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bo zhang\Desktop\"/>
    </mc:Choice>
  </mc:AlternateContent>
  <xr:revisionPtr revIDLastSave="0" documentId="13_ncr:1_{07A398E3-FB6A-4589-A26B-8E48DA4522F3}" xr6:coauthVersionLast="47" xr6:coauthVersionMax="47" xr10:uidLastSave="{00000000-0000-0000-0000-000000000000}"/>
  <bookViews>
    <workbookView xWindow="-110" yWindow="-110" windowWidth="25820" windowHeight="15620" activeTab="1" xr2:uid="{9DF0C68F-DCB1-4D00-BF25-D7740E2A90AA}"/>
  </bookViews>
  <sheets>
    <sheet name="Figure 1" sheetId="1" r:id="rId1"/>
    <sheet name="Figure 2 " sheetId="2" r:id="rId2"/>
  </sheets>
  <definedNames>
    <definedName name="_xlchart.v1.0" hidden="1">'Figure 2 '!$B$3:$B$62</definedName>
    <definedName name="_xlchart.v1.1" hidden="1">'Figure 2 '!$D$3:$D$62</definedName>
    <definedName name="_xlchart.v1.10" hidden="1">'Figure 2 '!$B$3:$B$62</definedName>
    <definedName name="_xlchart.v1.11" hidden="1">'Figure 2 '!$E$3:$E$62</definedName>
    <definedName name="_xlchart.v1.12" hidden="1">'Figure 2 '!$B$3:$B$62</definedName>
    <definedName name="_xlchart.v1.13" hidden="1">'Figure 2 '!$D$3:$D$62</definedName>
    <definedName name="_xlchart.v1.14" hidden="1">'Figure 2 '!$B$3:$B$62</definedName>
    <definedName name="_xlchart.v1.15" hidden="1">'Figure 2 '!$C$3:$C$62</definedName>
    <definedName name="_xlchart.v1.16" hidden="1">'Figure 2 '!$B$3:$B$62</definedName>
    <definedName name="_xlchart.v1.17" hidden="1">'Figure 2 '!$E$3:$E$62</definedName>
    <definedName name="_xlchart.v1.18" hidden="1">'Figure 2 '!$B$3:$B$62</definedName>
    <definedName name="_xlchart.v1.19" hidden="1">'Figure 2 '!$D$3:$D$62</definedName>
    <definedName name="_xlchart.v1.2" hidden="1">'Figure 2 '!$B$3:$B$62</definedName>
    <definedName name="_xlchart.v1.3" hidden="1">'Figure 2 '!$C$3:$C$62</definedName>
    <definedName name="_xlchart.v1.4" hidden="1">'Figure 2 '!$B$3:$B$62</definedName>
    <definedName name="_xlchart.v1.5" hidden="1">'Figure 2 '!$C$3:$C$62</definedName>
    <definedName name="_xlchart.v1.6" hidden="1">'Figure 2 '!$B$3:$B$62</definedName>
    <definedName name="_xlchart.v1.7" hidden="1">'Figure 2 '!$E$3:$E$62</definedName>
    <definedName name="_xlchart.v1.8" hidden="1">'Figure 2 '!$B$3:$B$62</definedName>
    <definedName name="_xlchart.v1.9" hidden="1">'Figure 2 '!$D$3:$D$62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Z76" i="1" s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K76" i="1" s="1"/>
  <c r="J58" i="1"/>
  <c r="J76" i="1" s="1"/>
  <c r="I58" i="1"/>
  <c r="H58" i="1"/>
  <c r="G58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J75" i="1" s="1"/>
  <c r="I52" i="1"/>
  <c r="H52" i="1"/>
  <c r="G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J74" i="1" s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T74" i="1" s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D74" i="1" s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N74" i="1" s="1"/>
  <c r="M46" i="1"/>
  <c r="L46" i="1"/>
  <c r="K46" i="1"/>
  <c r="J46" i="1"/>
  <c r="I46" i="1"/>
  <c r="H46" i="1"/>
  <c r="G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BX40" i="1"/>
  <c r="BW40" i="1"/>
  <c r="BV40" i="1"/>
  <c r="BU40" i="1"/>
  <c r="BT40" i="1"/>
  <c r="BS40" i="1"/>
  <c r="BR40" i="1"/>
  <c r="BQ40" i="1"/>
  <c r="BP40" i="1"/>
  <c r="BO40" i="1"/>
  <c r="BN40" i="1"/>
  <c r="BN73" i="1" s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X73" i="1" s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H73" i="1" s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R73" i="1" s="1"/>
  <c r="Q40" i="1"/>
  <c r="P40" i="1"/>
  <c r="O40" i="1"/>
  <c r="N40" i="1"/>
  <c r="M40" i="1"/>
  <c r="L40" i="1"/>
  <c r="K40" i="1"/>
  <c r="J40" i="1"/>
  <c r="I40" i="1"/>
  <c r="H40" i="1"/>
  <c r="G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BX34" i="1"/>
  <c r="BW34" i="1"/>
  <c r="BV34" i="1"/>
  <c r="BU34" i="1"/>
  <c r="BT34" i="1"/>
  <c r="BS34" i="1"/>
  <c r="BR34" i="1"/>
  <c r="BR72" i="1" s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B72" i="1" s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L72" i="1" s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V72" i="1" s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CG18" i="1"/>
  <c r="G76" i="1" l="1"/>
  <c r="H76" i="1"/>
  <c r="I76" i="1"/>
  <c r="AA76" i="1"/>
  <c r="O72" i="1"/>
  <c r="AE72" i="1"/>
  <c r="AU72" i="1"/>
  <c r="BK72" i="1"/>
  <c r="K73" i="1"/>
  <c r="AA73" i="1"/>
  <c r="AQ73" i="1"/>
  <c r="BG73" i="1"/>
  <c r="BW73" i="1"/>
  <c r="G74" i="1"/>
  <c r="W74" i="1"/>
  <c r="AM74" i="1"/>
  <c r="BC74" i="1"/>
  <c r="BS74" i="1"/>
  <c r="AQ76" i="1"/>
  <c r="BW76" i="1"/>
  <c r="L76" i="1"/>
  <c r="AB76" i="1"/>
  <c r="AR76" i="1"/>
  <c r="BH76" i="1"/>
  <c r="BX76" i="1"/>
  <c r="M76" i="1"/>
  <c r="AC76" i="1"/>
  <c r="AS76" i="1"/>
  <c r="BI76" i="1"/>
  <c r="N76" i="1"/>
  <c r="AD76" i="1"/>
  <c r="AT76" i="1"/>
  <c r="BJ76" i="1"/>
  <c r="BV76" i="1"/>
  <c r="O76" i="1"/>
  <c r="AE76" i="1"/>
  <c r="AU76" i="1"/>
  <c r="BK76" i="1"/>
  <c r="BG76" i="1"/>
  <c r="P76" i="1"/>
  <c r="AF76" i="1"/>
  <c r="AV76" i="1"/>
  <c r="BL76" i="1"/>
  <c r="AP76" i="1"/>
  <c r="Q76" i="1"/>
  <c r="AG76" i="1"/>
  <c r="AW76" i="1"/>
  <c r="BM76" i="1"/>
  <c r="R76" i="1"/>
  <c r="AH76" i="1"/>
  <c r="AX76" i="1"/>
  <c r="BN76" i="1"/>
  <c r="S76" i="1"/>
  <c r="AI76" i="1"/>
  <c r="AY76" i="1"/>
  <c r="BO76" i="1"/>
  <c r="T76" i="1"/>
  <c r="AJ76" i="1"/>
  <c r="AZ76" i="1"/>
  <c r="BP76" i="1"/>
  <c r="U76" i="1"/>
  <c r="AK76" i="1"/>
  <c r="BA76" i="1"/>
  <c r="BQ76" i="1"/>
  <c r="BF76" i="1"/>
  <c r="V76" i="1"/>
  <c r="AL76" i="1"/>
  <c r="BB76" i="1"/>
  <c r="BR76" i="1"/>
  <c r="W76" i="1"/>
  <c r="AM76" i="1"/>
  <c r="BC76" i="1"/>
  <c r="BS76" i="1"/>
  <c r="X76" i="1"/>
  <c r="AN76" i="1"/>
  <c r="BD76" i="1"/>
  <c r="BT76" i="1"/>
  <c r="Y76" i="1"/>
  <c r="AO76" i="1"/>
  <c r="BE76" i="1"/>
  <c r="BU76" i="1"/>
  <c r="L72" i="1"/>
  <c r="AB72" i="1"/>
  <c r="AR72" i="1"/>
  <c r="BH72" i="1"/>
  <c r="BX72" i="1"/>
  <c r="M72" i="1"/>
  <c r="AC72" i="1"/>
  <c r="AS72" i="1"/>
  <c r="BI72" i="1"/>
  <c r="S73" i="1"/>
  <c r="AI73" i="1"/>
  <c r="AY73" i="1"/>
  <c r="BO73" i="1"/>
  <c r="U74" i="1"/>
  <c r="AK74" i="1"/>
  <c r="BA74" i="1"/>
  <c r="BQ74" i="1"/>
  <c r="Q72" i="1"/>
  <c r="AG72" i="1"/>
  <c r="AW72" i="1"/>
  <c r="BM72" i="1"/>
  <c r="M73" i="1"/>
  <c r="AC73" i="1"/>
  <c r="AS73" i="1"/>
  <c r="BI73" i="1"/>
  <c r="I74" i="1"/>
  <c r="Y74" i="1"/>
  <c r="AO74" i="1"/>
  <c r="BE74" i="1"/>
  <c r="BU74" i="1"/>
  <c r="S72" i="1"/>
  <c r="AI72" i="1"/>
  <c r="AY72" i="1"/>
  <c r="BO72" i="1"/>
  <c r="O73" i="1"/>
  <c r="AE73" i="1"/>
  <c r="AU73" i="1"/>
  <c r="BK73" i="1"/>
  <c r="K74" i="1"/>
  <c r="AA74" i="1"/>
  <c r="AQ74" i="1"/>
  <c r="BG74" i="1"/>
  <c r="BW74" i="1"/>
  <c r="G75" i="1"/>
  <c r="W75" i="1"/>
  <c r="AM75" i="1"/>
  <c r="BC75" i="1"/>
  <c r="BS75" i="1"/>
  <c r="Z75" i="1"/>
  <c r="AP75" i="1"/>
  <c r="BF75" i="1"/>
  <c r="BV75" i="1"/>
  <c r="G72" i="1"/>
  <c r="T73" i="1"/>
  <c r="AJ73" i="1"/>
  <c r="AZ73" i="1"/>
  <c r="BP73" i="1"/>
  <c r="I72" i="1"/>
  <c r="Y72" i="1"/>
  <c r="AO72" i="1"/>
  <c r="BE72" i="1"/>
  <c r="BU72" i="1"/>
  <c r="Q74" i="1"/>
  <c r="AG74" i="1"/>
  <c r="AW74" i="1"/>
  <c r="BM74" i="1"/>
  <c r="J72" i="1"/>
  <c r="Z72" i="1"/>
  <c r="AP72" i="1"/>
  <c r="BF72" i="1"/>
  <c r="BV72" i="1"/>
  <c r="N75" i="1"/>
  <c r="AD75" i="1"/>
  <c r="AT75" i="1"/>
  <c r="BJ75" i="1"/>
  <c r="K72" i="1"/>
  <c r="AA72" i="1"/>
  <c r="AQ72" i="1"/>
  <c r="BG72" i="1"/>
  <c r="BW72" i="1"/>
  <c r="G73" i="1"/>
  <c r="W73" i="1"/>
  <c r="AM73" i="1"/>
  <c r="BC73" i="1"/>
  <c r="BS73" i="1"/>
  <c r="S74" i="1"/>
  <c r="AI74" i="1"/>
  <c r="AY74" i="1"/>
  <c r="BO74" i="1"/>
  <c r="O75" i="1"/>
  <c r="AE75" i="1"/>
  <c r="AU75" i="1"/>
  <c r="BK75" i="1"/>
  <c r="BT73" i="1"/>
  <c r="X73" i="1"/>
  <c r="AV75" i="1"/>
  <c r="J73" i="1"/>
  <c r="Z73" i="1"/>
  <c r="AP73" i="1"/>
  <c r="BF73" i="1"/>
  <c r="BV73" i="1"/>
  <c r="V74" i="1"/>
  <c r="AL74" i="1"/>
  <c r="BB74" i="1"/>
  <c r="BR74" i="1"/>
  <c r="R75" i="1"/>
  <c r="AH75" i="1"/>
  <c r="AX75" i="1"/>
  <c r="BN75" i="1"/>
  <c r="BP74" i="1"/>
  <c r="U73" i="1"/>
  <c r="AK73" i="1"/>
  <c r="BA73" i="1"/>
  <c r="BQ73" i="1"/>
  <c r="S75" i="1"/>
  <c r="AI75" i="1"/>
  <c r="AY75" i="1"/>
  <c r="BO75" i="1"/>
  <c r="H73" i="1"/>
  <c r="T74" i="1"/>
  <c r="AF75" i="1"/>
  <c r="P72" i="1"/>
  <c r="AF72" i="1"/>
  <c r="AV72" i="1"/>
  <c r="BL72" i="1"/>
  <c r="N72" i="1"/>
  <c r="AD72" i="1"/>
  <c r="AT72" i="1"/>
  <c r="BJ72" i="1"/>
  <c r="L73" i="1"/>
  <c r="AB73" i="1"/>
  <c r="AR73" i="1"/>
  <c r="BH73" i="1"/>
  <c r="BX73" i="1"/>
  <c r="V73" i="1"/>
  <c r="AL73" i="1"/>
  <c r="BB73" i="1"/>
  <c r="BR73" i="1"/>
  <c r="H74" i="1"/>
  <c r="X74" i="1"/>
  <c r="AN74" i="1"/>
  <c r="BD74" i="1"/>
  <c r="BT74" i="1"/>
  <c r="L74" i="1"/>
  <c r="AB74" i="1"/>
  <c r="AR74" i="1"/>
  <c r="BH74" i="1"/>
  <c r="BX74" i="1"/>
  <c r="T75" i="1"/>
  <c r="AJ75" i="1"/>
  <c r="AZ75" i="1"/>
  <c r="BP75" i="1"/>
  <c r="H75" i="1"/>
  <c r="X75" i="1"/>
  <c r="AN75" i="1"/>
  <c r="BD75" i="1"/>
  <c r="BT75" i="1"/>
  <c r="L75" i="1"/>
  <c r="AB75" i="1"/>
  <c r="AR75" i="1"/>
  <c r="BH75" i="1"/>
  <c r="BX75" i="1"/>
  <c r="M74" i="1"/>
  <c r="AC74" i="1"/>
  <c r="AS74" i="1"/>
  <c r="BI74" i="1"/>
  <c r="U75" i="1"/>
  <c r="AK75" i="1"/>
  <c r="BA75" i="1"/>
  <c r="BQ75" i="1"/>
  <c r="BL75" i="1"/>
  <c r="R72" i="1"/>
  <c r="AH72" i="1"/>
  <c r="AX72" i="1"/>
  <c r="BN72" i="1"/>
  <c r="BY72" i="1"/>
  <c r="BZ73" i="1" s="1"/>
  <c r="N73" i="1"/>
  <c r="AD73" i="1"/>
  <c r="AT73" i="1"/>
  <c r="BJ73" i="1"/>
  <c r="J74" i="1"/>
  <c r="Z74" i="1"/>
  <c r="AP74" i="1"/>
  <c r="BF74" i="1"/>
  <c r="BV74" i="1"/>
  <c r="V75" i="1"/>
  <c r="AL75" i="1"/>
  <c r="BB75" i="1"/>
  <c r="BR75" i="1"/>
  <c r="AN73" i="1"/>
  <c r="I73" i="1"/>
  <c r="Y73" i="1"/>
  <c r="AO73" i="1"/>
  <c r="BE73" i="1"/>
  <c r="BU73" i="1"/>
  <c r="O74" i="1"/>
  <c r="AE74" i="1"/>
  <c r="AU74" i="1"/>
  <c r="BK74" i="1"/>
  <c r="AZ74" i="1"/>
  <c r="T72" i="1"/>
  <c r="AJ72" i="1"/>
  <c r="AZ72" i="1"/>
  <c r="BP72" i="1"/>
  <c r="P73" i="1"/>
  <c r="AF73" i="1"/>
  <c r="AV73" i="1"/>
  <c r="BL73" i="1"/>
  <c r="BD73" i="1"/>
  <c r="AJ74" i="1"/>
  <c r="P75" i="1"/>
  <c r="U72" i="1"/>
  <c r="AK72" i="1"/>
  <c r="BA72" i="1"/>
  <c r="BQ72" i="1"/>
  <c r="Q73" i="1"/>
  <c r="AG73" i="1"/>
  <c r="AW73" i="1"/>
  <c r="BM73" i="1"/>
  <c r="I75" i="1"/>
  <c r="Y75" i="1"/>
  <c r="AO75" i="1"/>
  <c r="BE75" i="1"/>
  <c r="BU75" i="1"/>
  <c r="R74" i="1"/>
  <c r="BN74" i="1"/>
  <c r="W72" i="1"/>
  <c r="AM72" i="1"/>
  <c r="BC72" i="1"/>
  <c r="BS72" i="1"/>
  <c r="K75" i="1"/>
  <c r="AA75" i="1"/>
  <c r="AQ75" i="1"/>
  <c r="BG75" i="1"/>
  <c r="BW75" i="1"/>
  <c r="AH74" i="1"/>
  <c r="CG50" i="1"/>
  <c r="H72" i="1"/>
  <c r="X72" i="1"/>
  <c r="AN72" i="1"/>
  <c r="BD72" i="1"/>
  <c r="BT72" i="1"/>
  <c r="P74" i="1"/>
  <c r="AF74" i="1"/>
  <c r="AV74" i="1"/>
  <c r="BL74" i="1"/>
  <c r="AX74" i="1"/>
  <c r="M75" i="1"/>
  <c r="AC75" i="1"/>
  <c r="AS75" i="1"/>
  <c r="BI75" i="1"/>
  <c r="Q75" i="1"/>
  <c r="AG75" i="1"/>
  <c r="AW75" i="1"/>
  <c r="BM75" i="1"/>
  <c r="BZ72" i="1" l="1"/>
  <c r="Q62" i="2" l="1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BZ85" i="1"/>
  <c r="BZ84" i="1"/>
  <c r="BZ83" i="1"/>
</calcChain>
</file>

<file path=xl/sharedStrings.xml><?xml version="1.0" encoding="utf-8"?>
<sst xmlns="http://schemas.openxmlformats.org/spreadsheetml/2006/main" count="1017" uniqueCount="115">
  <si>
    <t>Live weight</t>
    <phoneticPr fontId="1" type="noConversion"/>
  </si>
  <si>
    <t>Inland capture</t>
  </si>
  <si>
    <t>Marine capture</t>
  </si>
  <si>
    <t>Mariculture</t>
  </si>
  <si>
    <t>Brackishwater aquaculture</t>
  </si>
  <si>
    <t>Freshwater aquaculture</t>
  </si>
  <si>
    <t>ASFIS species (Name)</t>
  </si>
  <si>
    <t>Environment (Name)</t>
  </si>
  <si>
    <t>Live weight production (million metric ton)</t>
    <phoneticPr fontId="1" type="noConversion"/>
  </si>
  <si>
    <t>Price (USD Kg-1)</t>
    <phoneticPr fontId="1" type="noConversion"/>
  </si>
  <si>
    <t xml:space="preserve">Average Trophic level </t>
    <phoneticPr fontId="1" type="noConversion"/>
  </si>
  <si>
    <t>Log10 Transformed Price (USD Kg-1)</t>
    <phoneticPr fontId="1" type="noConversion"/>
  </si>
  <si>
    <t>Atlantic salmon</t>
  </si>
  <si>
    <t>Marine</t>
  </si>
  <si>
    <t>European seabass</t>
  </si>
  <si>
    <t>Large yellow croaker</t>
  </si>
  <si>
    <t>Coho(=Silver) salmon</t>
  </si>
  <si>
    <t>Gilthead seabream</t>
  </si>
  <si>
    <t>Groupers nei</t>
  </si>
  <si>
    <t>Rainbow trout</t>
  </si>
  <si>
    <t>Japanese seabass</t>
  </si>
  <si>
    <t>Pompano</t>
  </si>
  <si>
    <t>Japanese amberjack</t>
  </si>
  <si>
    <t>Milkfish</t>
  </si>
  <si>
    <t>Porgies, seabreams nei</t>
  </si>
  <si>
    <t>Turbot</t>
  </si>
  <si>
    <t>Red drum</t>
  </si>
  <si>
    <t>Silver seabream</t>
  </si>
  <si>
    <t>Lefteye flounders nei</t>
  </si>
  <si>
    <t>Cobia</t>
  </si>
  <si>
    <t>Bastard halibut</t>
  </si>
  <si>
    <t>Amberjacks nei</t>
  </si>
  <si>
    <t>Tiger pufferfish</t>
  </si>
  <si>
    <t>Pacific bluefin tuna</t>
  </si>
  <si>
    <t>Brackishwater</t>
  </si>
  <si>
    <t>Nile tilapia</t>
  </si>
  <si>
    <t>Mullets nei</t>
  </si>
  <si>
    <t>Barramundi(=Giant seaperch)</t>
  </si>
  <si>
    <t>Mozambique tilapia</t>
  </si>
  <si>
    <t>Tilapias nei</t>
  </si>
  <si>
    <t>Meagre</t>
  </si>
  <si>
    <t>Fourfinger threadfin</t>
  </si>
  <si>
    <t>Arctic char</t>
  </si>
  <si>
    <t>North African catfish</t>
  </si>
  <si>
    <t>Flathead grey mullet</t>
  </si>
  <si>
    <t>Senegalese sole</t>
  </si>
  <si>
    <t>Spotted rose snapper</t>
  </si>
  <si>
    <t>European whitefish</t>
  </si>
  <si>
    <t>Blue tilapia</t>
  </si>
  <si>
    <t>Largemouth black bass</t>
  </si>
  <si>
    <t>Grass carp(=White amur)</t>
  </si>
  <si>
    <t>Freshwater</t>
  </si>
  <si>
    <t>Silver carp</t>
  </si>
  <si>
    <t>Common carp</t>
  </si>
  <si>
    <t>Catla</t>
  </si>
  <si>
    <t>Bighead carp</t>
  </si>
  <si>
    <t>[Carassius spp]</t>
  </si>
  <si>
    <t>Striped catfish</t>
  </si>
  <si>
    <t>Roho labeo</t>
  </si>
  <si>
    <t>Torpedo-shaped catfishes nei</t>
  </si>
  <si>
    <t>Wuchang bream</t>
  </si>
  <si>
    <t>Black carp</t>
  </si>
  <si>
    <t>Yellow catfish</t>
  </si>
  <si>
    <t>Pangas catfishes nei</t>
  </si>
  <si>
    <t>Mrigal carp</t>
  </si>
  <si>
    <t>Snakehead</t>
  </si>
  <si>
    <t>Channel catfish</t>
  </si>
  <si>
    <t>Blue-Nile tilapia, hybrid</t>
  </si>
  <si>
    <t xml:space="preserve">Figure1C: Number of publications </t>
    <phoneticPr fontId="1" type="noConversion"/>
  </si>
  <si>
    <t>Figure1A: Global production (live weight)</t>
    <phoneticPr fontId="1" type="noConversion"/>
  </si>
  <si>
    <t>Figure1B: Global production (food weight)</t>
    <phoneticPr fontId="1" type="noConversion"/>
  </si>
  <si>
    <t>Country (Name)</t>
  </si>
  <si>
    <t>Main species grouping (Scientific name)</t>
  </si>
  <si>
    <t>Inland/Marine areas (Name)</t>
  </si>
  <si>
    <t>Unit (Name)</t>
  </si>
  <si>
    <t>Aquaculture</t>
  </si>
  <si>
    <t>All</t>
  </si>
  <si>
    <t>AMPHIBIA, REPTILIA</t>
  </si>
  <si>
    <t>Tonnes - live weight</t>
  </si>
  <si>
    <t>CRUSTACEA</t>
  </si>
  <si>
    <t>INVERTEBRATA AQUATICA</t>
  </si>
  <si>
    <t>MOLLUSCA</t>
  </si>
  <si>
    <t>PISCES</t>
  </si>
  <si>
    <t>PLANTAE AQUATICAE</t>
  </si>
  <si>
    <t>Freshwater fishes (live weight)</t>
    <phoneticPr fontId="1" type="noConversion"/>
  </si>
  <si>
    <t>Diadromous fishes (live weight)</t>
    <phoneticPr fontId="1" type="noConversion"/>
  </si>
  <si>
    <t>Marine fishes (live weight)</t>
    <phoneticPr fontId="1" type="noConversion"/>
  </si>
  <si>
    <t>Molluscs (live weight)</t>
    <phoneticPr fontId="1" type="noConversion"/>
  </si>
  <si>
    <t>Aquaculture</t>
    <phoneticPr fontId="1" type="noConversion"/>
  </si>
  <si>
    <t>Crustaceans (live weight)</t>
    <phoneticPr fontId="1" type="noConversion"/>
  </si>
  <si>
    <t>Capture</t>
  </si>
  <si>
    <t>Inland waters</t>
  </si>
  <si>
    <t>Others (live weight)</t>
    <phoneticPr fontId="1" type="noConversion"/>
  </si>
  <si>
    <t>Marine areas</t>
  </si>
  <si>
    <t>Brackishwater aquaculture</t>
    <phoneticPr fontId="1" type="noConversion"/>
  </si>
  <si>
    <t>Freshwater aquaculture</t>
    <phoneticPr fontId="1" type="noConversion"/>
  </si>
  <si>
    <t>Mariculture</t>
    <phoneticPr fontId="1" type="noConversion"/>
  </si>
  <si>
    <t>Inland capture</t>
    <phoneticPr fontId="1" type="noConversion"/>
  </si>
  <si>
    <t>Marine capture</t>
    <phoneticPr fontId="1" type="noConversion"/>
  </si>
  <si>
    <t>Tonnes - live weight</t>
    <phoneticPr fontId="1" type="noConversion"/>
  </si>
  <si>
    <t>Category</t>
    <phoneticPr fontId="1" type="noConversion"/>
  </si>
  <si>
    <t>All</t>
    <phoneticPr fontId="1" type="noConversion"/>
  </si>
  <si>
    <t>Step1. Data extracted from FAO Fishstat J software</t>
    <phoneticPr fontId="1" type="noConversion"/>
  </si>
  <si>
    <t>Step2. Convert to edible production</t>
    <phoneticPr fontId="1" type="noConversion"/>
  </si>
  <si>
    <t>Million tonnes - live weight</t>
    <phoneticPr fontId="1" type="noConversion"/>
  </si>
  <si>
    <t>Step3. Regroup and convert to million tonnes, 18% marine capture production used for non-food purposes were deducted</t>
    <phoneticPr fontId="1" type="noConversion"/>
  </si>
  <si>
    <t>Food production</t>
    <phoneticPr fontId="1" type="noConversion"/>
  </si>
  <si>
    <t>Step4. Produce figures</t>
    <phoneticPr fontId="1" type="noConversion"/>
  </si>
  <si>
    <t>Step5. Data collect from Web of Science and produce figures</t>
    <phoneticPr fontId="1" type="noConversion"/>
  </si>
  <si>
    <t>Step1. Data extracted from FAO Fishstat J software and Fishbase website.  Prices were calculated using aquaculture production volume and value data from FAO FishstatJ database. T</t>
    <phoneticPr fontId="1" type="noConversion"/>
  </si>
  <si>
    <t>Step2. Produce Figures 1a, 1b, 1c</t>
    <phoneticPr fontId="1" type="noConversion"/>
  </si>
  <si>
    <t>Step3. Price were log10-transformed, produce Figures 1d</t>
    <phoneticPr fontId="1" type="noConversion"/>
  </si>
  <si>
    <t>Data source: FAO. 2021. Fishery and Aquaculture Statistics. Global aquaculture production 1950-2019 (FishstatJ). In: FAO Fisheries Division [online]. Rome. Updated 2021. www.fao.org/fishery/statistics/software/fishstatj/en</t>
    <phoneticPr fontId="1" type="noConversion"/>
  </si>
  <si>
    <t>Data source: Clarivate. Web of Science online database. Web of Science (2020). Available at: https://apps.webofknowledge.com. (Accessed: 5th January 2021)</t>
    <phoneticPr fontId="1" type="noConversion"/>
  </si>
  <si>
    <t>Data source: Froese, R. &amp; Pauly, D. FishBase. World Wide Web electronic publication (2019). Available at: www.fishbase.org. (Accessed: 10th November 2020)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</si>
</sst>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98ED0"/>
      <color rgb="FFF1975A"/>
      <color rgb="FFCD3333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26036142401838"/>
          <c:y val="2.8169014084507043E-2"/>
          <c:w val="0.69437186286274666"/>
          <c:h val="0.87248073648181557"/>
        </c:manualLayout>
      </c:layout>
      <c:areaChart>
        <c:grouping val="stacked"/>
        <c:varyColors val="0"/>
        <c:ser>
          <c:idx val="0"/>
          <c:order val="0"/>
          <c:tx>
            <c:strRef>
              <c:f>'Figure 1'!$F$81</c:f>
              <c:strCache>
                <c:ptCount val="1"/>
                <c:pt idx="0">
                  <c:v>Inland capture</c:v>
                </c:pt>
              </c:strCache>
            </c:strRef>
          </c:tx>
          <c:spPr>
            <a:solidFill>
              <a:srgbClr val="22405C"/>
            </a:solidFill>
            <a:ln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1'!$G$81:$BX$81</c:f>
              <c:numCache>
                <c:formatCode>0.00_ </c:formatCode>
                <c:ptCount val="70"/>
                <c:pt idx="0">
                  <c:v>1.65650963</c:v>
                </c:pt>
                <c:pt idx="1">
                  <c:v>1.8008121499999998</c:v>
                </c:pt>
                <c:pt idx="2">
                  <c:v>1.9176713700000001</c:v>
                </c:pt>
                <c:pt idx="3">
                  <c:v>2.1987224400000001</c:v>
                </c:pt>
                <c:pt idx="4">
                  <c:v>2.4006801999999996</c:v>
                </c:pt>
                <c:pt idx="5">
                  <c:v>2.56905663</c:v>
                </c:pt>
                <c:pt idx="6">
                  <c:v>2.5867219299999995</c:v>
                </c:pt>
                <c:pt idx="7">
                  <c:v>2.5503324900000002</c:v>
                </c:pt>
                <c:pt idx="8">
                  <c:v>2.5259798999999998</c:v>
                </c:pt>
                <c:pt idx="9">
                  <c:v>2.5417488299999995</c:v>
                </c:pt>
                <c:pt idx="10">
                  <c:v>2.6449890099999998</c:v>
                </c:pt>
                <c:pt idx="11">
                  <c:v>2.9472849999999999</c:v>
                </c:pt>
                <c:pt idx="12">
                  <c:v>3.1218465200000001</c:v>
                </c:pt>
                <c:pt idx="13">
                  <c:v>2.9515036599999998</c:v>
                </c:pt>
                <c:pt idx="14">
                  <c:v>3.22717659</c:v>
                </c:pt>
                <c:pt idx="15">
                  <c:v>3.4005041</c:v>
                </c:pt>
                <c:pt idx="16">
                  <c:v>3.4242255299999997</c:v>
                </c:pt>
                <c:pt idx="17">
                  <c:v>3.55565525</c:v>
                </c:pt>
                <c:pt idx="18">
                  <c:v>3.7084822499999999</c:v>
                </c:pt>
                <c:pt idx="19">
                  <c:v>3.7523394300000001</c:v>
                </c:pt>
                <c:pt idx="20">
                  <c:v>3.9503974799999999</c:v>
                </c:pt>
                <c:pt idx="21">
                  <c:v>4.0595007000000001</c:v>
                </c:pt>
                <c:pt idx="22">
                  <c:v>4.1105057599999997</c:v>
                </c:pt>
                <c:pt idx="23">
                  <c:v>4.2489694800000004</c:v>
                </c:pt>
                <c:pt idx="24">
                  <c:v>4.1897198500000004</c:v>
                </c:pt>
                <c:pt idx="25">
                  <c:v>4.1902030200000002</c:v>
                </c:pt>
                <c:pt idx="26">
                  <c:v>4.0351647600000007</c:v>
                </c:pt>
                <c:pt idx="27">
                  <c:v>4.1652822999999994</c:v>
                </c:pt>
                <c:pt idx="28">
                  <c:v>4.0263148800000002</c:v>
                </c:pt>
                <c:pt idx="29">
                  <c:v>4.0140914199999997</c:v>
                </c:pt>
                <c:pt idx="30">
                  <c:v>4.1746979</c:v>
                </c:pt>
                <c:pt idx="31">
                  <c:v>4.3569952399999998</c:v>
                </c:pt>
                <c:pt idx="32">
                  <c:v>4.3405994299999993</c:v>
                </c:pt>
                <c:pt idx="33">
                  <c:v>4.5530363199999995</c:v>
                </c:pt>
                <c:pt idx="34">
                  <c:v>4.6825910300000002</c:v>
                </c:pt>
                <c:pt idx="35">
                  <c:v>4.6102470899999997</c:v>
                </c:pt>
                <c:pt idx="36">
                  <c:v>4.8561043099999992</c:v>
                </c:pt>
                <c:pt idx="37">
                  <c:v>4.9645353599999993</c:v>
                </c:pt>
                <c:pt idx="38">
                  <c:v>5.0532776899999998</c:v>
                </c:pt>
                <c:pt idx="39">
                  <c:v>5.0849973149999999</c:v>
                </c:pt>
                <c:pt idx="40">
                  <c:v>5.2678691099999995</c:v>
                </c:pt>
                <c:pt idx="41">
                  <c:v>5.0904669949999999</c:v>
                </c:pt>
                <c:pt idx="42">
                  <c:v>5.0064183233000001</c:v>
                </c:pt>
                <c:pt idx="43">
                  <c:v>5.2816907249999998</c:v>
                </c:pt>
                <c:pt idx="44">
                  <c:v>5.3338620277000004</c:v>
                </c:pt>
                <c:pt idx="45">
                  <c:v>5.7380795000000004</c:v>
                </c:pt>
                <c:pt idx="46">
                  <c:v>5.8575400999999996</c:v>
                </c:pt>
                <c:pt idx="47">
                  <c:v>5.8902776900000005</c:v>
                </c:pt>
                <c:pt idx="48">
                  <c:v>6.1251849099999998</c:v>
                </c:pt>
                <c:pt idx="49">
                  <c:v>6.5954541500000001</c:v>
                </c:pt>
                <c:pt idx="50">
                  <c:v>6.8010209099999992</c:v>
                </c:pt>
                <c:pt idx="51">
                  <c:v>6.7031552100000003</c:v>
                </c:pt>
                <c:pt idx="52">
                  <c:v>6.4563653700000003</c:v>
                </c:pt>
                <c:pt idx="53">
                  <c:v>6.9282632300000007</c:v>
                </c:pt>
                <c:pt idx="54">
                  <c:v>7.0534972599999994</c:v>
                </c:pt>
                <c:pt idx="55">
                  <c:v>7.7018962399999999</c:v>
                </c:pt>
                <c:pt idx="56">
                  <c:v>8.0243065999999992</c:v>
                </c:pt>
                <c:pt idx="57">
                  <c:v>8.2237047899999993</c:v>
                </c:pt>
                <c:pt idx="58">
                  <c:v>8.288700089999999</c:v>
                </c:pt>
                <c:pt idx="59">
                  <c:v>8.4116494900000003</c:v>
                </c:pt>
                <c:pt idx="60">
                  <c:v>8.8500766099999986</c:v>
                </c:pt>
                <c:pt idx="61">
                  <c:v>8.5917122999999993</c:v>
                </c:pt>
                <c:pt idx="62">
                  <c:v>8.9269279816000005</c:v>
                </c:pt>
                <c:pt idx="63">
                  <c:v>8.9800003948999993</c:v>
                </c:pt>
                <c:pt idx="64">
                  <c:v>9.0992209749999997</c:v>
                </c:pt>
                <c:pt idx="65">
                  <c:v>9.2058114049999986</c:v>
                </c:pt>
                <c:pt idx="66">
                  <c:v>9.4154178605999999</c:v>
                </c:pt>
                <c:pt idx="67">
                  <c:v>9.8902987421000006</c:v>
                </c:pt>
                <c:pt idx="68">
                  <c:v>9.9802637911000005</c:v>
                </c:pt>
                <c:pt idx="69">
                  <c:v>10.075414630499999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4-4488-AC5C-23D89ADCA0B8}"/>
            </c:ext>
          </c:extLst>
        </c:ser>
        <c:ser>
          <c:idx val="1"/>
          <c:order val="1"/>
          <c:tx>
            <c:strRef>
              <c:f>'Figure 1'!$F$82</c:f>
              <c:strCache>
                <c:ptCount val="1"/>
                <c:pt idx="0">
                  <c:v>Marine capture</c:v>
                </c:pt>
              </c:strCache>
            </c:strRef>
          </c:tx>
          <c:spPr>
            <a:solidFill>
              <a:srgbClr val="33638D"/>
            </a:solidFill>
            <a:ln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1'!$G$82:$BX$82</c:f>
              <c:numCache>
                <c:formatCode>General</c:formatCode>
                <c:ptCount val="70"/>
                <c:pt idx="0">
                  <c:v>10.229336777</c:v>
                </c:pt>
                <c:pt idx="1">
                  <c:v>11.683169546499999</c:v>
                </c:pt>
                <c:pt idx="2">
                  <c:v>12.670939110000001</c:v>
                </c:pt>
                <c:pt idx="3">
                  <c:v>12.80836717</c:v>
                </c:pt>
                <c:pt idx="4">
                  <c:v>13.934192914199999</c:v>
                </c:pt>
                <c:pt idx="5">
                  <c:v>14.711314569999999</c:v>
                </c:pt>
                <c:pt idx="6">
                  <c:v>15.77755376</c:v>
                </c:pt>
                <c:pt idx="7">
                  <c:v>15.87448779</c:v>
                </c:pt>
                <c:pt idx="8">
                  <c:v>16.297276750000002</c:v>
                </c:pt>
                <c:pt idx="9">
                  <c:v>17.792077939999999</c:v>
                </c:pt>
                <c:pt idx="10">
                  <c:v>19.293584320000001</c:v>
                </c:pt>
                <c:pt idx="11">
                  <c:v>21.589744340000003</c:v>
                </c:pt>
                <c:pt idx="12">
                  <c:v>23.576162270000001</c:v>
                </c:pt>
                <c:pt idx="13">
                  <c:v>24.282067932999997</c:v>
                </c:pt>
                <c:pt idx="14">
                  <c:v>27.364181923</c:v>
                </c:pt>
                <c:pt idx="15">
                  <c:v>27.744773391999999</c:v>
                </c:pt>
                <c:pt idx="16">
                  <c:v>30.312721083999993</c:v>
                </c:pt>
                <c:pt idx="17">
                  <c:v>32.402491069999996</c:v>
                </c:pt>
                <c:pt idx="18">
                  <c:v>34.316581079999992</c:v>
                </c:pt>
                <c:pt idx="19">
                  <c:v>33.441699309999997</c:v>
                </c:pt>
                <c:pt idx="20">
                  <c:v>37.222735749999998</c:v>
                </c:pt>
                <c:pt idx="21">
                  <c:v>37.102927500000007</c:v>
                </c:pt>
                <c:pt idx="22">
                  <c:v>34.06960737</c:v>
                </c:pt>
                <c:pt idx="23">
                  <c:v>34.306180470000001</c:v>
                </c:pt>
                <c:pt idx="24">
                  <c:v>36.490383710000003</c:v>
                </c:pt>
                <c:pt idx="25">
                  <c:v>35.993385459999999</c:v>
                </c:pt>
                <c:pt idx="26">
                  <c:v>38.227826019999995</c:v>
                </c:pt>
                <c:pt idx="27">
                  <c:v>36.992826829999998</c:v>
                </c:pt>
                <c:pt idx="28">
                  <c:v>38.512663540000005</c:v>
                </c:pt>
                <c:pt idx="29">
                  <c:v>38.651778794999998</c:v>
                </c:pt>
                <c:pt idx="30">
                  <c:v>38.866391450000009</c:v>
                </c:pt>
                <c:pt idx="31">
                  <c:v>40.121880830900004</c:v>
                </c:pt>
                <c:pt idx="32">
                  <c:v>40.986928732199999</c:v>
                </c:pt>
                <c:pt idx="33">
                  <c:v>40.63376615739999</c:v>
                </c:pt>
                <c:pt idx="34">
                  <c:v>44.226533652699999</c:v>
                </c:pt>
                <c:pt idx="35">
                  <c:v>45.201903391900004</c:v>
                </c:pt>
                <c:pt idx="36">
                  <c:v>48.641223248400003</c:v>
                </c:pt>
                <c:pt idx="37">
                  <c:v>48.270967526100009</c:v>
                </c:pt>
                <c:pt idx="38">
                  <c:v>50.579137828099995</c:v>
                </c:pt>
                <c:pt idx="39">
                  <c:v>50.804294494599993</c:v>
                </c:pt>
                <c:pt idx="40">
                  <c:v>48.282180279500004</c:v>
                </c:pt>
                <c:pt idx="41">
                  <c:v>47.532506324400003</c:v>
                </c:pt>
                <c:pt idx="42">
                  <c:v>48.019125901099997</c:v>
                </c:pt>
                <c:pt idx="43">
                  <c:v>48.714737152500007</c:v>
                </c:pt>
                <c:pt idx="44">
                  <c:v>52.020095519499996</c:v>
                </c:pt>
                <c:pt idx="45">
                  <c:v>51.333611649200002</c:v>
                </c:pt>
                <c:pt idx="46">
                  <c:v>52.372121764900008</c:v>
                </c:pt>
                <c:pt idx="47">
                  <c:v>51.3130702419</c:v>
                </c:pt>
                <c:pt idx="48">
                  <c:v>46.372245309900002</c:v>
                </c:pt>
                <c:pt idx="49">
                  <c:v>49.505245531699998</c:v>
                </c:pt>
                <c:pt idx="50">
                  <c:v>50.410889533400002</c:v>
                </c:pt>
                <c:pt idx="51">
                  <c:v>48.945909929800003</c:v>
                </c:pt>
                <c:pt idx="52">
                  <c:v>49.344901659599998</c:v>
                </c:pt>
                <c:pt idx="53">
                  <c:v>47.382744395099998</c:v>
                </c:pt>
                <c:pt idx="54">
                  <c:v>50.517047108900002</c:v>
                </c:pt>
                <c:pt idx="55">
                  <c:v>49.824091889600012</c:v>
                </c:pt>
                <c:pt idx="56">
                  <c:v>47.414578393000006</c:v>
                </c:pt>
                <c:pt idx="57">
                  <c:v>47.499481097500002</c:v>
                </c:pt>
                <c:pt idx="58">
                  <c:v>46.877980778400008</c:v>
                </c:pt>
                <c:pt idx="59">
                  <c:v>46.993018229500002</c:v>
                </c:pt>
                <c:pt idx="60">
                  <c:v>45.215099761200001</c:v>
                </c:pt>
                <c:pt idx="61">
                  <c:v>48.239687988600004</c:v>
                </c:pt>
                <c:pt idx="62">
                  <c:v>45.826703792900005</c:v>
                </c:pt>
                <c:pt idx="63">
                  <c:v>46.445636273499993</c:v>
                </c:pt>
                <c:pt idx="64">
                  <c:v>46.044305121000008</c:v>
                </c:pt>
                <c:pt idx="65">
                  <c:v>47.028126836999995</c:v>
                </c:pt>
                <c:pt idx="66">
                  <c:v>46.600582064399994</c:v>
                </c:pt>
                <c:pt idx="67">
                  <c:v>48.407862378499999</c:v>
                </c:pt>
                <c:pt idx="68">
                  <c:v>50.805259773700001</c:v>
                </c:pt>
                <c:pt idx="69">
                  <c:v>47.937777416200007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4-4488-AC5C-23D89ADCA0B8}"/>
            </c:ext>
          </c:extLst>
        </c:ser>
        <c:ser>
          <c:idx val="2"/>
          <c:order val="2"/>
          <c:tx>
            <c:strRef>
              <c:f>'Figure 1'!$F$83</c:f>
              <c:strCache>
                <c:ptCount val="1"/>
                <c:pt idx="0">
                  <c:v>Mariculture</c:v>
                </c:pt>
              </c:strCache>
            </c:strRef>
          </c:tx>
          <c:spPr>
            <a:solidFill>
              <a:srgbClr val="CD3333"/>
            </a:solidFill>
            <a:ln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1'!$G$83:$BX$83</c:f>
              <c:numCache>
                <c:formatCode>0.00_ </c:formatCode>
                <c:ptCount val="70"/>
                <c:pt idx="0">
                  <c:v>4.7998410000000005E-2</c:v>
                </c:pt>
                <c:pt idx="1">
                  <c:v>5.9487890000000009E-2</c:v>
                </c:pt>
                <c:pt idx="2">
                  <c:v>6.9217840000000003E-2</c:v>
                </c:pt>
                <c:pt idx="3">
                  <c:v>8.1233570000000005E-2</c:v>
                </c:pt>
                <c:pt idx="4">
                  <c:v>8.075017000000001E-2</c:v>
                </c:pt>
                <c:pt idx="5">
                  <c:v>8.99586E-2</c:v>
                </c:pt>
                <c:pt idx="6">
                  <c:v>8.2155010000000014E-2</c:v>
                </c:pt>
                <c:pt idx="7">
                  <c:v>0.10007008000000001</c:v>
                </c:pt>
                <c:pt idx="8">
                  <c:v>9.4230230000000012E-2</c:v>
                </c:pt>
                <c:pt idx="9">
                  <c:v>0.10368158</c:v>
                </c:pt>
                <c:pt idx="10">
                  <c:v>0.11711175000000001</c:v>
                </c:pt>
                <c:pt idx="11">
                  <c:v>0.11253825000000001</c:v>
                </c:pt>
                <c:pt idx="12">
                  <c:v>0.12861518</c:v>
                </c:pt>
                <c:pt idx="13">
                  <c:v>0.14809247000000003</c:v>
                </c:pt>
                <c:pt idx="14">
                  <c:v>0.15190438999999997</c:v>
                </c:pt>
                <c:pt idx="15">
                  <c:v>0.15754500000000002</c:v>
                </c:pt>
                <c:pt idx="16">
                  <c:v>0.16271653</c:v>
                </c:pt>
                <c:pt idx="17">
                  <c:v>0.17248629999999998</c:v>
                </c:pt>
                <c:pt idx="18">
                  <c:v>0.19612204999999999</c:v>
                </c:pt>
                <c:pt idx="19">
                  <c:v>0.19593925999999998</c:v>
                </c:pt>
                <c:pt idx="20">
                  <c:v>0.22128440000000002</c:v>
                </c:pt>
                <c:pt idx="21">
                  <c:v>0.24857501000000001</c:v>
                </c:pt>
                <c:pt idx="22">
                  <c:v>0.28402530999999998</c:v>
                </c:pt>
                <c:pt idx="23">
                  <c:v>0.28859906000000002</c:v>
                </c:pt>
                <c:pt idx="24">
                  <c:v>0.30506026000000003</c:v>
                </c:pt>
                <c:pt idx="25">
                  <c:v>0.34227563999999999</c:v>
                </c:pt>
                <c:pt idx="26">
                  <c:v>0.36227022999999997</c:v>
                </c:pt>
                <c:pt idx="27">
                  <c:v>0.42173132000000008</c:v>
                </c:pt>
                <c:pt idx="28">
                  <c:v>0.43003516000000003</c:v>
                </c:pt>
                <c:pt idx="29">
                  <c:v>0.45155572000000005</c:v>
                </c:pt>
                <c:pt idx="30">
                  <c:v>0.47267775000000001</c:v>
                </c:pt>
                <c:pt idx="31">
                  <c:v>0.5001738200000001</c:v>
                </c:pt>
                <c:pt idx="32">
                  <c:v>0.51071833</c:v>
                </c:pt>
                <c:pt idx="33">
                  <c:v>0.5537032300000001</c:v>
                </c:pt>
                <c:pt idx="34">
                  <c:v>0.5856028472</c:v>
                </c:pt>
                <c:pt idx="35">
                  <c:v>0.65651988620000001</c:v>
                </c:pt>
                <c:pt idx="36">
                  <c:v>0.72566588220000006</c:v>
                </c:pt>
                <c:pt idx="37">
                  <c:v>0.83252659000000007</c:v>
                </c:pt>
                <c:pt idx="38">
                  <c:v>0.96635624610000004</c:v>
                </c:pt>
                <c:pt idx="39">
                  <c:v>1.0291082504</c:v>
                </c:pt>
                <c:pt idx="40">
                  <c:v>1.1321485978000001</c:v>
                </c:pt>
                <c:pt idx="41">
                  <c:v>1.2250823963999999</c:v>
                </c:pt>
                <c:pt idx="42">
                  <c:v>1.3498680905000002</c:v>
                </c:pt>
                <c:pt idx="43">
                  <c:v>1.6258555064</c:v>
                </c:pt>
                <c:pt idx="44">
                  <c:v>1.9414085644999999</c:v>
                </c:pt>
                <c:pt idx="45">
                  <c:v>2.3425490751</c:v>
                </c:pt>
                <c:pt idx="46">
                  <c:v>2.5263859714999999</c:v>
                </c:pt>
                <c:pt idx="47">
                  <c:v>2.661744305</c:v>
                </c:pt>
                <c:pt idx="48">
                  <c:v>2.8461890812999999</c:v>
                </c:pt>
                <c:pt idx="49">
                  <c:v>3.1103329114</c:v>
                </c:pt>
                <c:pt idx="50">
                  <c:v>3.3918154369</c:v>
                </c:pt>
                <c:pt idx="51">
                  <c:v>3.7527006338</c:v>
                </c:pt>
                <c:pt idx="52">
                  <c:v>3.9652635975000003</c:v>
                </c:pt>
                <c:pt idx="53">
                  <c:v>4.0973475353999991</c:v>
                </c:pt>
                <c:pt idx="54">
                  <c:v>4.3179081967000004</c:v>
                </c:pt>
                <c:pt idx="55">
                  <c:v>4.4813024934000003</c:v>
                </c:pt>
                <c:pt idx="56">
                  <c:v>4.7346490501000007</c:v>
                </c:pt>
                <c:pt idx="57">
                  <c:v>4.9748201716000002</c:v>
                </c:pt>
                <c:pt idx="58">
                  <c:v>5.1346032581000003</c:v>
                </c:pt>
                <c:pt idx="59">
                  <c:v>5.3182377634999991</c:v>
                </c:pt>
                <c:pt idx="60">
                  <c:v>5.3508800291999998</c:v>
                </c:pt>
                <c:pt idx="61">
                  <c:v>5.7076443197</c:v>
                </c:pt>
                <c:pt idx="62">
                  <c:v>6.2161430779</c:v>
                </c:pt>
                <c:pt idx="63">
                  <c:v>6.3380999344999998</c:v>
                </c:pt>
                <c:pt idx="64">
                  <c:v>6.7085792739000008</c:v>
                </c:pt>
                <c:pt idx="65">
                  <c:v>6.9189706124000008</c:v>
                </c:pt>
                <c:pt idx="66">
                  <c:v>7.0616824691</c:v>
                </c:pt>
                <c:pt idx="67">
                  <c:v>7.4587364388000008</c:v>
                </c:pt>
                <c:pt idx="68">
                  <c:v>7.5821038928999993</c:v>
                </c:pt>
                <c:pt idx="69">
                  <c:v>7.9605336931000004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4-4488-AC5C-23D89ADCA0B8}"/>
            </c:ext>
          </c:extLst>
        </c:ser>
        <c:ser>
          <c:idx val="3"/>
          <c:order val="3"/>
          <c:tx>
            <c:strRef>
              <c:f>'Figure 1'!$F$84</c:f>
              <c:strCache>
                <c:ptCount val="1"/>
                <c:pt idx="0">
                  <c:v>Brackishwater aquaculture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1'!$G$84:$BX$84</c:f>
              <c:numCache>
                <c:formatCode>0.00_ </c:formatCode>
                <c:ptCount val="70"/>
                <c:pt idx="0">
                  <c:v>5.4598050000000002E-2</c:v>
                </c:pt>
                <c:pt idx="1">
                  <c:v>5.7319919999999996E-2</c:v>
                </c:pt>
                <c:pt idx="2">
                  <c:v>6.2522969999999997E-2</c:v>
                </c:pt>
                <c:pt idx="3">
                  <c:v>7.0782929999999994E-2</c:v>
                </c:pt>
                <c:pt idx="4">
                  <c:v>7.3913220000000002E-2</c:v>
                </c:pt>
                <c:pt idx="5">
                  <c:v>8.4192480000000014E-2</c:v>
                </c:pt>
                <c:pt idx="6">
                  <c:v>8.4981520000000005E-2</c:v>
                </c:pt>
                <c:pt idx="7">
                  <c:v>9.0544250000000007E-2</c:v>
                </c:pt>
                <c:pt idx="8">
                  <c:v>0.10170131</c:v>
                </c:pt>
                <c:pt idx="9">
                  <c:v>0.10792145000000002</c:v>
                </c:pt>
                <c:pt idx="10">
                  <c:v>0.10948985</c:v>
                </c:pt>
                <c:pt idx="11">
                  <c:v>0.11878989</c:v>
                </c:pt>
                <c:pt idx="12">
                  <c:v>0.11586005000000001</c:v>
                </c:pt>
                <c:pt idx="13">
                  <c:v>0.11453467000000001</c:v>
                </c:pt>
                <c:pt idx="14">
                  <c:v>0.12277494</c:v>
                </c:pt>
                <c:pt idx="15">
                  <c:v>0.12002857</c:v>
                </c:pt>
                <c:pt idx="16">
                  <c:v>0.12815889999999999</c:v>
                </c:pt>
                <c:pt idx="17">
                  <c:v>0.12687418</c:v>
                </c:pt>
                <c:pt idx="18">
                  <c:v>0.14338628</c:v>
                </c:pt>
                <c:pt idx="19">
                  <c:v>0.14211475000000001</c:v>
                </c:pt>
                <c:pt idx="20">
                  <c:v>0.15082662999999999</c:v>
                </c:pt>
                <c:pt idx="21">
                  <c:v>0.15712967</c:v>
                </c:pt>
                <c:pt idx="22">
                  <c:v>0.15468200999999998</c:v>
                </c:pt>
                <c:pt idx="23">
                  <c:v>0.16255288000000001</c:v>
                </c:pt>
                <c:pt idx="24">
                  <c:v>0.17762162000000001</c:v>
                </c:pt>
                <c:pt idx="25">
                  <c:v>0.18383203000000001</c:v>
                </c:pt>
                <c:pt idx="26">
                  <c:v>0.19000384999999997</c:v>
                </c:pt>
                <c:pt idx="27">
                  <c:v>0.19697655</c:v>
                </c:pt>
                <c:pt idx="28">
                  <c:v>0.21174695000000002</c:v>
                </c:pt>
                <c:pt idx="29">
                  <c:v>0.23014428999999997</c:v>
                </c:pt>
                <c:pt idx="30">
                  <c:v>0.25775925</c:v>
                </c:pt>
                <c:pt idx="31">
                  <c:v>0.33264717999999999</c:v>
                </c:pt>
                <c:pt idx="32">
                  <c:v>0.36520106000000002</c:v>
                </c:pt>
                <c:pt idx="33">
                  <c:v>0.41116912999999999</c:v>
                </c:pt>
                <c:pt idx="34">
                  <c:v>0.36103934999999998</c:v>
                </c:pt>
                <c:pt idx="35">
                  <c:v>0.38685496999999996</c:v>
                </c:pt>
                <c:pt idx="36">
                  <c:v>0.44810835999999998</c:v>
                </c:pt>
                <c:pt idx="37">
                  <c:v>0.54296076000000004</c:v>
                </c:pt>
                <c:pt idx="38">
                  <c:v>0.58683613000000001</c:v>
                </c:pt>
                <c:pt idx="39">
                  <c:v>0.60495122999999995</c:v>
                </c:pt>
                <c:pt idx="40">
                  <c:v>0.72052257000000008</c:v>
                </c:pt>
                <c:pt idx="41">
                  <c:v>0.76654076000000004</c:v>
                </c:pt>
                <c:pt idx="42">
                  <c:v>0.72286778000000007</c:v>
                </c:pt>
                <c:pt idx="43">
                  <c:v>0.70443041000000006</c:v>
                </c:pt>
                <c:pt idx="44">
                  <c:v>0.74755938</c:v>
                </c:pt>
                <c:pt idx="45">
                  <c:v>0.79514198999999997</c:v>
                </c:pt>
                <c:pt idx="46">
                  <c:v>0.83995130000000007</c:v>
                </c:pt>
                <c:pt idx="47">
                  <c:v>0.82785710000000012</c:v>
                </c:pt>
                <c:pt idx="48">
                  <c:v>0.92623269000000008</c:v>
                </c:pt>
                <c:pt idx="49">
                  <c:v>1.0517203799999999</c:v>
                </c:pt>
                <c:pt idx="50">
                  <c:v>1.2260901499999999</c:v>
                </c:pt>
                <c:pt idx="51">
                  <c:v>1.351753548</c:v>
                </c:pt>
                <c:pt idx="52">
                  <c:v>1.4454369506</c:v>
                </c:pt>
                <c:pt idx="53">
                  <c:v>1.6781699159999999</c:v>
                </c:pt>
                <c:pt idx="54">
                  <c:v>1.7792780340000001</c:v>
                </c:pt>
                <c:pt idx="55">
                  <c:v>2.03744806</c:v>
                </c:pt>
                <c:pt idx="56">
                  <c:v>2.2257798859999998</c:v>
                </c:pt>
                <c:pt idx="57">
                  <c:v>2.334511478</c:v>
                </c:pt>
                <c:pt idx="58">
                  <c:v>2.5650635197000002</c:v>
                </c:pt>
                <c:pt idx="59">
                  <c:v>2.6330562883000002</c:v>
                </c:pt>
                <c:pt idx="60">
                  <c:v>2.8476243904</c:v>
                </c:pt>
                <c:pt idx="61">
                  <c:v>3.1311705006999997</c:v>
                </c:pt>
                <c:pt idx="62">
                  <c:v>3.2888972927999998</c:v>
                </c:pt>
                <c:pt idx="63">
                  <c:v>3.4541125112</c:v>
                </c:pt>
                <c:pt idx="64">
                  <c:v>3.7225296359</c:v>
                </c:pt>
                <c:pt idx="65">
                  <c:v>3.8700617255999998</c:v>
                </c:pt>
                <c:pt idx="66">
                  <c:v>4.2493629125999997</c:v>
                </c:pt>
                <c:pt idx="67">
                  <c:v>4.4423040891999994</c:v>
                </c:pt>
                <c:pt idx="68">
                  <c:v>4.8005056667999995</c:v>
                </c:pt>
                <c:pt idx="69">
                  <c:v>5.2046721442999999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4-4488-AC5C-23D89ADCA0B8}"/>
            </c:ext>
          </c:extLst>
        </c:ser>
        <c:ser>
          <c:idx val="4"/>
          <c:order val="4"/>
          <c:tx>
            <c:strRef>
              <c:f>'Figure 1'!$F$85</c:f>
              <c:strCache>
                <c:ptCount val="1"/>
                <c:pt idx="0">
                  <c:v>Freshwater aquaculture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1'!$G$85:$BX$85</c:f>
              <c:numCache>
                <c:formatCode>0.00_ </c:formatCode>
                <c:ptCount val="70"/>
                <c:pt idx="0">
                  <c:v>0.22516902</c:v>
                </c:pt>
                <c:pt idx="1">
                  <c:v>0.27227048999999998</c:v>
                </c:pt>
                <c:pt idx="2">
                  <c:v>0.29787293999999992</c:v>
                </c:pt>
                <c:pt idx="3">
                  <c:v>0.35090997000000002</c:v>
                </c:pt>
                <c:pt idx="4">
                  <c:v>0.46190586</c:v>
                </c:pt>
                <c:pt idx="5">
                  <c:v>0.51404516999999994</c:v>
                </c:pt>
                <c:pt idx="6">
                  <c:v>0.54614045999999994</c:v>
                </c:pt>
                <c:pt idx="7">
                  <c:v>0.75536721000000007</c:v>
                </c:pt>
                <c:pt idx="8">
                  <c:v>0.73762598999999995</c:v>
                </c:pt>
                <c:pt idx="9">
                  <c:v>0.80256327000000005</c:v>
                </c:pt>
                <c:pt idx="10">
                  <c:v>0.74316095999999998</c:v>
                </c:pt>
                <c:pt idx="11">
                  <c:v>0.64214906999999999</c:v>
                </c:pt>
                <c:pt idx="12">
                  <c:v>0.61584528000000005</c:v>
                </c:pt>
                <c:pt idx="13">
                  <c:v>0.67898709000000013</c:v>
                </c:pt>
                <c:pt idx="14">
                  <c:v>0.74644767000000001</c:v>
                </c:pt>
                <c:pt idx="15">
                  <c:v>0.88666149999999988</c:v>
                </c:pt>
                <c:pt idx="16">
                  <c:v>0.91464479999999992</c:v>
                </c:pt>
                <c:pt idx="17">
                  <c:v>0.93121114000000005</c:v>
                </c:pt>
                <c:pt idx="18">
                  <c:v>0.95228866999999995</c:v>
                </c:pt>
                <c:pt idx="19">
                  <c:v>1.02562621</c:v>
                </c:pt>
                <c:pt idx="20">
                  <c:v>1.1041661599999999</c:v>
                </c:pt>
                <c:pt idx="21">
                  <c:v>1.1726408500000001</c:v>
                </c:pt>
                <c:pt idx="22">
                  <c:v>1.2401248</c:v>
                </c:pt>
                <c:pt idx="23">
                  <c:v>1.3369956300000001</c:v>
                </c:pt>
                <c:pt idx="24">
                  <c:v>1.4370480299999999</c:v>
                </c:pt>
                <c:pt idx="25">
                  <c:v>1.5539152599999999</c:v>
                </c:pt>
                <c:pt idx="26">
                  <c:v>1.5795324399999999</c:v>
                </c:pt>
                <c:pt idx="27">
                  <c:v>1.6641161200000001</c:v>
                </c:pt>
                <c:pt idx="28">
                  <c:v>1.7236015200000001</c:v>
                </c:pt>
                <c:pt idx="29">
                  <c:v>1.8415892300000001</c:v>
                </c:pt>
                <c:pt idx="30">
                  <c:v>2.0259573999999998</c:v>
                </c:pt>
                <c:pt idx="31">
                  <c:v>2.3041961100000004</c:v>
                </c:pt>
                <c:pt idx="32">
                  <c:v>2.5906523400000001</c:v>
                </c:pt>
                <c:pt idx="33">
                  <c:v>2.8904045299999996</c:v>
                </c:pt>
                <c:pt idx="34">
                  <c:v>3.4185772093</c:v>
                </c:pt>
                <c:pt idx="35">
                  <c:v>4.0416592143000001</c:v>
                </c:pt>
                <c:pt idx="36">
                  <c:v>4.6757297647999998</c:v>
                </c:pt>
                <c:pt idx="37">
                  <c:v>5.3436622990999991</c:v>
                </c:pt>
                <c:pt idx="38">
                  <c:v>5.8429087871000007</c:v>
                </c:pt>
                <c:pt idx="39">
                  <c:v>6.2521897897999992</c:v>
                </c:pt>
                <c:pt idx="40">
                  <c:v>6.5906004490000001</c:v>
                </c:pt>
                <c:pt idx="41">
                  <c:v>6.8043397955999998</c:v>
                </c:pt>
                <c:pt idx="42">
                  <c:v>7.6696741607999996</c:v>
                </c:pt>
                <c:pt idx="43">
                  <c:v>8.7212728037999998</c:v>
                </c:pt>
                <c:pt idx="44">
                  <c:v>10.179784235499998</c:v>
                </c:pt>
                <c:pt idx="45">
                  <c:v>11.713550058899999</c:v>
                </c:pt>
                <c:pt idx="46">
                  <c:v>13.173464512300001</c:v>
                </c:pt>
                <c:pt idx="47">
                  <c:v>13.913673184</c:v>
                </c:pt>
                <c:pt idx="48">
                  <c:v>14.265703695700001</c:v>
                </c:pt>
                <c:pt idx="49">
                  <c:v>15.258635612299999</c:v>
                </c:pt>
                <c:pt idx="50">
                  <c:v>15.7981236606</c:v>
                </c:pt>
                <c:pt idx="51">
                  <c:v>16.688498380600002</c:v>
                </c:pt>
                <c:pt idx="52">
                  <c:v>17.743113204</c:v>
                </c:pt>
                <c:pt idx="53">
                  <c:v>18.404365080000002</c:v>
                </c:pt>
                <c:pt idx="54">
                  <c:v>20.123931645600003</c:v>
                </c:pt>
                <c:pt idx="55">
                  <c:v>21.358866900700004</c:v>
                </c:pt>
                <c:pt idx="56">
                  <c:v>22.806765607999999</c:v>
                </c:pt>
                <c:pt idx="57">
                  <c:v>24.266779109799998</c:v>
                </c:pt>
                <c:pt idx="58">
                  <c:v>26.303460614999999</c:v>
                </c:pt>
                <c:pt idx="59">
                  <c:v>27.522629958300001</c:v>
                </c:pt>
                <c:pt idx="60">
                  <c:v>29.1563164282</c:v>
                </c:pt>
                <c:pt idx="61">
                  <c:v>30.114820074199997</c:v>
                </c:pt>
                <c:pt idx="62">
                  <c:v>32.1378471035</c:v>
                </c:pt>
                <c:pt idx="63">
                  <c:v>34.3431610998</c:v>
                </c:pt>
                <c:pt idx="64">
                  <c:v>35.969501237999999</c:v>
                </c:pt>
                <c:pt idx="65">
                  <c:v>37.300622458000007</c:v>
                </c:pt>
                <c:pt idx="66">
                  <c:v>38.966356867400009</c:v>
                </c:pt>
                <c:pt idx="67">
                  <c:v>40.186225025100001</c:v>
                </c:pt>
                <c:pt idx="68">
                  <c:v>41.592216152399999</c:v>
                </c:pt>
                <c:pt idx="69">
                  <c:v>42.850798285299994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24-4488-AC5C-23D89ADC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98048"/>
        <c:axId val="1348084624"/>
      </c:areaChart>
      <c:catAx>
        <c:axId val="7942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084624"/>
        <c:crosses val="autoZero"/>
        <c:auto val="1"/>
        <c:lblAlgn val="ctr"/>
        <c:lblOffset val="100"/>
        <c:tickLblSkip val="1"/>
        <c:tickMarkSkip val="20"/>
        <c:noMultiLvlLbl val="0"/>
      </c:catAx>
      <c:valAx>
        <c:axId val="1348084624"/>
        <c:scaling>
          <c:orientation val="minMax"/>
          <c:max val="200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2980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72832951325422"/>
          <c:y val="0.12395948333064813"/>
          <c:w val="0.77856597131555783"/>
          <c:h val="0.38130622033885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26036142401838"/>
          <c:y val="2.8169014084507043E-2"/>
          <c:w val="0.69437186286274666"/>
          <c:h val="0.87248073648181557"/>
        </c:manualLayout>
      </c:layout>
      <c:areaChart>
        <c:grouping val="stacked"/>
        <c:varyColors val="0"/>
        <c:ser>
          <c:idx val="0"/>
          <c:order val="0"/>
          <c:tx>
            <c:strRef>
              <c:f>'Figure 1'!$F$88</c:f>
              <c:strCache>
                <c:ptCount val="1"/>
                <c:pt idx="0">
                  <c:v>Inland capture</c:v>
                </c:pt>
              </c:strCache>
            </c:strRef>
          </c:tx>
          <c:spPr>
            <a:solidFill>
              <a:srgbClr val="22405C"/>
            </a:solidFill>
            <a:ln w="25400"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1'!$G$88:$BX$88</c:f>
              <c:numCache>
                <c:formatCode>0.00_ </c:formatCode>
                <c:ptCount val="70"/>
                <c:pt idx="0">
                  <c:v>1.922647</c:v>
                </c:pt>
                <c:pt idx="1">
                  <c:v>2.0882420000000002</c:v>
                </c:pt>
                <c:pt idx="2">
                  <c:v>2.2226910000000002</c:v>
                </c:pt>
                <c:pt idx="3">
                  <c:v>2.555342</c:v>
                </c:pt>
                <c:pt idx="4">
                  <c:v>2.7882579999999999</c:v>
                </c:pt>
                <c:pt idx="5">
                  <c:v>2.9873120000000002</c:v>
                </c:pt>
                <c:pt idx="6">
                  <c:v>3.0070480000000002</c:v>
                </c:pt>
                <c:pt idx="7">
                  <c:v>2.971066</c:v>
                </c:pt>
                <c:pt idx="8">
                  <c:v>2.9403130000000002</c:v>
                </c:pt>
                <c:pt idx="9">
                  <c:v>2.9603830000000002</c:v>
                </c:pt>
                <c:pt idx="10">
                  <c:v>3.082462</c:v>
                </c:pt>
                <c:pt idx="11">
                  <c:v>3.4297979999999999</c:v>
                </c:pt>
                <c:pt idx="12">
                  <c:v>3.6304889999999999</c:v>
                </c:pt>
                <c:pt idx="13">
                  <c:v>3.4392610000000001</c:v>
                </c:pt>
                <c:pt idx="14">
                  <c:v>3.7535150000000002</c:v>
                </c:pt>
                <c:pt idx="15">
                  <c:v>3.9748830000000002</c:v>
                </c:pt>
                <c:pt idx="16">
                  <c:v>4.0081379999999998</c:v>
                </c:pt>
                <c:pt idx="17">
                  <c:v>4.1420490000000001</c:v>
                </c:pt>
                <c:pt idx="18">
                  <c:v>4.334892</c:v>
                </c:pt>
                <c:pt idx="19">
                  <c:v>4.3929989999999997</c:v>
                </c:pt>
                <c:pt idx="20">
                  <c:v>4.6274749999999996</c:v>
                </c:pt>
                <c:pt idx="21">
                  <c:v>4.8058610000000002</c:v>
                </c:pt>
                <c:pt idx="22">
                  <c:v>4.8715250000000001</c:v>
                </c:pt>
                <c:pt idx="23">
                  <c:v>5.020804</c:v>
                </c:pt>
                <c:pt idx="24">
                  <c:v>4.9558450000000001</c:v>
                </c:pt>
                <c:pt idx="25">
                  <c:v>4.9599919999999997</c:v>
                </c:pt>
                <c:pt idx="26">
                  <c:v>4.8305730000000002</c:v>
                </c:pt>
                <c:pt idx="27">
                  <c:v>4.9903870000000001</c:v>
                </c:pt>
                <c:pt idx="28">
                  <c:v>4.8711339999999996</c:v>
                </c:pt>
                <c:pt idx="29">
                  <c:v>4.8966770000000004</c:v>
                </c:pt>
                <c:pt idx="30">
                  <c:v>5.1029840000000002</c:v>
                </c:pt>
                <c:pt idx="31">
                  <c:v>5.3084920000000002</c:v>
                </c:pt>
                <c:pt idx="32">
                  <c:v>5.3159700000000001</c:v>
                </c:pt>
                <c:pt idx="33">
                  <c:v>5.5667559999999998</c:v>
                </c:pt>
                <c:pt idx="34">
                  <c:v>5.7087009999999996</c:v>
                </c:pt>
                <c:pt idx="35">
                  <c:v>5.6164959999999997</c:v>
                </c:pt>
                <c:pt idx="36">
                  <c:v>5.9281259999999998</c:v>
                </c:pt>
                <c:pt idx="37">
                  <c:v>6.0631940000000002</c:v>
                </c:pt>
                <c:pt idx="38">
                  <c:v>6.1614500000000003</c:v>
                </c:pt>
                <c:pt idx="39">
                  <c:v>6.2144465000000002</c:v>
                </c:pt>
                <c:pt idx="40">
                  <c:v>6.4386039999999998</c:v>
                </c:pt>
                <c:pt idx="41">
                  <c:v>6.2554245000000002</c:v>
                </c:pt>
                <c:pt idx="42">
                  <c:v>6.2008714899999999</c:v>
                </c:pt>
                <c:pt idx="43">
                  <c:v>6.5793115000000002</c:v>
                </c:pt>
                <c:pt idx="44">
                  <c:v>6.7111358100000009</c:v>
                </c:pt>
                <c:pt idx="45">
                  <c:v>7.2916990000000004</c:v>
                </c:pt>
                <c:pt idx="46">
                  <c:v>7.4553700000000003</c:v>
                </c:pt>
                <c:pt idx="47">
                  <c:v>7.4835370000000001</c:v>
                </c:pt>
                <c:pt idx="48">
                  <c:v>7.8338710000000003</c:v>
                </c:pt>
                <c:pt idx="49">
                  <c:v>8.2653590000000001</c:v>
                </c:pt>
                <c:pt idx="50">
                  <c:v>8.5934109999999997</c:v>
                </c:pt>
                <c:pt idx="51">
                  <c:v>8.5520350000000001</c:v>
                </c:pt>
                <c:pt idx="52">
                  <c:v>8.4085870000000007</c:v>
                </c:pt>
                <c:pt idx="53">
                  <c:v>8.6122239999999994</c:v>
                </c:pt>
                <c:pt idx="54">
                  <c:v>8.6695810000000009</c:v>
                </c:pt>
                <c:pt idx="55">
                  <c:v>9.4277840000000008</c:v>
                </c:pt>
                <c:pt idx="56">
                  <c:v>9.8267679999999995</c:v>
                </c:pt>
                <c:pt idx="57">
                  <c:v>10.074424</c:v>
                </c:pt>
                <c:pt idx="58">
                  <c:v>10.161142999999999</c:v>
                </c:pt>
                <c:pt idx="59">
                  <c:v>10.328044999999999</c:v>
                </c:pt>
                <c:pt idx="60">
                  <c:v>10.863861</c:v>
                </c:pt>
                <c:pt idx="61">
                  <c:v>10.502624000000001</c:v>
                </c:pt>
                <c:pt idx="62">
                  <c:v>10.892107680000001</c:v>
                </c:pt>
                <c:pt idx="63">
                  <c:v>10.937260269999999</c:v>
                </c:pt>
                <c:pt idx="64">
                  <c:v>11.0642745</c:v>
                </c:pt>
                <c:pt idx="65">
                  <c:v>11.171402499999999</c:v>
                </c:pt>
                <c:pt idx="66">
                  <c:v>11.385505380000001</c:v>
                </c:pt>
                <c:pt idx="67">
                  <c:v>11.950287830000001</c:v>
                </c:pt>
                <c:pt idx="68">
                  <c:v>12.009506740000001</c:v>
                </c:pt>
                <c:pt idx="69">
                  <c:v>12.08865334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05E-B81B-8FF5BB74EF31}"/>
            </c:ext>
          </c:extLst>
        </c:ser>
        <c:ser>
          <c:idx val="1"/>
          <c:order val="1"/>
          <c:tx>
            <c:strRef>
              <c:f>'Figure 1'!$F$89</c:f>
              <c:strCache>
                <c:ptCount val="1"/>
                <c:pt idx="0">
                  <c:v>Marine capture</c:v>
                </c:pt>
              </c:strCache>
            </c:strRef>
          </c:tx>
          <c:spPr>
            <a:solidFill>
              <a:srgbClr val="33638D"/>
            </a:solidFill>
            <a:ln w="25400"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1'!$G$89:$BX$89</c:f>
              <c:numCache>
                <c:formatCode>0.00_ </c:formatCode>
                <c:ptCount val="70"/>
                <c:pt idx="0">
                  <c:v>16.8068539</c:v>
                </c:pt>
                <c:pt idx="1">
                  <c:v>19.08855865</c:v>
                </c:pt>
                <c:pt idx="2">
                  <c:v>20.767541999999999</c:v>
                </c:pt>
                <c:pt idx="3">
                  <c:v>20.878261999999999</c:v>
                </c:pt>
                <c:pt idx="4">
                  <c:v>22.59148514</c:v>
                </c:pt>
                <c:pt idx="5">
                  <c:v>23.788253000000001</c:v>
                </c:pt>
                <c:pt idx="6">
                  <c:v>25.466884</c:v>
                </c:pt>
                <c:pt idx="7">
                  <c:v>25.644964000000002</c:v>
                </c:pt>
                <c:pt idx="8">
                  <c:v>26.262031</c:v>
                </c:pt>
                <c:pt idx="9">
                  <c:v>28.638594000000001</c:v>
                </c:pt>
                <c:pt idx="10">
                  <c:v>30.857348000000002</c:v>
                </c:pt>
                <c:pt idx="11">
                  <c:v>34.297620000000002</c:v>
                </c:pt>
                <c:pt idx="12">
                  <c:v>37.423724</c:v>
                </c:pt>
                <c:pt idx="13">
                  <c:v>38.667247100000004</c:v>
                </c:pt>
                <c:pt idx="14">
                  <c:v>42.936433100000002</c:v>
                </c:pt>
                <c:pt idx="15">
                  <c:v>43.699554399999997</c:v>
                </c:pt>
                <c:pt idx="16">
                  <c:v>47.546170799999999</c:v>
                </c:pt>
                <c:pt idx="17">
                  <c:v>50.746057</c:v>
                </c:pt>
                <c:pt idx="18">
                  <c:v>53.888168</c:v>
                </c:pt>
                <c:pt idx="19">
                  <c:v>52.419812999999998</c:v>
                </c:pt>
                <c:pt idx="20">
                  <c:v>58.221660999999997</c:v>
                </c:pt>
                <c:pt idx="21">
                  <c:v>58.010567000000002</c:v>
                </c:pt>
                <c:pt idx="22">
                  <c:v>53.762557000000001</c:v>
                </c:pt>
                <c:pt idx="23">
                  <c:v>54.158588000000002</c:v>
                </c:pt>
                <c:pt idx="24">
                  <c:v>57.405377000000001</c:v>
                </c:pt>
                <c:pt idx="25">
                  <c:v>56.91048</c:v>
                </c:pt>
                <c:pt idx="26">
                  <c:v>60.429637999999997</c:v>
                </c:pt>
                <c:pt idx="27">
                  <c:v>58.930528000000002</c:v>
                </c:pt>
                <c:pt idx="28">
                  <c:v>61.169234000000003</c:v>
                </c:pt>
                <c:pt idx="29">
                  <c:v>61.599743500000002</c:v>
                </c:pt>
                <c:pt idx="30">
                  <c:v>62.116416999999998</c:v>
                </c:pt>
                <c:pt idx="31">
                  <c:v>64.103828030000003</c:v>
                </c:pt>
                <c:pt idx="32">
                  <c:v>65.775582740000004</c:v>
                </c:pt>
                <c:pt idx="33">
                  <c:v>65.500865380000008</c:v>
                </c:pt>
                <c:pt idx="34">
                  <c:v>70.968781409999991</c:v>
                </c:pt>
                <c:pt idx="35">
                  <c:v>72.645294450000009</c:v>
                </c:pt>
                <c:pt idx="36">
                  <c:v>77.841455920000001</c:v>
                </c:pt>
                <c:pt idx="37">
                  <c:v>78.315138510000011</c:v>
                </c:pt>
                <c:pt idx="38">
                  <c:v>81.68991023000001</c:v>
                </c:pt>
                <c:pt idx="39">
                  <c:v>82.123913460000011</c:v>
                </c:pt>
                <c:pt idx="40">
                  <c:v>78.236586410000001</c:v>
                </c:pt>
                <c:pt idx="41">
                  <c:v>77.462699760000007</c:v>
                </c:pt>
                <c:pt idx="42">
                  <c:v>79.009701210000003</c:v>
                </c:pt>
                <c:pt idx="43">
                  <c:v>80.010789310000007</c:v>
                </c:pt>
                <c:pt idx="44">
                  <c:v>85.429402370000005</c:v>
                </c:pt>
                <c:pt idx="45">
                  <c:v>84.975163359999996</c:v>
                </c:pt>
                <c:pt idx="46">
                  <c:v>86.37522306999999</c:v>
                </c:pt>
                <c:pt idx="47">
                  <c:v>85.711167810000006</c:v>
                </c:pt>
                <c:pt idx="48">
                  <c:v>78.033843810000008</c:v>
                </c:pt>
                <c:pt idx="49">
                  <c:v>83.472889190000004</c:v>
                </c:pt>
                <c:pt idx="50">
                  <c:v>84.983108019999989</c:v>
                </c:pt>
                <c:pt idx="51">
                  <c:v>82.252094620000008</c:v>
                </c:pt>
                <c:pt idx="52">
                  <c:v>82.687799960000007</c:v>
                </c:pt>
                <c:pt idx="53">
                  <c:v>79.706852530000006</c:v>
                </c:pt>
                <c:pt idx="54">
                  <c:v>84.19685195000001</c:v>
                </c:pt>
                <c:pt idx="55">
                  <c:v>83.063843239999997</c:v>
                </c:pt>
                <c:pt idx="56">
                  <c:v>80.375121460000003</c:v>
                </c:pt>
                <c:pt idx="57">
                  <c:v>80.418611370000008</c:v>
                </c:pt>
                <c:pt idx="58">
                  <c:v>79.343113379999991</c:v>
                </c:pt>
                <c:pt idx="59">
                  <c:v>78.739565339999999</c:v>
                </c:pt>
                <c:pt idx="60">
                  <c:v>76.271454790000007</c:v>
                </c:pt>
                <c:pt idx="61">
                  <c:v>81.130488569999997</c:v>
                </c:pt>
                <c:pt idx="62">
                  <c:v>77.746852329999996</c:v>
                </c:pt>
                <c:pt idx="63">
                  <c:v>78.832789849999998</c:v>
                </c:pt>
                <c:pt idx="64">
                  <c:v>79.326353650000001</c:v>
                </c:pt>
                <c:pt idx="65">
                  <c:v>80.526172379999991</c:v>
                </c:pt>
                <c:pt idx="66">
                  <c:v>78.300223549999998</c:v>
                </c:pt>
                <c:pt idx="67">
                  <c:v>81.264787780000006</c:v>
                </c:pt>
                <c:pt idx="68">
                  <c:v>84.625342020000005</c:v>
                </c:pt>
                <c:pt idx="69">
                  <c:v>80.419969910000006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05E-B81B-8FF5BB74EF31}"/>
            </c:ext>
          </c:extLst>
        </c:ser>
        <c:ser>
          <c:idx val="2"/>
          <c:order val="2"/>
          <c:tx>
            <c:strRef>
              <c:f>'Figure 1'!$F$90</c:f>
              <c:strCache>
                <c:ptCount val="1"/>
                <c:pt idx="0">
                  <c:v>Mariculture</c:v>
                </c:pt>
              </c:strCache>
            </c:strRef>
          </c:tx>
          <c:spPr>
            <a:solidFill>
              <a:srgbClr val="CD3333"/>
            </a:solidFill>
            <a:ln w="25400"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1'!$G$90:$BX$90</c:f>
              <c:numCache>
                <c:formatCode>0.00_ </c:formatCode>
                <c:ptCount val="70"/>
                <c:pt idx="0">
                  <c:v>0.281273</c:v>
                </c:pt>
                <c:pt idx="1">
                  <c:v>0.34881699999999999</c:v>
                </c:pt>
                <c:pt idx="2">
                  <c:v>0.40605200000000002</c:v>
                </c:pt>
                <c:pt idx="3">
                  <c:v>0.47653099999999998</c:v>
                </c:pt>
                <c:pt idx="4">
                  <c:v>0.47346100000000002</c:v>
                </c:pt>
                <c:pt idx="5">
                  <c:v>0.52839000000000003</c:v>
                </c:pt>
                <c:pt idx="6">
                  <c:v>0.48250300000000002</c:v>
                </c:pt>
                <c:pt idx="7">
                  <c:v>0.58686000000000005</c:v>
                </c:pt>
                <c:pt idx="8">
                  <c:v>0.55258499999999999</c:v>
                </c:pt>
                <c:pt idx="9">
                  <c:v>0.60301000000000005</c:v>
                </c:pt>
                <c:pt idx="10">
                  <c:v>0.67301</c:v>
                </c:pt>
                <c:pt idx="11">
                  <c:v>0.64705400000000002</c:v>
                </c:pt>
                <c:pt idx="12">
                  <c:v>0.73450000000000004</c:v>
                </c:pt>
                <c:pt idx="13">
                  <c:v>0.847105</c:v>
                </c:pt>
                <c:pt idx="14">
                  <c:v>0.84537200000000001</c:v>
                </c:pt>
                <c:pt idx="15">
                  <c:v>0.860012</c:v>
                </c:pt>
                <c:pt idx="16">
                  <c:v>0.881637</c:v>
                </c:pt>
                <c:pt idx="17">
                  <c:v>0.92215899999999995</c:v>
                </c:pt>
                <c:pt idx="18">
                  <c:v>1.0161910000000001</c:v>
                </c:pt>
                <c:pt idx="19">
                  <c:v>1.0101880000000001</c:v>
                </c:pt>
                <c:pt idx="20">
                  <c:v>1.1131180000000001</c:v>
                </c:pt>
                <c:pt idx="21">
                  <c:v>1.194334</c:v>
                </c:pt>
                <c:pt idx="22">
                  <c:v>1.334649</c:v>
                </c:pt>
                <c:pt idx="23">
                  <c:v>1.3388150000000001</c:v>
                </c:pt>
                <c:pt idx="24">
                  <c:v>1.3764559999999999</c:v>
                </c:pt>
                <c:pt idx="25">
                  <c:v>1.5889420000000001</c:v>
                </c:pt>
                <c:pt idx="26">
                  <c:v>1.6553169999999999</c:v>
                </c:pt>
                <c:pt idx="27">
                  <c:v>1.930534</c:v>
                </c:pt>
                <c:pt idx="28">
                  <c:v>1.9201490000000001</c:v>
                </c:pt>
                <c:pt idx="29">
                  <c:v>1.891915</c:v>
                </c:pt>
                <c:pt idx="30">
                  <c:v>2.0044719999999998</c:v>
                </c:pt>
                <c:pt idx="31">
                  <c:v>2.1142650000000001</c:v>
                </c:pt>
                <c:pt idx="32">
                  <c:v>2.1536940000000002</c:v>
                </c:pt>
                <c:pt idx="33">
                  <c:v>2.2816480000000001</c:v>
                </c:pt>
                <c:pt idx="34">
                  <c:v>2.4312921600000004</c:v>
                </c:pt>
                <c:pt idx="35">
                  <c:v>2.7339218599999997</c:v>
                </c:pt>
                <c:pt idx="36">
                  <c:v>3.00314266</c:v>
                </c:pt>
                <c:pt idx="37">
                  <c:v>3.4207200000000002</c:v>
                </c:pt>
                <c:pt idx="38">
                  <c:v>3.8543073300000001</c:v>
                </c:pt>
                <c:pt idx="39">
                  <c:v>3.97564612</c:v>
                </c:pt>
                <c:pt idx="40">
                  <c:v>4.1669573399999997</c:v>
                </c:pt>
                <c:pt idx="41">
                  <c:v>4.4056319200000003</c:v>
                </c:pt>
                <c:pt idx="42">
                  <c:v>5.1104276500000001</c:v>
                </c:pt>
                <c:pt idx="43">
                  <c:v>6.3537689200000003</c:v>
                </c:pt>
                <c:pt idx="44">
                  <c:v>7.6208858499999996</c:v>
                </c:pt>
                <c:pt idx="45">
                  <c:v>9.257031030000002</c:v>
                </c:pt>
                <c:pt idx="46">
                  <c:v>9.6714219499999992</c:v>
                </c:pt>
                <c:pt idx="47">
                  <c:v>9.5628425000000004</c:v>
                </c:pt>
                <c:pt idx="48">
                  <c:v>10.057537890000001</c:v>
                </c:pt>
                <c:pt idx="49">
                  <c:v>10.99013742</c:v>
                </c:pt>
                <c:pt idx="50">
                  <c:v>11.689252570000001</c:v>
                </c:pt>
                <c:pt idx="51">
                  <c:v>12.533621140000001</c:v>
                </c:pt>
                <c:pt idx="52">
                  <c:v>13.288654749999999</c:v>
                </c:pt>
                <c:pt idx="53">
                  <c:v>13.73516162</c:v>
                </c:pt>
                <c:pt idx="54">
                  <c:v>14.393759510000001</c:v>
                </c:pt>
                <c:pt idx="55">
                  <c:v>14.770205019999999</c:v>
                </c:pt>
                <c:pt idx="56">
                  <c:v>15.484603530000001</c:v>
                </c:pt>
                <c:pt idx="57">
                  <c:v>16.06472948</c:v>
                </c:pt>
                <c:pt idx="58">
                  <c:v>16.281087530000001</c:v>
                </c:pt>
                <c:pt idx="59">
                  <c:v>16.83330887</c:v>
                </c:pt>
                <c:pt idx="60">
                  <c:v>17.191421509999998</c:v>
                </c:pt>
                <c:pt idx="61">
                  <c:v>17.596779850000001</c:v>
                </c:pt>
                <c:pt idx="62">
                  <c:v>18.618071830000002</c:v>
                </c:pt>
                <c:pt idx="63">
                  <c:v>19.245634930000001</c:v>
                </c:pt>
                <c:pt idx="64">
                  <c:v>20.10347475</c:v>
                </c:pt>
                <c:pt idx="65">
                  <c:v>20.65639462</c:v>
                </c:pt>
                <c:pt idx="66">
                  <c:v>21.68602473</c:v>
                </c:pt>
                <c:pt idx="67">
                  <c:v>22.538455410000005</c:v>
                </c:pt>
                <c:pt idx="68">
                  <c:v>22.821476439999998</c:v>
                </c:pt>
                <c:pt idx="69">
                  <c:v>23.318040079999999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4-405E-B81B-8FF5BB74EF31}"/>
            </c:ext>
          </c:extLst>
        </c:ser>
        <c:ser>
          <c:idx val="3"/>
          <c:order val="3"/>
          <c:tx>
            <c:strRef>
              <c:f>'Figure 1'!$F$91</c:f>
              <c:strCache>
                <c:ptCount val="1"/>
                <c:pt idx="0">
                  <c:v>Brackishwater aquaculture</c:v>
                </c:pt>
              </c:strCache>
            </c:strRef>
          </c:tx>
          <c:spPr>
            <a:solidFill>
              <a:srgbClr val="F1975A"/>
            </a:solidFill>
            <a:ln w="25400"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1'!$G$91:$BX$91</c:f>
              <c:numCache>
                <c:formatCode>0.00_ </c:formatCode>
                <c:ptCount val="70"/>
                <c:pt idx="0">
                  <c:v>6.3682000000000002E-2</c:v>
                </c:pt>
                <c:pt idx="1">
                  <c:v>6.6962999999999995E-2</c:v>
                </c:pt>
                <c:pt idx="2">
                  <c:v>7.3688000000000003E-2</c:v>
                </c:pt>
                <c:pt idx="3">
                  <c:v>8.2340999999999998E-2</c:v>
                </c:pt>
                <c:pt idx="4">
                  <c:v>8.6068000000000006E-2</c:v>
                </c:pt>
                <c:pt idx="5">
                  <c:v>9.8258999999999999E-2</c:v>
                </c:pt>
                <c:pt idx="6">
                  <c:v>9.9041000000000004E-2</c:v>
                </c:pt>
                <c:pt idx="7">
                  <c:v>0.105631</c:v>
                </c:pt>
                <c:pt idx="8">
                  <c:v>0.11877</c:v>
                </c:pt>
                <c:pt idx="9">
                  <c:v>0.12601100000000001</c:v>
                </c:pt>
                <c:pt idx="10">
                  <c:v>0.12806400000000001</c:v>
                </c:pt>
                <c:pt idx="11">
                  <c:v>0.139214</c:v>
                </c:pt>
                <c:pt idx="12">
                  <c:v>0.13623299999999999</c:v>
                </c:pt>
                <c:pt idx="13">
                  <c:v>0.13411699999999999</c:v>
                </c:pt>
                <c:pt idx="14">
                  <c:v>0.14383799999999999</c:v>
                </c:pt>
                <c:pt idx="15">
                  <c:v>0.14142299999999999</c:v>
                </c:pt>
                <c:pt idx="16">
                  <c:v>0.1507</c:v>
                </c:pt>
                <c:pt idx="17">
                  <c:v>0.151528</c:v>
                </c:pt>
                <c:pt idx="18">
                  <c:v>0.170902</c:v>
                </c:pt>
                <c:pt idx="19">
                  <c:v>0.171794</c:v>
                </c:pt>
                <c:pt idx="20">
                  <c:v>0.18412899999999999</c:v>
                </c:pt>
                <c:pt idx="21">
                  <c:v>0.19547600000000001</c:v>
                </c:pt>
                <c:pt idx="22">
                  <c:v>0.192554</c:v>
                </c:pt>
                <c:pt idx="23">
                  <c:v>0.203039</c:v>
                </c:pt>
                <c:pt idx="24">
                  <c:v>0.22694</c:v>
                </c:pt>
                <c:pt idx="25">
                  <c:v>0.23857800000000001</c:v>
                </c:pt>
                <c:pt idx="26">
                  <c:v>0.252417</c:v>
                </c:pt>
                <c:pt idx="27">
                  <c:v>0.26901649999999999</c:v>
                </c:pt>
                <c:pt idx="28">
                  <c:v>0.29309600000000002</c:v>
                </c:pt>
                <c:pt idx="29">
                  <c:v>0.31989499999999998</c:v>
                </c:pt>
                <c:pt idx="30">
                  <c:v>0.358738</c:v>
                </c:pt>
                <c:pt idx="31">
                  <c:v>0.46141100000000002</c:v>
                </c:pt>
                <c:pt idx="32">
                  <c:v>0.51486299999999996</c:v>
                </c:pt>
                <c:pt idx="33">
                  <c:v>0.58989150000000001</c:v>
                </c:pt>
                <c:pt idx="34">
                  <c:v>0.55363399999999996</c:v>
                </c:pt>
                <c:pt idx="35">
                  <c:v>0.61097699999999999</c:v>
                </c:pt>
                <c:pt idx="36">
                  <c:v>0.74354299999999995</c:v>
                </c:pt>
                <c:pt idx="37">
                  <c:v>0.95335700000000001</c:v>
                </c:pt>
                <c:pt idx="38">
                  <c:v>1.067879</c:v>
                </c:pt>
                <c:pt idx="39">
                  <c:v>1.1112420000000001</c:v>
                </c:pt>
                <c:pt idx="40">
                  <c:v>1.2873969999999999</c:v>
                </c:pt>
                <c:pt idx="41">
                  <c:v>1.4439029999999999</c:v>
                </c:pt>
                <c:pt idx="42">
                  <c:v>1.43069</c:v>
                </c:pt>
                <c:pt idx="43">
                  <c:v>1.3657010000000001</c:v>
                </c:pt>
                <c:pt idx="44">
                  <c:v>1.454167</c:v>
                </c:pt>
                <c:pt idx="45">
                  <c:v>1.5788</c:v>
                </c:pt>
                <c:pt idx="46">
                  <c:v>1.6092360000000001</c:v>
                </c:pt>
                <c:pt idx="47">
                  <c:v>1.6185700000000001</c:v>
                </c:pt>
                <c:pt idx="48">
                  <c:v>1.782497</c:v>
                </c:pt>
                <c:pt idx="49">
                  <c:v>1.9816339999999999</c:v>
                </c:pt>
                <c:pt idx="50">
                  <c:v>2.2529789999999998</c:v>
                </c:pt>
                <c:pt idx="51">
                  <c:v>2.5141564000000001</c:v>
                </c:pt>
                <c:pt idx="52">
                  <c:v>2.68226276</c:v>
                </c:pt>
                <c:pt idx="53">
                  <c:v>3.1390711000000002</c:v>
                </c:pt>
                <c:pt idx="54">
                  <c:v>3.3929262000000002</c:v>
                </c:pt>
                <c:pt idx="55">
                  <c:v>3.9278529999999998</c:v>
                </c:pt>
                <c:pt idx="56">
                  <c:v>4.3181687999999996</c:v>
                </c:pt>
                <c:pt idx="57">
                  <c:v>4.5329512999999997</c:v>
                </c:pt>
                <c:pt idx="58">
                  <c:v>4.8614579700000009</c:v>
                </c:pt>
                <c:pt idx="59">
                  <c:v>5.0298529199999997</c:v>
                </c:pt>
                <c:pt idx="60">
                  <c:v>5.2993326400000003</c:v>
                </c:pt>
                <c:pt idx="61">
                  <c:v>5.8316301299999997</c:v>
                </c:pt>
                <c:pt idx="62">
                  <c:v>6.0702886900000008</c:v>
                </c:pt>
                <c:pt idx="63">
                  <c:v>6.3544760700000005</c:v>
                </c:pt>
                <c:pt idx="64">
                  <c:v>6.9087404799999996</c:v>
                </c:pt>
                <c:pt idx="65">
                  <c:v>7.2311688599999995</c:v>
                </c:pt>
                <c:pt idx="66">
                  <c:v>7.8295516299999992</c:v>
                </c:pt>
                <c:pt idx="67">
                  <c:v>8.4736477600000004</c:v>
                </c:pt>
                <c:pt idx="68">
                  <c:v>9.0322187399999994</c:v>
                </c:pt>
                <c:pt idx="69">
                  <c:v>9.8119782099999995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4-405E-B81B-8FF5BB74EF31}"/>
            </c:ext>
          </c:extLst>
        </c:ser>
        <c:ser>
          <c:idx val="4"/>
          <c:order val="4"/>
          <c:tx>
            <c:strRef>
              <c:f>'Figure 1'!$F$92</c:f>
              <c:strCache>
                <c:ptCount val="1"/>
                <c:pt idx="0">
                  <c:v>Freshwater aquaculture</c:v>
                </c:pt>
              </c:strCache>
            </c:strRef>
          </c:tx>
          <c:spPr>
            <a:solidFill>
              <a:srgbClr val="698ED0"/>
            </a:solidFill>
            <a:ln w="25400">
              <a:noFill/>
            </a:ln>
            <a:effectLst/>
          </c:spPr>
          <c:cat>
            <c:numRef>
              <c:f>'Figure 1'!$G$80:$BX$80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1'!$G$92:$BX$92</c:f>
              <c:numCache>
                <c:formatCode>0.00_ </c:formatCode>
                <c:ptCount val="70"/>
                <c:pt idx="0">
                  <c:v>0.25886599999999999</c:v>
                </c:pt>
                <c:pt idx="1">
                  <c:v>0.31301400000000001</c:v>
                </c:pt>
                <c:pt idx="2">
                  <c:v>0.342443</c:v>
                </c:pt>
                <c:pt idx="3">
                  <c:v>0.403418</c:v>
                </c:pt>
                <c:pt idx="4">
                  <c:v>0.53098199999999995</c:v>
                </c:pt>
                <c:pt idx="5">
                  <c:v>0.59091400000000005</c:v>
                </c:pt>
                <c:pt idx="6">
                  <c:v>0.62781699999999996</c:v>
                </c:pt>
                <c:pt idx="7">
                  <c:v>0.86830700000000005</c:v>
                </c:pt>
                <c:pt idx="8">
                  <c:v>0.84792000000000001</c:v>
                </c:pt>
                <c:pt idx="9">
                  <c:v>0.92257</c:v>
                </c:pt>
                <c:pt idx="10">
                  <c:v>0.85429600000000006</c:v>
                </c:pt>
                <c:pt idx="11">
                  <c:v>0.73821000000000003</c:v>
                </c:pt>
                <c:pt idx="12">
                  <c:v>0.70797699999999997</c:v>
                </c:pt>
                <c:pt idx="13">
                  <c:v>0.78056300000000001</c:v>
                </c:pt>
                <c:pt idx="14">
                  <c:v>0.85812500000000003</c:v>
                </c:pt>
                <c:pt idx="15">
                  <c:v>1.0193179999999999</c:v>
                </c:pt>
                <c:pt idx="16">
                  <c:v>1.0515159999999999</c:v>
                </c:pt>
                <c:pt idx="17">
                  <c:v>1.070624</c:v>
                </c:pt>
                <c:pt idx="18">
                  <c:v>1.0949249999999999</c:v>
                </c:pt>
                <c:pt idx="19">
                  <c:v>1.1793579999999999</c:v>
                </c:pt>
                <c:pt idx="20">
                  <c:v>1.2697799999999999</c:v>
                </c:pt>
                <c:pt idx="21">
                  <c:v>1.3489370000000001</c:v>
                </c:pt>
                <c:pt idx="22">
                  <c:v>1.4270320000000001</c:v>
                </c:pt>
                <c:pt idx="23">
                  <c:v>1.5390250000000001</c:v>
                </c:pt>
                <c:pt idx="24">
                  <c:v>1.654453</c:v>
                </c:pt>
                <c:pt idx="25">
                  <c:v>1.7896700000000001</c:v>
                </c:pt>
                <c:pt idx="26">
                  <c:v>1.8219030000000001</c:v>
                </c:pt>
                <c:pt idx="27">
                  <c:v>1.922625</c:v>
                </c:pt>
                <c:pt idx="28">
                  <c:v>1.991285</c:v>
                </c:pt>
                <c:pt idx="29">
                  <c:v>2.1296780000000002</c:v>
                </c:pt>
                <c:pt idx="30">
                  <c:v>2.3428490000000002</c:v>
                </c:pt>
                <c:pt idx="31">
                  <c:v>2.667503</c:v>
                </c:pt>
                <c:pt idx="32">
                  <c:v>3.0031910000000002</c:v>
                </c:pt>
                <c:pt idx="33">
                  <c:v>3.3519869999999998</c:v>
                </c:pt>
                <c:pt idx="34">
                  <c:v>3.95972729</c:v>
                </c:pt>
                <c:pt idx="35">
                  <c:v>4.6771817899999997</c:v>
                </c:pt>
                <c:pt idx="36">
                  <c:v>5.4174874400000004</c:v>
                </c:pt>
                <c:pt idx="37">
                  <c:v>6.1916602300000001</c:v>
                </c:pt>
                <c:pt idx="38">
                  <c:v>6.7598276300000002</c:v>
                </c:pt>
                <c:pt idx="39">
                  <c:v>7.2320069400000007</c:v>
                </c:pt>
                <c:pt idx="40">
                  <c:v>7.6307797000000006</c:v>
                </c:pt>
                <c:pt idx="41">
                  <c:v>7.8770006800000001</c:v>
                </c:pt>
                <c:pt idx="42">
                  <c:v>8.8688402400000008</c:v>
                </c:pt>
                <c:pt idx="43">
                  <c:v>10.080285140000001</c:v>
                </c:pt>
                <c:pt idx="44">
                  <c:v>11.765529150000001</c:v>
                </c:pt>
                <c:pt idx="45">
                  <c:v>13.54721017</c:v>
                </c:pt>
                <c:pt idx="46">
                  <c:v>15.26120719</c:v>
                </c:pt>
                <c:pt idx="47">
                  <c:v>16.141160199999998</c:v>
                </c:pt>
                <c:pt idx="48">
                  <c:v>16.57313121</c:v>
                </c:pt>
                <c:pt idx="49">
                  <c:v>17.760366190000003</c:v>
                </c:pt>
                <c:pt idx="50">
                  <c:v>18.476290179999999</c:v>
                </c:pt>
                <c:pt idx="51">
                  <c:v>19.566897179999998</c:v>
                </c:pt>
                <c:pt idx="52">
                  <c:v>20.816618200000001</c:v>
                </c:pt>
                <c:pt idx="53">
                  <c:v>22.043842999999999</c:v>
                </c:pt>
                <c:pt idx="54">
                  <c:v>24.13722418</c:v>
                </c:pt>
                <c:pt idx="55">
                  <c:v>25.619275390000002</c:v>
                </c:pt>
                <c:pt idx="56">
                  <c:v>27.477742360000001</c:v>
                </c:pt>
                <c:pt idx="57">
                  <c:v>29.366768570000001</c:v>
                </c:pt>
                <c:pt idx="58">
                  <c:v>31.79878502</c:v>
                </c:pt>
                <c:pt idx="59">
                  <c:v>33.315085920000001</c:v>
                </c:pt>
                <c:pt idx="60">
                  <c:v>35.316674759999998</c:v>
                </c:pt>
                <c:pt idx="61">
                  <c:v>36.41412176</c:v>
                </c:pt>
                <c:pt idx="62">
                  <c:v>38.814256759999999</c:v>
                </c:pt>
                <c:pt idx="63">
                  <c:v>41.385422799999994</c:v>
                </c:pt>
                <c:pt idx="64">
                  <c:v>43.542385119999999</c:v>
                </c:pt>
                <c:pt idx="65">
                  <c:v>44.929526150000001</c:v>
                </c:pt>
                <c:pt idx="66">
                  <c:v>47.013110040000001</c:v>
                </c:pt>
                <c:pt idx="67">
                  <c:v>48.550580179999997</c:v>
                </c:pt>
                <c:pt idx="68">
                  <c:v>50.477798120000003</c:v>
                </c:pt>
                <c:pt idx="69">
                  <c:v>52.232813299999997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4-405E-B81B-8FF5BB74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98048"/>
        <c:axId val="1348084624"/>
      </c:areaChart>
      <c:catAx>
        <c:axId val="7942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084624"/>
        <c:crosses val="autoZero"/>
        <c:auto val="1"/>
        <c:lblAlgn val="ctr"/>
        <c:lblOffset val="100"/>
        <c:tickLblSkip val="1"/>
        <c:tickMarkSkip val="20"/>
        <c:noMultiLvlLbl val="0"/>
      </c:catAx>
      <c:valAx>
        <c:axId val="134808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production (million </a:t>
                </a:r>
                <a:r>
                  <a:rPr lang="en-US"/>
                  <a:t>tonnes</a:t>
                </a:r>
                <a:r>
                  <a:rPr lang="en-GB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3261646145229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2980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014492753623"/>
          <c:y val="5.0331459864533794E-2"/>
          <c:w val="0.69503059581320437"/>
          <c:h val="0.85364245568525721"/>
        </c:manualLayout>
      </c:layout>
      <c:areaChart>
        <c:grouping val="stacked"/>
        <c:varyColors val="0"/>
        <c:ser>
          <c:idx val="0"/>
          <c:order val="0"/>
          <c:tx>
            <c:strRef>
              <c:f>'Figure 1'!$D$98</c:f>
              <c:strCache>
                <c:ptCount val="1"/>
                <c:pt idx="0">
                  <c:v>Mariculture</c:v>
                </c:pt>
              </c:strCache>
            </c:strRef>
          </c:tx>
          <c:spPr>
            <a:solidFill>
              <a:srgbClr val="CD3333"/>
            </a:solidFill>
            <a:ln>
              <a:noFill/>
            </a:ln>
            <a:effectLst/>
          </c:spPr>
          <c:cat>
            <c:numRef>
              <c:f>'Figure 1'!$E$97:$AI$97</c:f>
              <c:numCache>
                <c:formatCode>General</c:formatCode>
                <c:ptCount val="31"/>
                <c:pt idx="0">
                  <c:v>1990</c:v>
                </c:pt>
                <c:pt idx="10">
                  <c:v>2000</c:v>
                </c:pt>
                <c:pt idx="20">
                  <c:v>2010</c:v>
                </c:pt>
                <c:pt idx="30">
                  <c:v>2020</c:v>
                </c:pt>
              </c:numCache>
            </c:numRef>
          </c:cat>
          <c:val>
            <c:numRef>
              <c:f>'Figure 1'!$E$98:$AI$98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35</c:v>
                </c:pt>
                <c:pt idx="18">
                  <c:v>39</c:v>
                </c:pt>
                <c:pt idx="19">
                  <c:v>38</c:v>
                </c:pt>
                <c:pt idx="20">
                  <c:v>53</c:v>
                </c:pt>
                <c:pt idx="21">
                  <c:v>69</c:v>
                </c:pt>
                <c:pt idx="22">
                  <c:v>61</c:v>
                </c:pt>
                <c:pt idx="23">
                  <c:v>62</c:v>
                </c:pt>
                <c:pt idx="24">
                  <c:v>85</c:v>
                </c:pt>
                <c:pt idx="25">
                  <c:v>78</c:v>
                </c:pt>
                <c:pt idx="26">
                  <c:v>66</c:v>
                </c:pt>
                <c:pt idx="27">
                  <c:v>68</c:v>
                </c:pt>
                <c:pt idx="28">
                  <c:v>95</c:v>
                </c:pt>
                <c:pt idx="29">
                  <c:v>119</c:v>
                </c:pt>
                <c:pt idx="3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2-4BD1-B0B3-BB948EEA50F2}"/>
            </c:ext>
          </c:extLst>
        </c:ser>
        <c:ser>
          <c:idx val="1"/>
          <c:order val="1"/>
          <c:tx>
            <c:strRef>
              <c:f>'Figure 1'!$D$99</c:f>
              <c:strCache>
                <c:ptCount val="1"/>
                <c:pt idx="0">
                  <c:v>Brackishwater aquaculture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  <a:effectLst/>
          </c:spPr>
          <c:cat>
            <c:numRef>
              <c:f>'Figure 1'!$E$97:$AI$97</c:f>
              <c:numCache>
                <c:formatCode>General</c:formatCode>
                <c:ptCount val="31"/>
                <c:pt idx="0">
                  <c:v>1990</c:v>
                </c:pt>
                <c:pt idx="10">
                  <c:v>2000</c:v>
                </c:pt>
                <c:pt idx="20">
                  <c:v>2010</c:v>
                </c:pt>
                <c:pt idx="30">
                  <c:v>2020</c:v>
                </c:pt>
              </c:numCache>
            </c:numRef>
          </c:cat>
          <c:val>
            <c:numRef>
              <c:f>'Figure 1'!$E$99:$AI$99</c:f>
              <c:numCache>
                <c:formatCode>General</c:formatCode>
                <c:ptCount val="31"/>
                <c:pt idx="1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14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34</c:v>
                </c:pt>
                <c:pt idx="3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2-4BD1-B0B3-BB948EEA50F2}"/>
            </c:ext>
          </c:extLst>
        </c:ser>
        <c:ser>
          <c:idx val="2"/>
          <c:order val="2"/>
          <c:tx>
            <c:strRef>
              <c:f>'Figure 1'!$D$100</c:f>
              <c:strCache>
                <c:ptCount val="1"/>
                <c:pt idx="0">
                  <c:v>Freshwater aquaculture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  <a:effectLst/>
          </c:spPr>
          <c:cat>
            <c:numRef>
              <c:f>'Figure 1'!$E$97:$AI$97</c:f>
              <c:numCache>
                <c:formatCode>General</c:formatCode>
                <c:ptCount val="31"/>
                <c:pt idx="0">
                  <c:v>1990</c:v>
                </c:pt>
                <c:pt idx="10">
                  <c:v>2000</c:v>
                </c:pt>
                <c:pt idx="20">
                  <c:v>2010</c:v>
                </c:pt>
                <c:pt idx="30">
                  <c:v>2020</c:v>
                </c:pt>
              </c:numCache>
            </c:numRef>
          </c:cat>
          <c:val>
            <c:numRef>
              <c:f>'Figure 1'!$E$100:$AI$100</c:f>
              <c:numCache>
                <c:formatCode>General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20</c:v>
                </c:pt>
                <c:pt idx="20">
                  <c:v>14</c:v>
                </c:pt>
                <c:pt idx="21">
                  <c:v>18</c:v>
                </c:pt>
                <c:pt idx="22">
                  <c:v>13</c:v>
                </c:pt>
                <c:pt idx="23">
                  <c:v>17</c:v>
                </c:pt>
                <c:pt idx="24">
                  <c:v>8</c:v>
                </c:pt>
                <c:pt idx="25">
                  <c:v>18</c:v>
                </c:pt>
                <c:pt idx="26">
                  <c:v>34</c:v>
                </c:pt>
                <c:pt idx="27">
                  <c:v>21</c:v>
                </c:pt>
                <c:pt idx="28">
                  <c:v>26</c:v>
                </c:pt>
                <c:pt idx="29">
                  <c:v>45</c:v>
                </c:pt>
                <c:pt idx="3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2-4BD1-B0B3-BB948EEA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9568"/>
        <c:axId val="1182563344"/>
      </c:areaChart>
      <c:catAx>
        <c:axId val="118257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563344"/>
        <c:crosses val="autoZero"/>
        <c:auto val="1"/>
        <c:lblAlgn val="ctr"/>
        <c:lblOffset val="100"/>
        <c:tickMarkSkip val="10"/>
        <c:noMultiLvlLbl val="0"/>
      </c:catAx>
      <c:valAx>
        <c:axId val="1182563344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5795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71296296296296"/>
          <c:y val="0.13006485084306096"/>
          <c:w val="0.66906843800322069"/>
          <c:h val="0.21105058365758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Trophic</a:t>
            </a:r>
            <a:r>
              <a:rPr lang="en-US" altLang="zh-CN" baseline="0"/>
              <a:t> level and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D-4BD1-A90E-8FD1BE1CD52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D-4BD1-A90E-8FD1BE1CD52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D-4BD1-A90E-8FD1BE1CD5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D-4BD1-A90E-8FD1BE1CD52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D-4BD1-A90E-8FD1BE1CD52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CD-4BD1-A90E-8FD1BE1CD52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CD-4BD1-A90E-8FD1BE1CD52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CD-4BD1-A90E-8FD1BE1CD52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CD-4BD1-A90E-8FD1BE1CD52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CD-4BD1-A90E-8FD1BE1CD52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CD-4BD1-A90E-8FD1BE1CD52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CD-4BD1-A90E-8FD1BE1CD52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CD-4BD1-A90E-8FD1BE1CD52E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CD-4BD1-A90E-8FD1BE1CD52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CD-4BD1-A90E-8FD1BE1CD52E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CCD-4BD1-A90E-8FD1BE1CD52E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CCD-4BD1-A90E-8FD1BE1CD52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CCD-4BD1-A90E-8FD1BE1CD52E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CCD-4BD1-A90E-8FD1BE1CD52E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CCD-4BD1-A90E-8FD1BE1CD52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CD-4BD1-A90E-8FD1BE1CD52E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>
                  <a:alpha val="70000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CD-4BD1-A90E-8FD1BE1CD52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CD-4BD1-A90E-8FD1BE1CD52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CD-4BD1-A90E-8FD1BE1CD52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CD-4BD1-A90E-8FD1BE1CD5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CD-4BD1-A90E-8FD1BE1CD52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CD-4BD1-A90E-8FD1BE1CD52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solidFill>
                  <a:schemeClr val="accent4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CCD-4BD1-A90E-8FD1BE1CD52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CD-4BD1-A90E-8FD1BE1CD52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CD-4BD1-A90E-8FD1BE1CD52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CD-4BD1-A90E-8FD1BE1CD52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CD-4BD1-A90E-8FD1BE1CD52E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CD-4BD1-A90E-8FD1BE1CD52E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CD-4BD1-A90E-8FD1BE1CD52E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solidFill>
                  <a:schemeClr val="accent4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CCD-4BD1-A90E-8FD1BE1CD52E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solidFill>
                  <a:schemeClr val="accent4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CCD-4BD1-A90E-8FD1BE1CD52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33877807885152"/>
                  <c:y val="0.14498975246733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 '!$Q$3:$Q$62</c:f>
              <c:numCache>
                <c:formatCode>General</c:formatCode>
                <c:ptCount val="60"/>
                <c:pt idx="0">
                  <c:v>0.81491318127507395</c:v>
                </c:pt>
                <c:pt idx="1">
                  <c:v>0.69372694892364695</c:v>
                </c:pt>
                <c:pt idx="2">
                  <c:v>0.33645973384852951</c:v>
                </c:pt>
                <c:pt idx="3">
                  <c:v>0.78318869107525757</c:v>
                </c:pt>
                <c:pt idx="4">
                  <c:v>0.68752896121463436</c:v>
                </c:pt>
                <c:pt idx="5">
                  <c:v>0.79934054945358168</c:v>
                </c:pt>
                <c:pt idx="6">
                  <c:v>0.42160392686983106</c:v>
                </c:pt>
                <c:pt idx="7">
                  <c:v>0.34635297445063867</c:v>
                </c:pt>
                <c:pt idx="8">
                  <c:v>0.86332286012045589</c:v>
                </c:pt>
                <c:pt idx="9">
                  <c:v>0.89597473235906455</c:v>
                </c:pt>
                <c:pt idx="10">
                  <c:v>0.34635297445063867</c:v>
                </c:pt>
                <c:pt idx="11">
                  <c:v>0.33845649360460484</c:v>
                </c:pt>
                <c:pt idx="12">
                  <c:v>0.83378437465647892</c:v>
                </c:pt>
                <c:pt idx="13">
                  <c:v>0.40483371661993806</c:v>
                </c:pt>
                <c:pt idx="14">
                  <c:v>0.90579588036786851</c:v>
                </c:pt>
                <c:pt idx="15">
                  <c:v>0.8208579894396999</c:v>
                </c:pt>
                <c:pt idx="16">
                  <c:v>0.40823996531184958</c:v>
                </c:pt>
                <c:pt idx="17">
                  <c:v>0.94645226501307311</c:v>
                </c:pt>
                <c:pt idx="18">
                  <c:v>0.40312052117581787</c:v>
                </c:pt>
                <c:pt idx="19">
                  <c:v>1.3287872003545347</c:v>
                </c:pt>
                <c:pt idx="20">
                  <c:v>0.19865708695442263</c:v>
                </c:pt>
                <c:pt idx="21">
                  <c:v>0.17318626841227402</c:v>
                </c:pt>
                <c:pt idx="22">
                  <c:v>0.36361197989214433</c:v>
                </c:pt>
                <c:pt idx="23">
                  <c:v>0.58883172559420727</c:v>
                </c:pt>
                <c:pt idx="24">
                  <c:v>0.71011736511181622</c:v>
                </c:pt>
                <c:pt idx="25">
                  <c:v>5.3078443483419682E-2</c:v>
                </c:pt>
                <c:pt idx="26">
                  <c:v>0.59328606702045728</c:v>
                </c:pt>
                <c:pt idx="27">
                  <c:v>0.87273882747266884</c:v>
                </c:pt>
                <c:pt idx="28">
                  <c:v>0.74115159885178505</c:v>
                </c:pt>
                <c:pt idx="29">
                  <c:v>0.51719589794997434</c:v>
                </c:pt>
                <c:pt idx="30">
                  <c:v>0.22788670461367352</c:v>
                </c:pt>
                <c:pt idx="31">
                  <c:v>0.83058866868514425</c:v>
                </c:pt>
                <c:pt idx="32">
                  <c:v>0.6020599913279624</c:v>
                </c:pt>
                <c:pt idx="33">
                  <c:v>0.7930916001765802</c:v>
                </c:pt>
                <c:pt idx="34">
                  <c:v>-5.0609993355087209E-2</c:v>
                </c:pt>
                <c:pt idx="35">
                  <c:v>0.49831055378960049</c:v>
                </c:pt>
                <c:pt idx="36">
                  <c:v>0.41497334797081797</c:v>
                </c:pt>
                <c:pt idx="37">
                  <c:v>1.0166155475571774</c:v>
                </c:pt>
                <c:pt idx="38">
                  <c:v>0.79588001734407521</c:v>
                </c:pt>
                <c:pt idx="39">
                  <c:v>0.53275437899249778</c:v>
                </c:pt>
                <c:pt idx="40">
                  <c:v>0.35983548233988799</c:v>
                </c:pt>
                <c:pt idx="41">
                  <c:v>0.33243845991560533</c:v>
                </c:pt>
                <c:pt idx="42">
                  <c:v>0.31175386105575426</c:v>
                </c:pt>
                <c:pt idx="43">
                  <c:v>0.33243845991560533</c:v>
                </c:pt>
                <c:pt idx="44">
                  <c:v>0.20411998265592479</c:v>
                </c:pt>
                <c:pt idx="45">
                  <c:v>0.36735592102601899</c:v>
                </c:pt>
                <c:pt idx="46">
                  <c:v>0.29885307640970665</c:v>
                </c:pt>
                <c:pt idx="47">
                  <c:v>8.2785370316450071E-2</c:v>
                </c:pt>
                <c:pt idx="48">
                  <c:v>0.2528530309798932</c:v>
                </c:pt>
                <c:pt idx="49">
                  <c:v>0.17026171539495738</c:v>
                </c:pt>
                <c:pt idx="50">
                  <c:v>0.2355284469075489</c:v>
                </c:pt>
                <c:pt idx="51">
                  <c:v>0.47856649559384334</c:v>
                </c:pt>
                <c:pt idx="52">
                  <c:v>0.60638136511060492</c:v>
                </c:pt>
                <c:pt idx="53">
                  <c:v>0.6263403673750424</c:v>
                </c:pt>
                <c:pt idx="54">
                  <c:v>0.37474834601010387</c:v>
                </c:pt>
                <c:pt idx="55">
                  <c:v>0.1903316981702915</c:v>
                </c:pt>
                <c:pt idx="56">
                  <c:v>0.19312459835446161</c:v>
                </c:pt>
                <c:pt idx="57">
                  <c:v>0.45484486000851021</c:v>
                </c:pt>
                <c:pt idx="58">
                  <c:v>0.34830486304816066</c:v>
                </c:pt>
                <c:pt idx="59">
                  <c:v>0.37474834601010387</c:v>
                </c:pt>
              </c:numCache>
            </c:numRef>
          </c:xVal>
          <c:yVal>
            <c:numRef>
              <c:f>'Figure 2 '!$R$3:$R$62</c:f>
              <c:numCache>
                <c:formatCode>General</c:formatCode>
                <c:ptCount val="60"/>
                <c:pt idx="0">
                  <c:v>4.5</c:v>
                </c:pt>
                <c:pt idx="1">
                  <c:v>3.5</c:v>
                </c:pt>
                <c:pt idx="2">
                  <c:v>3.7</c:v>
                </c:pt>
                <c:pt idx="3">
                  <c:v>4.2</c:v>
                </c:pt>
                <c:pt idx="4">
                  <c:v>3.7</c:v>
                </c:pt>
                <c:pt idx="5">
                  <c:v>4.0999999999999996</c:v>
                </c:pt>
                <c:pt idx="6">
                  <c:v>4</c:v>
                </c:pt>
                <c:pt idx="7">
                  <c:v>3.1</c:v>
                </c:pt>
                <c:pt idx="8">
                  <c:v>3.7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4.4000000000000004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4.2</c:v>
                </c:pt>
                <c:pt idx="19">
                  <c:v>4.5</c:v>
                </c:pt>
                <c:pt idx="20">
                  <c:v>2.4</c:v>
                </c:pt>
                <c:pt idx="21">
                  <c:v>2</c:v>
                </c:pt>
                <c:pt idx="22">
                  <c:v>2.5</c:v>
                </c:pt>
                <c:pt idx="23">
                  <c:v>3.8</c:v>
                </c:pt>
                <c:pt idx="24">
                  <c:v>3.7</c:v>
                </c:pt>
                <c:pt idx="25">
                  <c:v>2.2000000000000002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4.3</c:v>
                </c:pt>
                <c:pt idx="30">
                  <c:v>2.1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4.4000000000000004</c:v>
                </c:pt>
                <c:pt idx="34">
                  <c:v>3.8</c:v>
                </c:pt>
                <c:pt idx="35">
                  <c:v>2.5</c:v>
                </c:pt>
                <c:pt idx="36">
                  <c:v>3.1</c:v>
                </c:pt>
                <c:pt idx="37">
                  <c:v>3.3</c:v>
                </c:pt>
                <c:pt idx="38">
                  <c:v>4.2</c:v>
                </c:pt>
                <c:pt idx="39">
                  <c:v>2.1</c:v>
                </c:pt>
                <c:pt idx="40">
                  <c:v>2</c:v>
                </c:pt>
                <c:pt idx="41">
                  <c:v>2</c:v>
                </c:pt>
                <c:pt idx="42">
                  <c:v>3.1</c:v>
                </c:pt>
                <c:pt idx="43">
                  <c:v>2</c:v>
                </c:pt>
                <c:pt idx="44">
                  <c:v>2.8</c:v>
                </c:pt>
                <c:pt idx="45">
                  <c:v>2.8</c:v>
                </c:pt>
                <c:pt idx="46">
                  <c:v>3.1</c:v>
                </c:pt>
                <c:pt idx="47">
                  <c:v>3.1</c:v>
                </c:pt>
                <c:pt idx="48">
                  <c:v>2.2000000000000002</c:v>
                </c:pt>
                <c:pt idx="49">
                  <c:v>3.7</c:v>
                </c:pt>
                <c:pt idx="50">
                  <c:v>2.1</c:v>
                </c:pt>
                <c:pt idx="51">
                  <c:v>3.4</c:v>
                </c:pt>
                <c:pt idx="52">
                  <c:v>4.0999999999999996</c:v>
                </c:pt>
                <c:pt idx="53">
                  <c:v>3.2</c:v>
                </c:pt>
                <c:pt idx="54">
                  <c:v>3.5</c:v>
                </c:pt>
                <c:pt idx="55">
                  <c:v>3.4</c:v>
                </c:pt>
                <c:pt idx="56">
                  <c:v>2.2000000000000002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4.2</c:v>
                </c:pt>
              </c:numCache>
            </c:numRef>
          </c:yVal>
          <c:bubbleSize>
            <c:numRef>
              <c:f>'Figure 2 '!$S$3:$S$62</c:f>
              <c:numCache>
                <c:formatCode>General</c:formatCode>
                <c:ptCount val="60"/>
                <c:pt idx="0">
                  <c:v>2.5868899000000001</c:v>
                </c:pt>
                <c:pt idx="1">
                  <c:v>0.22812835000000001</c:v>
                </c:pt>
                <c:pt idx="2">
                  <c:v>0.225549</c:v>
                </c:pt>
                <c:pt idx="3">
                  <c:v>0.22111</c:v>
                </c:pt>
                <c:pt idx="4">
                  <c:v>0.20150179000000001</c:v>
                </c:pt>
                <c:pt idx="5">
                  <c:v>0.20080079000000001</c:v>
                </c:pt>
                <c:pt idx="6">
                  <c:v>0.19736532999999998</c:v>
                </c:pt>
                <c:pt idx="7">
                  <c:v>0.18094789</c:v>
                </c:pt>
                <c:pt idx="8">
                  <c:v>0.16800000000000001</c:v>
                </c:pt>
                <c:pt idx="9">
                  <c:v>0.1356</c:v>
                </c:pt>
                <c:pt idx="10">
                  <c:v>0.12879628999999998</c:v>
                </c:pt>
                <c:pt idx="11">
                  <c:v>0.101359</c:v>
                </c:pt>
                <c:pt idx="12">
                  <c:v>7.7608899999999995E-2</c:v>
                </c:pt>
                <c:pt idx="13">
                  <c:v>7.6808580000000001E-2</c:v>
                </c:pt>
                <c:pt idx="14">
                  <c:v>6.2E-2</c:v>
                </c:pt>
                <c:pt idx="15">
                  <c:v>4.9808999999999999E-2</c:v>
                </c:pt>
                <c:pt idx="16">
                  <c:v>4.7706209999999999E-2</c:v>
                </c:pt>
                <c:pt idx="17">
                  <c:v>4.5319999999999999E-2</c:v>
                </c:pt>
                <c:pt idx="18">
                  <c:v>3.1769900000000004E-2</c:v>
                </c:pt>
                <c:pt idx="19">
                  <c:v>2.6056919999999997E-2</c:v>
                </c:pt>
                <c:pt idx="20">
                  <c:v>1.26126019</c:v>
                </c:pt>
                <c:pt idx="21">
                  <c:v>1.01769928</c:v>
                </c:pt>
                <c:pt idx="22">
                  <c:v>0.21959098000000002</c:v>
                </c:pt>
                <c:pt idx="23">
                  <c:v>8.0043530000000002E-2</c:v>
                </c:pt>
                <c:pt idx="24">
                  <c:v>5.7252169999999998E-2</c:v>
                </c:pt>
                <c:pt idx="25">
                  <c:v>3.5499999999999997E-2</c:v>
                </c:pt>
                <c:pt idx="26">
                  <c:v>3.5086309999999996E-2</c:v>
                </c:pt>
                <c:pt idx="27">
                  <c:v>3.2000689999999998E-2</c:v>
                </c:pt>
                <c:pt idx="28">
                  <c:v>2.6956999999999998E-2</c:v>
                </c:pt>
                <c:pt idx="29">
                  <c:v>2.5350020000000001E-2</c:v>
                </c:pt>
                <c:pt idx="30">
                  <c:v>2.291224E-2</c:v>
                </c:pt>
                <c:pt idx="31">
                  <c:v>1.171208E-2</c:v>
                </c:pt>
                <c:pt idx="32">
                  <c:v>7.2500000000000004E-3</c:v>
                </c:pt>
                <c:pt idx="33">
                  <c:v>6.3220000000000004E-3</c:v>
                </c:pt>
                <c:pt idx="34">
                  <c:v>2.454E-3</c:v>
                </c:pt>
                <c:pt idx="35">
                  <c:v>1.7075599999999999E-3</c:v>
                </c:pt>
                <c:pt idx="36">
                  <c:v>9.8850999999999995E-4</c:v>
                </c:pt>
                <c:pt idx="37">
                  <c:v>9.1108000000000009E-4</c:v>
                </c:pt>
                <c:pt idx="38">
                  <c:v>6.7515999999999995E-4</c:v>
                </c:pt>
                <c:pt idx="39">
                  <c:v>5.0000000000000001E-4</c:v>
                </c:pt>
                <c:pt idx="40">
                  <c:v>5.7283825099999994</c:v>
                </c:pt>
                <c:pt idx="41">
                  <c:v>4.8277197000000003</c:v>
                </c:pt>
                <c:pt idx="42">
                  <c:v>4.4119001999999998</c:v>
                </c:pt>
                <c:pt idx="43">
                  <c:v>3.5725923100000001</c:v>
                </c:pt>
                <c:pt idx="44">
                  <c:v>3.2862743399999998</c:v>
                </c:pt>
                <c:pt idx="45">
                  <c:v>3.1458995399999998</c:v>
                </c:pt>
                <c:pt idx="46">
                  <c:v>2.7556869900000001</c:v>
                </c:pt>
                <c:pt idx="47">
                  <c:v>2.6822460699999997</c:v>
                </c:pt>
                <c:pt idx="48">
                  <c:v>1.9928764800000001</c:v>
                </c:pt>
                <c:pt idx="49">
                  <c:v>1.26010745</c:v>
                </c:pt>
                <c:pt idx="50">
                  <c:v>1.07694632</c:v>
                </c:pt>
                <c:pt idx="51">
                  <c:v>0.76285800000000004</c:v>
                </c:pt>
                <c:pt idx="52">
                  <c:v>0.70848887999999999</c:v>
                </c:pt>
                <c:pt idx="53">
                  <c:v>0.68045107999999999</c:v>
                </c:pt>
                <c:pt idx="54">
                  <c:v>0.536964</c:v>
                </c:pt>
                <c:pt idx="55">
                  <c:v>0.53100000000000003</c:v>
                </c:pt>
                <c:pt idx="56">
                  <c:v>0.52388822999999995</c:v>
                </c:pt>
                <c:pt idx="57">
                  <c:v>0.48013556000000002</c:v>
                </c:pt>
                <c:pt idx="58">
                  <c:v>0.46218399999999998</c:v>
                </c:pt>
                <c:pt idx="59">
                  <c:v>0.45351128999999996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49-3CCD-4BD1-A90E-8FD1BE1C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3542304"/>
        <c:axId val="589215600"/>
      </c:bubbleChart>
      <c:valAx>
        <c:axId val="513542304"/>
        <c:scaling>
          <c:orientation val="minMax"/>
          <c:max val="1.4"/>
          <c:min val="-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 (USD Kg</a:t>
                </a:r>
                <a:r>
                  <a:rPr lang="en-US" altLang="zh-CN" baseline="30000"/>
                  <a:t>-1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15600"/>
        <c:crosses val="autoZero"/>
        <c:crossBetween val="midCat"/>
      </c:valAx>
      <c:valAx>
        <c:axId val="589215600"/>
        <c:scaling>
          <c:orientation val="minMax"/>
          <c:max val="5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Trophic level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Production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EDE2A47-3E10-4980-848C-BDCE084B0BF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6"/>
        <cx:title>
          <cx:tx>
            <cx:txData>
              <cx:v>Production (million metric ton)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Production (million metric ton)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Production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EDE2A47-3E10-4980-848C-BDCE084B0BF9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6"/>
        <cx:title>
          <cx:tx>
            <cx:txData>
              <cx:v>Production (million metric ton)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Production (million metric ton)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1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Trophic level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3A4C6FF-3F64-4CB6-8AD2-8E7D57F7F0A2}"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in="1.5"/>
        <cx:title>
          <cx:tx>
            <cx:txData>
              <cx:v>Trophic level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Trophic level 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spPr>
            <a:solidFill>
              <a:srgbClr val="FFC000"/>
            </a:solidFill>
            <a:ln>
              <a:solidFill>
                <a:schemeClr val="accent2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1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1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22" min="8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Trophic level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3A4C6FF-3F64-4CB6-8AD2-8E7D57F7F0A2}">
          <cx:spPr>
            <a:solidFill>
              <a:srgbClr val="FFC000"/>
            </a:solidFill>
            <a:ln>
              <a:solidFill>
                <a:schemeClr val="accent2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in="1.5"/>
        <cx:title>
          <cx:tx>
            <cx:txData>
              <cx:v>Trophic level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Trophic level 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Trophic level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3A4C6FF-3F64-4CB6-8AD2-8E7D57F7F0A2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in="1.5"/>
        <cx:title>
          <cx:tx>
            <cx:txData>
              <cx:v>Trophic level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Trophic level 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Production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EDE2A47-3E10-4980-848C-BDCE084B0BF9}">
          <cx:spPr>
            <a:solidFill>
              <a:srgbClr val="FFC000"/>
            </a:solidFill>
            <a:ln>
              <a:solidFill>
                <a:schemeClr val="accent2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6"/>
        <cx:title>
          <cx:tx>
            <cx:txData>
              <cx:v>Production (million metric ton)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Production (million metric ton)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openxmlformats.org/officeDocument/2006/relationships/chart" Target="../charts/chart4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176413</xdr:colOff>
      <xdr:row>80</xdr:row>
      <xdr:rowOff>149225</xdr:rowOff>
    </xdr:from>
    <xdr:to>
      <xdr:col>26</xdr:col>
      <xdr:colOff>105337</xdr:colOff>
      <xdr:row>96</xdr:row>
      <xdr:rowOff>91588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934A46-3068-450C-964B-9260957DB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420559</xdr:colOff>
      <xdr:row>80</xdr:row>
      <xdr:rowOff>149225</xdr:rowOff>
    </xdr:from>
    <xdr:to>
      <xdr:col>20</xdr:col>
      <xdr:colOff>349483</xdr:colOff>
      <xdr:row>96</xdr:row>
      <xdr:rowOff>91587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9B59D10-FCB2-4513-AFC3-9FAB76683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25400</xdr:colOff>
      <xdr:row>97</xdr:row>
      <xdr:rowOff>136525</xdr:rowOff>
    </xdr:from>
    <xdr:to>
      <xdr:col>20</xdr:col>
      <xdr:colOff>382150</xdr:colOff>
      <xdr:row>113</xdr:row>
      <xdr:rowOff>67325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0C27B10-9145-44CC-BE2F-84A1F116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</cdr:x>
      <cdr:y>0.00915</cdr:y>
    </cdr:from>
    <cdr:to>
      <cdr:x>0.41475</cdr:x>
      <cdr:y>0.09409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9CE24F6-3A80-48E3-B337-85206A4E040C}"/>
            </a:ext>
          </a:extLst>
        </cdr:cNvPr>
        <cdr:cNvSpPr txBox="1"/>
      </cdr:nvSpPr>
      <cdr:spPr>
        <a:xfrm xmlns:a="http://schemas.openxmlformats.org/drawingml/2006/main">
          <a:off x="647700" y="25400"/>
          <a:ext cx="381550" cy="2356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Arial Black" panose="020B0A04020102020204" pitchFamily="34" charset="0"/>
            </a:rPr>
            <a:t>b</a:t>
          </a:r>
          <a:endParaRPr lang="zh-CN" altLang="en-US" sz="1100">
            <a:latin typeface="Arial Black" panose="020B0A040201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0.23029</cdr:x>
      <cdr:y>0.00229</cdr:y>
    </cdr:from>
    <cdr:to>
      <cdr:x>0.38404</cdr:x>
      <cdr:y>0.08723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9CE24F6-3A80-48E3-B337-85206A4E040C}"/>
            </a:ext>
          </a:extLst>
        </cdr:cNvPr>
        <cdr:cNvSpPr txBox="1"/>
      </cdr:nvSpPr>
      <cdr:spPr>
        <a:xfrm xmlns:a="http://schemas.openxmlformats.org/drawingml/2006/main">
          <a:off x="571500" y="6350"/>
          <a:ext cx="381550" cy="2356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Arial Black" panose="020B0A04020102020204" pitchFamily="34" charset="0"/>
            </a:rPr>
            <a:t>a</a:t>
          </a:r>
          <a:endParaRPr lang="zh-CN" altLang="en-US" sz="1100">
            <a:latin typeface="Arial Black" panose="020B0A040201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0.2224</cdr:x>
      <cdr:y>0</cdr:y>
    </cdr:from>
    <cdr:to>
      <cdr:x>0.39304</cdr:x>
      <cdr:y>0.08491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9D2BD08-BE73-49A0-A8E4-5D739CF8E6D1}"/>
            </a:ext>
          </a:extLst>
        </cdr:cNvPr>
        <cdr:cNvSpPr txBox="1"/>
      </cdr:nvSpPr>
      <cdr:spPr>
        <a:xfrm xmlns:a="http://schemas.openxmlformats.org/drawingml/2006/main">
          <a:off x="552446" y="0"/>
          <a:ext cx="423869" cy="2356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Arial Black" panose="020B0A04020102020204" pitchFamily="34" charset="0"/>
            </a:rPr>
            <a:t>c</a:t>
          </a:r>
          <a:endParaRPr lang="zh-CN" altLang="en-US" sz="1100">
            <a:latin typeface="Arial Black" panose="020B0A040201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60324</xdr:rowOff>
    </xdr:from>
    <xdr:to>
      <xdr:col>8</xdr:col>
      <xdr:colOff>43250</xdr:colOff>
      <xdr:row>17</xdr:row>
      <xdr:rowOff>136524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8E2C331-2979-42E0-BF7F-863B07E45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3650" y="415924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103187</xdr:colOff>
      <xdr:row>2</xdr:row>
      <xdr:rowOff>60324</xdr:rowOff>
    </xdr:from>
    <xdr:to>
      <xdr:col>10</xdr:col>
      <xdr:colOff>305187</xdr:colOff>
      <xdr:row>17</xdr:row>
      <xdr:rowOff>136524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D4755FC-13C9-48A4-BF2D-A6898E826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387" y="415924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365125</xdr:colOff>
      <xdr:row>2</xdr:row>
      <xdr:rowOff>60324</xdr:rowOff>
    </xdr:from>
    <xdr:to>
      <xdr:col>12</xdr:col>
      <xdr:colOff>567125</xdr:colOff>
      <xdr:row>17</xdr:row>
      <xdr:rowOff>136524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5403635-9AED-460D-8028-D31A22E436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9125" y="415924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157631</xdr:colOff>
      <xdr:row>2</xdr:row>
      <xdr:rowOff>101082</xdr:rowOff>
    </xdr:from>
    <xdr:to>
      <xdr:col>26</xdr:col>
      <xdr:colOff>106831</xdr:colOff>
      <xdr:row>17</xdr:row>
      <xdr:rowOff>177282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F72F15-3337-4075-8C48-99A56D4A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53</xdr:row>
      <xdr:rowOff>28575</xdr:rowOff>
    </xdr:from>
    <xdr:to>
      <xdr:col>10</xdr:col>
      <xdr:colOff>108021</xdr:colOff>
      <xdr:row>54</xdr:row>
      <xdr:rowOff>123813</xdr:rowOff>
    </xdr:to>
    <xdr:sp macro="" textlink="">
      <xdr:nvSpPr>
        <xdr:cNvPr id="9" name="文本框 1">
          <a:extLst>
            <a:ext uri="{FF2B5EF4-FFF2-40B4-BE49-F238E27FC236}">
              <a16:creationId xmlns:a16="http://schemas.microsoft.com/office/drawing/2014/main" id="{64E1EB26-6908-4F49-8159-AB490B1ECE18}"/>
            </a:ext>
          </a:extLst>
        </xdr:cNvPr>
        <xdr:cNvSpPr txBox="1"/>
      </xdr:nvSpPr>
      <xdr:spPr>
        <a:xfrm>
          <a:off x="6248400" y="9274175"/>
          <a:ext cx="463621" cy="2730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B</a:t>
          </a:r>
          <a:endParaRPr lang="zh-CN" altLang="en-US" sz="1100"/>
        </a:p>
      </xdr:txBody>
    </xdr:sp>
    <xdr:clientData/>
  </xdr:twoCellAnchor>
  <xdr:twoCellAnchor>
    <xdr:from>
      <xdr:col>8</xdr:col>
      <xdr:colOff>98746</xdr:colOff>
      <xdr:row>18</xdr:row>
      <xdr:rowOff>89370</xdr:rowOff>
    </xdr:from>
    <xdr:to>
      <xdr:col>10</xdr:col>
      <xdr:colOff>300746</xdr:colOff>
      <xdr:row>33</xdr:row>
      <xdr:rowOff>165570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C089350F-1179-49E1-ADD1-F9FA36576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946" y="3289770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94541</xdr:colOff>
      <xdr:row>34</xdr:row>
      <xdr:rowOff>35297</xdr:rowOff>
    </xdr:from>
    <xdr:to>
      <xdr:col>10</xdr:col>
      <xdr:colOff>296541</xdr:colOff>
      <xdr:row>49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图表 14">
              <a:extLst>
                <a:ext uri="{FF2B5EF4-FFF2-40B4-BE49-F238E27FC236}">
                  <a16:creationId xmlns:a16="http://schemas.microsoft.com/office/drawing/2014/main" id="{5CFED8DD-270F-402D-B325-DFE93745E1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7741" y="6080497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129051</xdr:colOff>
      <xdr:row>49</xdr:row>
      <xdr:rowOff>166219</xdr:rowOff>
    </xdr:from>
    <xdr:to>
      <xdr:col>10</xdr:col>
      <xdr:colOff>331051</xdr:colOff>
      <xdr:row>65</xdr:row>
      <xdr:rowOff>64619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图表 15">
              <a:extLst>
                <a:ext uri="{FF2B5EF4-FFF2-40B4-BE49-F238E27FC236}">
                  <a16:creationId xmlns:a16="http://schemas.microsoft.com/office/drawing/2014/main" id="{1A8D465D-9CE6-4B99-9736-E446ED78E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2251" y="8878419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357654</xdr:colOff>
      <xdr:row>18</xdr:row>
      <xdr:rowOff>89370</xdr:rowOff>
    </xdr:from>
    <xdr:to>
      <xdr:col>12</xdr:col>
      <xdr:colOff>559654</xdr:colOff>
      <xdr:row>33</xdr:row>
      <xdr:rowOff>165570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图表 16">
              <a:extLst>
                <a:ext uri="{FF2B5EF4-FFF2-40B4-BE49-F238E27FC236}">
                  <a16:creationId xmlns:a16="http://schemas.microsoft.com/office/drawing/2014/main" id="{6359034B-0252-4770-9021-27B80FBC3E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1654" y="3289770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350184</xdr:colOff>
      <xdr:row>34</xdr:row>
      <xdr:rowOff>35297</xdr:rowOff>
    </xdr:from>
    <xdr:to>
      <xdr:col>12</xdr:col>
      <xdr:colOff>552184</xdr:colOff>
      <xdr:row>49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图表 17">
              <a:extLst>
                <a:ext uri="{FF2B5EF4-FFF2-40B4-BE49-F238E27FC236}">
                  <a16:creationId xmlns:a16="http://schemas.microsoft.com/office/drawing/2014/main" id="{89EC2A5C-93C1-45BD-A792-809D4F88F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4184" y="6080497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500238</xdr:colOff>
      <xdr:row>18</xdr:row>
      <xdr:rowOff>89370</xdr:rowOff>
    </xdr:from>
    <xdr:to>
      <xdr:col>8</xdr:col>
      <xdr:colOff>41838</xdr:colOff>
      <xdr:row>33</xdr:row>
      <xdr:rowOff>165570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图表 18">
              <a:extLst>
                <a:ext uri="{FF2B5EF4-FFF2-40B4-BE49-F238E27FC236}">
                  <a16:creationId xmlns:a16="http://schemas.microsoft.com/office/drawing/2014/main" id="{FBF1AEDE-C4E7-434F-B348-CE2B05148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2238" y="3289770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499298</xdr:colOff>
      <xdr:row>34</xdr:row>
      <xdr:rowOff>35297</xdr:rowOff>
    </xdr:from>
    <xdr:to>
      <xdr:col>8</xdr:col>
      <xdr:colOff>40898</xdr:colOff>
      <xdr:row>49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图表 19">
              <a:extLst>
                <a:ext uri="{FF2B5EF4-FFF2-40B4-BE49-F238E27FC236}">
                  <a16:creationId xmlns:a16="http://schemas.microsoft.com/office/drawing/2014/main" id="{89C43532-E47C-4E9B-A4A6-F6C7F62A7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1298" y="6080497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558800</xdr:colOff>
      <xdr:row>2</xdr:row>
      <xdr:rowOff>107951</xdr:rowOff>
    </xdr:from>
    <xdr:to>
      <xdr:col>6</xdr:col>
      <xdr:colOff>387421</xdr:colOff>
      <xdr:row>5</xdr:row>
      <xdr:rowOff>38089</xdr:rowOff>
    </xdr:to>
    <xdr:sp macro="" textlink="">
      <xdr:nvSpPr>
        <xdr:cNvPr id="21" name="文本框 1">
          <a:extLst>
            <a:ext uri="{FF2B5EF4-FFF2-40B4-BE49-F238E27FC236}">
              <a16:creationId xmlns:a16="http://schemas.microsoft.com/office/drawing/2014/main" id="{26527631-693C-48BC-A35D-98ABC7E14077}"/>
            </a:ext>
          </a:extLst>
        </xdr:cNvPr>
        <xdr:cNvSpPr txBox="1"/>
      </xdr:nvSpPr>
      <xdr:spPr>
        <a:xfrm>
          <a:off x="3860800" y="285751"/>
          <a:ext cx="489021" cy="4635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a</a:t>
          </a:r>
          <a:endParaRPr lang="zh-CN" altLang="en-US" sz="1100">
            <a:latin typeface="Arial Black" panose="020B0A04020102020204" pitchFamily="34" charset="0"/>
            <a:cs typeface="Aharoni" panose="020B0604020202020204" pitchFamily="2" charset="-79"/>
          </a:endParaRPr>
        </a:p>
      </xdr:txBody>
    </xdr:sp>
    <xdr:clientData/>
  </xdr:twoCellAnchor>
  <xdr:twoCellAnchor>
    <xdr:from>
      <xdr:col>8</xdr:col>
      <xdr:colOff>127000</xdr:colOff>
      <xdr:row>2</xdr:row>
      <xdr:rowOff>82551</xdr:rowOff>
    </xdr:from>
    <xdr:to>
      <xdr:col>8</xdr:col>
      <xdr:colOff>616021</xdr:colOff>
      <xdr:row>5</xdr:row>
      <xdr:rowOff>12689</xdr:rowOff>
    </xdr:to>
    <xdr:sp macro="" textlink="">
      <xdr:nvSpPr>
        <xdr:cNvPr id="22" name="文本框 1">
          <a:extLst>
            <a:ext uri="{FF2B5EF4-FFF2-40B4-BE49-F238E27FC236}">
              <a16:creationId xmlns:a16="http://schemas.microsoft.com/office/drawing/2014/main" id="{06E0B580-76D1-4A35-BB75-2CFDC16CC3CC}"/>
            </a:ext>
          </a:extLst>
        </xdr:cNvPr>
        <xdr:cNvSpPr txBox="1"/>
      </xdr:nvSpPr>
      <xdr:spPr>
        <a:xfrm>
          <a:off x="5410200" y="260351"/>
          <a:ext cx="489021" cy="4635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b</a:t>
          </a:r>
          <a:endParaRPr lang="zh-CN" altLang="en-US" sz="1100">
            <a:latin typeface="Arial Black" panose="020B0A04020102020204" pitchFamily="34" charset="0"/>
            <a:cs typeface="Aharoni" panose="020B0604020202020204" pitchFamily="2" charset="-79"/>
          </a:endParaRPr>
        </a:p>
      </xdr:txBody>
    </xdr:sp>
    <xdr:clientData/>
  </xdr:twoCellAnchor>
  <xdr:twoCellAnchor>
    <xdr:from>
      <xdr:col>10</xdr:col>
      <xdr:colOff>368300</xdr:colOff>
      <xdr:row>2</xdr:row>
      <xdr:rowOff>82551</xdr:rowOff>
    </xdr:from>
    <xdr:to>
      <xdr:col>11</xdr:col>
      <xdr:colOff>196921</xdr:colOff>
      <xdr:row>5</xdr:row>
      <xdr:rowOff>12689</xdr:rowOff>
    </xdr:to>
    <xdr:sp macro="" textlink="">
      <xdr:nvSpPr>
        <xdr:cNvPr id="23" name="文本框 1">
          <a:extLst>
            <a:ext uri="{FF2B5EF4-FFF2-40B4-BE49-F238E27FC236}">
              <a16:creationId xmlns:a16="http://schemas.microsoft.com/office/drawing/2014/main" id="{4E96F314-4FAB-48E0-8C95-8CFCC3F84811}"/>
            </a:ext>
          </a:extLst>
        </xdr:cNvPr>
        <xdr:cNvSpPr txBox="1"/>
      </xdr:nvSpPr>
      <xdr:spPr>
        <a:xfrm>
          <a:off x="6972300" y="260351"/>
          <a:ext cx="489021" cy="4635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c</a:t>
          </a:r>
          <a:endParaRPr lang="zh-CN" altLang="en-US" sz="1100">
            <a:latin typeface="Arial Black" panose="020B0A04020102020204" pitchFamily="34" charset="0"/>
            <a:cs typeface="Aharoni" panose="020B0604020202020204" pitchFamily="2" charset="-79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0.03175</cdr:x>
      <cdr:y>0.81334</cdr:y>
    </cdr:from>
    <cdr:to>
      <cdr:x>0.99843</cdr:x>
      <cdr:y>0.88984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719F4BC4-5F96-4D4D-A1B9-8E8698078CDB}"/>
            </a:ext>
          </a:extLst>
        </cdr:cNvPr>
        <cdr:cNvSpPr txBox="1"/>
      </cdr:nvSpPr>
      <cdr:spPr>
        <a:xfrm xmlns:a="http://schemas.openxmlformats.org/drawingml/2006/main">
          <a:off x="145784" y="2267926"/>
          <a:ext cx="4438077" cy="2133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-0.2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0.8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1.0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1.2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1.4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zh-CN" altLang="zh-CN" sz="1000">
            <a:solidFill>
              <a:schemeClr val="tx1">
                <a:lumMod val="65000"/>
                <a:lumOff val="35000"/>
              </a:schemeClr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0.11807</cdr:x>
      <cdr:y>0.11921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6F984E4A-2E02-4693-99DE-72A33965C62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89021" cy="276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d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5E8A-98BE-4767-BC12-CB4CDD2A1089}">
  <dimension ref="A1:CG121"/>
  <sheetViews>
    <sheetView topLeftCell="A85" zoomScaleNormal="100" workbookViewId="0">
      <selection activeCell="A110" sqref="A110:A111"/>
    </sheetView>
  </sheetViews>
  <sheetFormatPr defaultRowHeight="14" x14ac:dyDescent="0.3"/>
  <cols>
    <col min="1" max="1" width="18.25" customWidth="1"/>
    <col min="3" max="3" width="22.33203125" bestFit="1" customWidth="1"/>
    <col min="4" max="73" width="5.58203125" customWidth="1"/>
  </cols>
  <sheetData>
    <row r="1" spans="1:84" x14ac:dyDescent="0.3">
      <c r="A1" s="4" t="s">
        <v>102</v>
      </c>
      <c r="B1" t="s">
        <v>100</v>
      </c>
      <c r="C1" t="s">
        <v>71</v>
      </c>
      <c r="D1" t="s">
        <v>72</v>
      </c>
      <c r="E1" t="s">
        <v>73</v>
      </c>
      <c r="F1" t="s">
        <v>74</v>
      </c>
      <c r="G1">
        <v>1950</v>
      </c>
      <c r="H1">
        <v>1951</v>
      </c>
      <c r="I1">
        <v>1952</v>
      </c>
      <c r="J1">
        <v>1953</v>
      </c>
      <c r="K1">
        <v>1954</v>
      </c>
      <c r="L1">
        <v>1955</v>
      </c>
      <c r="M1">
        <v>1956</v>
      </c>
      <c r="N1">
        <v>1957</v>
      </c>
      <c r="O1">
        <v>1958</v>
      </c>
      <c r="P1">
        <v>1959</v>
      </c>
      <c r="Q1">
        <v>1960</v>
      </c>
      <c r="R1">
        <v>1961</v>
      </c>
      <c r="S1">
        <v>1962</v>
      </c>
      <c r="T1">
        <v>1963</v>
      </c>
      <c r="U1">
        <v>1964</v>
      </c>
      <c r="V1">
        <v>1965</v>
      </c>
      <c r="W1">
        <v>1966</v>
      </c>
      <c r="X1">
        <v>1967</v>
      </c>
      <c r="Y1">
        <v>1968</v>
      </c>
      <c r="Z1">
        <v>1969</v>
      </c>
      <c r="AA1">
        <v>1970</v>
      </c>
      <c r="AB1">
        <v>1971</v>
      </c>
      <c r="AC1">
        <v>1972</v>
      </c>
      <c r="AD1">
        <v>1973</v>
      </c>
      <c r="AE1">
        <v>1974</v>
      </c>
      <c r="AF1">
        <v>1975</v>
      </c>
      <c r="AG1">
        <v>1976</v>
      </c>
      <c r="AH1">
        <v>1977</v>
      </c>
      <c r="AI1">
        <v>1978</v>
      </c>
      <c r="AJ1">
        <v>1979</v>
      </c>
      <c r="AK1">
        <v>1980</v>
      </c>
      <c r="AL1">
        <v>1981</v>
      </c>
      <c r="AM1">
        <v>1982</v>
      </c>
      <c r="AN1">
        <v>1983</v>
      </c>
      <c r="AO1">
        <v>1984</v>
      </c>
      <c r="AP1">
        <v>1985</v>
      </c>
      <c r="AQ1">
        <v>1986</v>
      </c>
      <c r="AR1">
        <v>1987</v>
      </c>
      <c r="AS1">
        <v>1988</v>
      </c>
      <c r="AT1">
        <v>1989</v>
      </c>
      <c r="AU1">
        <v>1990</v>
      </c>
      <c r="AV1">
        <v>1991</v>
      </c>
      <c r="AW1">
        <v>1992</v>
      </c>
      <c r="AX1">
        <v>1993</v>
      </c>
      <c r="AY1">
        <v>1994</v>
      </c>
      <c r="AZ1">
        <v>1995</v>
      </c>
      <c r="BA1">
        <v>1996</v>
      </c>
      <c r="BB1">
        <v>1997</v>
      </c>
      <c r="BC1">
        <v>1998</v>
      </c>
      <c r="BD1">
        <v>1999</v>
      </c>
      <c r="BE1">
        <v>2000</v>
      </c>
      <c r="BF1">
        <v>2001</v>
      </c>
      <c r="BG1">
        <v>2002</v>
      </c>
      <c r="BH1">
        <v>2003</v>
      </c>
      <c r="BI1">
        <v>2004</v>
      </c>
      <c r="BJ1">
        <v>2005</v>
      </c>
      <c r="BK1">
        <v>2006</v>
      </c>
      <c r="BL1">
        <v>2007</v>
      </c>
      <c r="BM1">
        <v>2008</v>
      </c>
      <c r="BN1">
        <v>2009</v>
      </c>
      <c r="BO1">
        <v>2010</v>
      </c>
      <c r="BP1">
        <v>2011</v>
      </c>
      <c r="BQ1">
        <v>2012</v>
      </c>
      <c r="BR1">
        <v>2013</v>
      </c>
      <c r="BS1">
        <v>2014</v>
      </c>
      <c r="BT1">
        <v>2015</v>
      </c>
      <c r="BU1">
        <v>2016</v>
      </c>
      <c r="BV1">
        <v>2017</v>
      </c>
      <c r="BW1">
        <v>2018</v>
      </c>
      <c r="BX1">
        <v>2019</v>
      </c>
      <c r="CA1" t="s">
        <v>71</v>
      </c>
      <c r="CB1" t="s">
        <v>72</v>
      </c>
      <c r="CC1" t="s">
        <v>73</v>
      </c>
      <c r="CD1" t="s">
        <v>74</v>
      </c>
    </row>
    <row r="2" spans="1:84" x14ac:dyDescent="0.3">
      <c r="B2" t="s">
        <v>75</v>
      </c>
      <c r="C2" t="s">
        <v>76</v>
      </c>
      <c r="D2" t="s">
        <v>77</v>
      </c>
      <c r="E2" t="s">
        <v>34</v>
      </c>
      <c r="F2" t="s">
        <v>78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8</v>
      </c>
      <c r="AM2">
        <v>33</v>
      </c>
      <c r="AN2">
        <v>31</v>
      </c>
      <c r="AO2">
        <v>30</v>
      </c>
      <c r="AP2">
        <v>29</v>
      </c>
      <c r="AQ2">
        <v>30</v>
      </c>
      <c r="AR2">
        <v>30</v>
      </c>
      <c r="AS2">
        <v>30</v>
      </c>
      <c r="AT2">
        <v>38</v>
      </c>
      <c r="AU2">
        <v>30</v>
      </c>
      <c r="AV2">
        <v>30</v>
      </c>
      <c r="AW2">
        <v>20</v>
      </c>
      <c r="AX2">
        <v>10</v>
      </c>
      <c r="AY2">
        <v>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 t="s">
        <v>75</v>
      </c>
      <c r="CA2" t="s">
        <v>76</v>
      </c>
      <c r="CB2" t="s">
        <v>77</v>
      </c>
      <c r="CC2" t="s">
        <v>34</v>
      </c>
      <c r="CD2" t="s">
        <v>78</v>
      </c>
    </row>
    <row r="3" spans="1:84" x14ac:dyDescent="0.3">
      <c r="B3" t="s">
        <v>75</v>
      </c>
      <c r="C3" t="s">
        <v>76</v>
      </c>
      <c r="D3" t="s">
        <v>79</v>
      </c>
      <c r="E3" t="s">
        <v>34</v>
      </c>
      <c r="F3" t="s">
        <v>78</v>
      </c>
      <c r="G3">
        <v>1579</v>
      </c>
      <c r="H3">
        <v>1839</v>
      </c>
      <c r="I3">
        <v>3109</v>
      </c>
      <c r="J3">
        <v>1674</v>
      </c>
      <c r="K3">
        <v>1894</v>
      </c>
      <c r="L3">
        <v>2535</v>
      </c>
      <c r="M3">
        <v>2315</v>
      </c>
      <c r="N3">
        <v>2622</v>
      </c>
      <c r="O3">
        <v>3159</v>
      </c>
      <c r="P3">
        <v>3212</v>
      </c>
      <c r="Q3">
        <v>3433</v>
      </c>
      <c r="R3">
        <v>3709</v>
      </c>
      <c r="S3">
        <v>4186</v>
      </c>
      <c r="T3">
        <v>3042</v>
      </c>
      <c r="U3">
        <v>3112</v>
      </c>
      <c r="V3">
        <v>4004</v>
      </c>
      <c r="W3">
        <v>4040</v>
      </c>
      <c r="X3">
        <v>5468</v>
      </c>
      <c r="Y3">
        <v>5916</v>
      </c>
      <c r="Z3">
        <v>9213</v>
      </c>
      <c r="AA3">
        <v>9290</v>
      </c>
      <c r="AB3">
        <v>11875</v>
      </c>
      <c r="AC3">
        <v>14767</v>
      </c>
      <c r="AD3">
        <v>17695</v>
      </c>
      <c r="AE3">
        <v>21918</v>
      </c>
      <c r="AF3">
        <v>22893</v>
      </c>
      <c r="AG3">
        <v>31794</v>
      </c>
      <c r="AH3">
        <v>44315.5</v>
      </c>
      <c r="AI3">
        <v>54037</v>
      </c>
      <c r="AJ3">
        <v>63526</v>
      </c>
      <c r="AK3">
        <v>72411</v>
      </c>
      <c r="AL3">
        <v>89463</v>
      </c>
      <c r="AM3">
        <v>114194</v>
      </c>
      <c r="AN3">
        <v>144525.5</v>
      </c>
      <c r="AO3">
        <v>174893</v>
      </c>
      <c r="AP3">
        <v>216869</v>
      </c>
      <c r="AQ3">
        <v>323015</v>
      </c>
      <c r="AR3">
        <v>497063</v>
      </c>
      <c r="AS3">
        <v>579838</v>
      </c>
      <c r="AT3">
        <v>625523</v>
      </c>
      <c r="AU3">
        <v>683840</v>
      </c>
      <c r="AV3">
        <v>841015</v>
      </c>
      <c r="AW3">
        <v>902452</v>
      </c>
      <c r="AX3">
        <v>841566</v>
      </c>
      <c r="AY3">
        <v>890316</v>
      </c>
      <c r="AZ3">
        <v>972371</v>
      </c>
      <c r="BA3">
        <v>963362</v>
      </c>
      <c r="BB3">
        <v>993450</v>
      </c>
      <c r="BC3">
        <v>1058770</v>
      </c>
      <c r="BD3">
        <v>1149480</v>
      </c>
      <c r="BE3">
        <v>1262348</v>
      </c>
      <c r="BF3">
        <v>1456222</v>
      </c>
      <c r="BG3">
        <v>1637512.06</v>
      </c>
      <c r="BH3">
        <v>1952689.1</v>
      </c>
      <c r="BI3">
        <v>2171870</v>
      </c>
      <c r="BJ3">
        <v>2495245</v>
      </c>
      <c r="BK3">
        <v>2842635</v>
      </c>
      <c r="BL3">
        <v>2952700.3</v>
      </c>
      <c r="BM3">
        <v>3087355.02</v>
      </c>
      <c r="BN3">
        <v>3218584.71</v>
      </c>
      <c r="BO3">
        <v>3245699.34</v>
      </c>
      <c r="BP3">
        <v>3593137.74</v>
      </c>
      <c r="BQ3">
        <v>3707349.45</v>
      </c>
      <c r="BR3">
        <v>3867376.37</v>
      </c>
      <c r="BS3">
        <v>4255642.2699999996</v>
      </c>
      <c r="BT3">
        <v>4505097.3600000003</v>
      </c>
      <c r="BU3">
        <v>4811632.8499999996</v>
      </c>
      <c r="BV3">
        <v>5503072.7000000002</v>
      </c>
      <c r="BW3">
        <v>5781609.7000000002</v>
      </c>
      <c r="BX3">
        <v>6297383.6399999997</v>
      </c>
      <c r="BZ3" t="s">
        <v>75</v>
      </c>
      <c r="CA3" t="s">
        <v>76</v>
      </c>
      <c r="CB3" t="s">
        <v>79</v>
      </c>
      <c r="CC3" t="s">
        <v>34</v>
      </c>
      <c r="CD3" t="s">
        <v>78</v>
      </c>
    </row>
    <row r="4" spans="1:84" x14ac:dyDescent="0.3">
      <c r="B4" t="s">
        <v>75</v>
      </c>
      <c r="C4" t="s">
        <v>76</v>
      </c>
      <c r="D4" t="s">
        <v>80</v>
      </c>
      <c r="E4" t="s">
        <v>34</v>
      </c>
      <c r="F4" t="s">
        <v>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2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23470</v>
      </c>
      <c r="BI4">
        <v>34486</v>
      </c>
      <c r="BJ4">
        <v>48180</v>
      </c>
      <c r="BK4">
        <v>32887</v>
      </c>
      <c r="BL4">
        <v>42115</v>
      </c>
      <c r="BM4">
        <v>47435</v>
      </c>
      <c r="BN4">
        <v>62274</v>
      </c>
      <c r="BO4">
        <v>57990</v>
      </c>
      <c r="BP4">
        <v>66689</v>
      </c>
      <c r="BQ4">
        <v>61337</v>
      </c>
      <c r="BR4">
        <v>63872</v>
      </c>
      <c r="BS4">
        <v>64752</v>
      </c>
      <c r="BT4">
        <v>75499</v>
      </c>
      <c r="BU4">
        <v>79542</v>
      </c>
      <c r="BV4">
        <v>82480</v>
      </c>
      <c r="BW4">
        <v>72814</v>
      </c>
      <c r="BX4">
        <v>90576</v>
      </c>
      <c r="BZ4" t="s">
        <v>75</v>
      </c>
      <c r="CA4" t="s">
        <v>76</v>
      </c>
      <c r="CB4" t="s">
        <v>80</v>
      </c>
      <c r="CC4" t="s">
        <v>34</v>
      </c>
      <c r="CD4" t="s">
        <v>78</v>
      </c>
    </row>
    <row r="5" spans="1:84" x14ac:dyDescent="0.3">
      <c r="B5" t="s">
        <v>75</v>
      </c>
      <c r="C5" t="s">
        <v>76</v>
      </c>
      <c r="D5" t="s">
        <v>81</v>
      </c>
      <c r="E5" t="s">
        <v>34</v>
      </c>
      <c r="F5" t="s">
        <v>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25</v>
      </c>
      <c r="O5">
        <v>25</v>
      </c>
      <c r="P5">
        <v>100</v>
      </c>
      <c r="Q5">
        <v>250</v>
      </c>
      <c r="R5">
        <v>621</v>
      </c>
      <c r="S5">
        <v>754</v>
      </c>
      <c r="T5">
        <v>851</v>
      </c>
      <c r="U5">
        <v>1110</v>
      </c>
      <c r="V5">
        <v>1382</v>
      </c>
      <c r="W5">
        <v>1271</v>
      </c>
      <c r="X5">
        <v>3095</v>
      </c>
      <c r="Y5">
        <v>3259</v>
      </c>
      <c r="Z5">
        <v>3782</v>
      </c>
      <c r="AA5">
        <v>6611</v>
      </c>
      <c r="AB5">
        <v>9826</v>
      </c>
      <c r="AC5">
        <v>7584</v>
      </c>
      <c r="AD5">
        <v>7238</v>
      </c>
      <c r="AE5">
        <v>12340</v>
      </c>
      <c r="AF5">
        <v>17222</v>
      </c>
      <c r="AG5">
        <v>19120</v>
      </c>
      <c r="AH5">
        <v>20667</v>
      </c>
      <c r="AI5">
        <v>22411</v>
      </c>
      <c r="AJ5">
        <v>22523</v>
      </c>
      <c r="AK5">
        <v>24876</v>
      </c>
      <c r="AL5">
        <v>33071</v>
      </c>
      <c r="AM5">
        <v>34960</v>
      </c>
      <c r="AN5">
        <v>40444</v>
      </c>
      <c r="AO5">
        <v>44871</v>
      </c>
      <c r="AP5">
        <v>48679</v>
      </c>
      <c r="AQ5">
        <v>48599</v>
      </c>
      <c r="AR5">
        <v>47058</v>
      </c>
      <c r="AS5">
        <v>66404</v>
      </c>
      <c r="AT5">
        <v>61128</v>
      </c>
      <c r="AU5">
        <v>72480</v>
      </c>
      <c r="AV5">
        <v>86743</v>
      </c>
      <c r="AW5">
        <v>87958</v>
      </c>
      <c r="AX5">
        <v>77893</v>
      </c>
      <c r="AY5">
        <v>90717</v>
      </c>
      <c r="AZ5">
        <v>117864</v>
      </c>
      <c r="BA5">
        <v>98242</v>
      </c>
      <c r="BB5">
        <v>105199</v>
      </c>
      <c r="BC5">
        <v>120810</v>
      </c>
      <c r="BD5">
        <v>122952</v>
      </c>
      <c r="BE5">
        <v>128863</v>
      </c>
      <c r="BF5">
        <v>132699</v>
      </c>
      <c r="BG5">
        <v>75715</v>
      </c>
      <c r="BH5">
        <v>59229</v>
      </c>
      <c r="BI5">
        <v>60219</v>
      </c>
      <c r="BJ5">
        <v>107729</v>
      </c>
      <c r="BK5">
        <v>85111</v>
      </c>
      <c r="BL5">
        <v>107833</v>
      </c>
      <c r="BM5">
        <v>83638.22</v>
      </c>
      <c r="BN5">
        <v>86195.3</v>
      </c>
      <c r="BO5">
        <v>98878.49</v>
      </c>
      <c r="BP5">
        <v>94046.75</v>
      </c>
      <c r="BQ5">
        <v>87176.04</v>
      </c>
      <c r="BR5">
        <v>85377.43</v>
      </c>
      <c r="BS5">
        <v>107086.72</v>
      </c>
      <c r="BT5">
        <v>105180.27</v>
      </c>
      <c r="BU5">
        <v>79880.759999999995</v>
      </c>
      <c r="BV5">
        <v>98236.55</v>
      </c>
      <c r="BW5">
        <v>86923.5</v>
      </c>
      <c r="BX5">
        <v>86147.26</v>
      </c>
      <c r="BZ5" t="s">
        <v>75</v>
      </c>
      <c r="CA5" t="s">
        <v>76</v>
      </c>
      <c r="CB5" t="s">
        <v>81</v>
      </c>
      <c r="CC5" t="s">
        <v>34</v>
      </c>
      <c r="CD5" t="s">
        <v>78</v>
      </c>
    </row>
    <row r="6" spans="1:84" x14ac:dyDescent="0.3">
      <c r="B6" t="s">
        <v>75</v>
      </c>
      <c r="C6" t="s">
        <v>76</v>
      </c>
      <c r="D6" t="s">
        <v>82</v>
      </c>
      <c r="E6" t="s">
        <v>34</v>
      </c>
      <c r="F6" t="s">
        <v>78</v>
      </c>
      <c r="G6">
        <v>62103</v>
      </c>
      <c r="H6">
        <v>65124</v>
      </c>
      <c r="I6">
        <v>70579</v>
      </c>
      <c r="J6">
        <v>80667</v>
      </c>
      <c r="K6">
        <v>84174</v>
      </c>
      <c r="L6">
        <v>95724</v>
      </c>
      <c r="M6">
        <v>96721</v>
      </c>
      <c r="N6">
        <v>102984</v>
      </c>
      <c r="O6">
        <v>115586</v>
      </c>
      <c r="P6">
        <v>122699</v>
      </c>
      <c r="Q6">
        <v>124381</v>
      </c>
      <c r="R6">
        <v>134884</v>
      </c>
      <c r="S6">
        <v>131293</v>
      </c>
      <c r="T6">
        <v>130224</v>
      </c>
      <c r="U6">
        <v>139616</v>
      </c>
      <c r="V6">
        <v>136037</v>
      </c>
      <c r="W6">
        <v>145389</v>
      </c>
      <c r="X6">
        <v>142965</v>
      </c>
      <c r="Y6">
        <v>161727</v>
      </c>
      <c r="Z6">
        <v>158799</v>
      </c>
      <c r="AA6">
        <v>168228</v>
      </c>
      <c r="AB6">
        <v>173775</v>
      </c>
      <c r="AC6">
        <v>170203</v>
      </c>
      <c r="AD6">
        <v>178106</v>
      </c>
      <c r="AE6">
        <v>192682</v>
      </c>
      <c r="AF6">
        <v>198463</v>
      </c>
      <c r="AG6">
        <v>201503</v>
      </c>
      <c r="AH6">
        <v>204034</v>
      </c>
      <c r="AI6">
        <v>216648</v>
      </c>
      <c r="AJ6">
        <v>233846</v>
      </c>
      <c r="AK6">
        <v>261451</v>
      </c>
      <c r="AL6">
        <v>338869</v>
      </c>
      <c r="AM6">
        <v>365676</v>
      </c>
      <c r="AN6">
        <v>404891</v>
      </c>
      <c r="AO6">
        <v>333840</v>
      </c>
      <c r="AP6">
        <v>345400</v>
      </c>
      <c r="AQ6">
        <v>371899</v>
      </c>
      <c r="AR6">
        <v>409206</v>
      </c>
      <c r="AS6">
        <v>421605</v>
      </c>
      <c r="AT6">
        <v>424551</v>
      </c>
      <c r="AU6">
        <v>531045</v>
      </c>
      <c r="AV6">
        <v>516115</v>
      </c>
      <c r="AW6">
        <v>440260</v>
      </c>
      <c r="AX6">
        <v>446232</v>
      </c>
      <c r="AY6">
        <v>473129</v>
      </c>
      <c r="AZ6">
        <v>488565</v>
      </c>
      <c r="BA6">
        <v>547632</v>
      </c>
      <c r="BB6">
        <v>519921</v>
      </c>
      <c r="BC6">
        <v>602917</v>
      </c>
      <c r="BD6">
        <v>709202</v>
      </c>
      <c r="BE6">
        <v>861768</v>
      </c>
      <c r="BF6">
        <v>925235.4</v>
      </c>
      <c r="BG6">
        <v>969035.7</v>
      </c>
      <c r="BH6">
        <v>1103683</v>
      </c>
      <c r="BI6">
        <v>1126351.2</v>
      </c>
      <c r="BJ6">
        <v>1276699</v>
      </c>
      <c r="BK6">
        <v>1357535.8</v>
      </c>
      <c r="BL6">
        <v>1430303</v>
      </c>
      <c r="BM6">
        <v>1643029.73</v>
      </c>
      <c r="BN6">
        <v>1662798.91</v>
      </c>
      <c r="BO6">
        <v>1896764.81</v>
      </c>
      <c r="BP6">
        <v>2077756.64</v>
      </c>
      <c r="BQ6">
        <v>2214426.2000000002</v>
      </c>
      <c r="BR6">
        <v>2337850.27</v>
      </c>
      <c r="BS6">
        <v>2481259.4900000002</v>
      </c>
      <c r="BT6">
        <v>2545392.23</v>
      </c>
      <c r="BU6">
        <v>2858496.02</v>
      </c>
      <c r="BV6">
        <v>2789858.51</v>
      </c>
      <c r="BW6">
        <v>3090871.54</v>
      </c>
      <c r="BX6">
        <v>3337871.31</v>
      </c>
      <c r="BZ6" t="s">
        <v>75</v>
      </c>
      <c r="CA6" t="s">
        <v>76</v>
      </c>
      <c r="CB6" t="s">
        <v>82</v>
      </c>
      <c r="CC6" t="s">
        <v>34</v>
      </c>
      <c r="CD6" t="s">
        <v>78</v>
      </c>
    </row>
    <row r="7" spans="1:84" x14ac:dyDescent="0.3">
      <c r="B7" t="s">
        <v>75</v>
      </c>
      <c r="C7" t="s">
        <v>76</v>
      </c>
      <c r="D7" t="s">
        <v>83</v>
      </c>
      <c r="E7" t="s">
        <v>34</v>
      </c>
      <c r="F7" t="s">
        <v>78</v>
      </c>
      <c r="G7">
        <v>0</v>
      </c>
      <c r="H7">
        <v>0</v>
      </c>
      <c r="I7">
        <v>0</v>
      </c>
      <c r="J7">
        <v>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110</v>
      </c>
      <c r="S7">
        <v>106</v>
      </c>
      <c r="T7">
        <v>104</v>
      </c>
      <c r="U7">
        <v>76</v>
      </c>
      <c r="V7">
        <v>80</v>
      </c>
      <c r="W7">
        <v>593</v>
      </c>
      <c r="X7">
        <v>1048</v>
      </c>
      <c r="Y7">
        <v>2527</v>
      </c>
      <c r="Z7">
        <v>1752</v>
      </c>
      <c r="AA7">
        <v>1547</v>
      </c>
      <c r="AB7">
        <v>1917</v>
      </c>
      <c r="AC7">
        <v>3245</v>
      </c>
      <c r="AD7">
        <v>5316</v>
      </c>
      <c r="AE7">
        <v>6347</v>
      </c>
      <c r="AF7">
        <v>6614</v>
      </c>
      <c r="AG7">
        <v>7517</v>
      </c>
      <c r="AH7">
        <v>7316</v>
      </c>
      <c r="AI7">
        <v>12180</v>
      </c>
      <c r="AJ7">
        <v>11175</v>
      </c>
      <c r="AK7">
        <v>9680</v>
      </c>
      <c r="AL7">
        <v>10710</v>
      </c>
      <c r="AM7">
        <v>9703</v>
      </c>
      <c r="AN7">
        <v>10120</v>
      </c>
      <c r="AO7">
        <v>10036</v>
      </c>
      <c r="AP7">
        <v>9972</v>
      </c>
      <c r="AQ7">
        <v>9208</v>
      </c>
      <c r="AR7">
        <v>5479</v>
      </c>
      <c r="AS7">
        <v>6576</v>
      </c>
      <c r="AT7">
        <v>8647</v>
      </c>
      <c r="AU7">
        <v>15552</v>
      </c>
      <c r="AV7">
        <v>14241</v>
      </c>
      <c r="AW7">
        <v>16034</v>
      </c>
      <c r="AX7">
        <v>12924</v>
      </c>
      <c r="AY7">
        <v>11104</v>
      </c>
      <c r="AZ7">
        <v>13254</v>
      </c>
      <c r="BA7">
        <v>14924</v>
      </c>
      <c r="BB7">
        <v>17576</v>
      </c>
      <c r="BC7">
        <v>17766</v>
      </c>
      <c r="BD7">
        <v>18324</v>
      </c>
      <c r="BE7">
        <v>22375</v>
      </c>
      <c r="BF7">
        <v>23657</v>
      </c>
      <c r="BG7">
        <v>26788</v>
      </c>
      <c r="BH7">
        <v>22239</v>
      </c>
      <c r="BI7">
        <v>21721</v>
      </c>
      <c r="BJ7">
        <v>46729</v>
      </c>
      <c r="BK7">
        <v>125943</v>
      </c>
      <c r="BL7">
        <v>252202</v>
      </c>
      <c r="BM7">
        <v>214631</v>
      </c>
      <c r="BN7">
        <v>176551</v>
      </c>
      <c r="BO7">
        <v>520769</v>
      </c>
      <c r="BP7">
        <v>635954.55000000005</v>
      </c>
      <c r="BQ7">
        <v>779966.5</v>
      </c>
      <c r="BR7">
        <v>978578</v>
      </c>
      <c r="BS7">
        <v>1106560.6000000001</v>
      </c>
      <c r="BT7">
        <v>1162682</v>
      </c>
      <c r="BU7">
        <v>1359072.03</v>
      </c>
      <c r="BV7">
        <v>1060360.6000000001</v>
      </c>
      <c r="BW7">
        <v>129093.93</v>
      </c>
      <c r="BX7">
        <v>124768.58</v>
      </c>
      <c r="BZ7" t="s">
        <v>75</v>
      </c>
      <c r="CA7" t="s">
        <v>76</v>
      </c>
      <c r="CB7" t="s">
        <v>83</v>
      </c>
      <c r="CC7" t="s">
        <v>34</v>
      </c>
      <c r="CD7" t="s">
        <v>78</v>
      </c>
    </row>
    <row r="8" spans="1:84" x14ac:dyDescent="0.3">
      <c r="B8" t="s">
        <v>75</v>
      </c>
      <c r="C8" t="s">
        <v>76</v>
      </c>
      <c r="D8" t="s">
        <v>77</v>
      </c>
      <c r="E8" t="s">
        <v>51</v>
      </c>
      <c r="F8" t="s">
        <v>78</v>
      </c>
      <c r="G8">
        <v>43</v>
      </c>
      <c r="H8">
        <v>37</v>
      </c>
      <c r="I8">
        <v>33</v>
      </c>
      <c r="J8">
        <v>33</v>
      </c>
      <c r="K8">
        <v>9</v>
      </c>
      <c r="L8">
        <v>9</v>
      </c>
      <c r="M8">
        <v>11</v>
      </c>
      <c r="N8">
        <v>12</v>
      </c>
      <c r="O8">
        <v>11</v>
      </c>
      <c r="P8">
        <v>12</v>
      </c>
      <c r="Q8">
        <v>18</v>
      </c>
      <c r="R8">
        <v>22</v>
      </c>
      <c r="S8">
        <v>23</v>
      </c>
      <c r="T8">
        <v>29</v>
      </c>
      <c r="U8">
        <v>29</v>
      </c>
      <c r="V8">
        <v>33</v>
      </c>
      <c r="W8">
        <v>44</v>
      </c>
      <c r="X8">
        <v>61</v>
      </c>
      <c r="Y8">
        <v>74</v>
      </c>
      <c r="Z8">
        <v>90</v>
      </c>
      <c r="AA8">
        <v>117</v>
      </c>
      <c r="AB8">
        <v>208</v>
      </c>
      <c r="AC8">
        <v>332</v>
      </c>
      <c r="AD8">
        <v>368</v>
      </c>
      <c r="AE8">
        <v>350</v>
      </c>
      <c r="AF8">
        <v>401</v>
      </c>
      <c r="AG8">
        <v>354</v>
      </c>
      <c r="AH8">
        <v>412</v>
      </c>
      <c r="AI8">
        <v>483</v>
      </c>
      <c r="AJ8">
        <v>596</v>
      </c>
      <c r="AK8">
        <v>690</v>
      </c>
      <c r="AL8">
        <v>930</v>
      </c>
      <c r="AM8">
        <v>869</v>
      </c>
      <c r="AN8">
        <v>1309</v>
      </c>
      <c r="AO8">
        <v>728</v>
      </c>
      <c r="AP8">
        <v>753</v>
      </c>
      <c r="AQ8">
        <v>825</v>
      </c>
      <c r="AR8">
        <v>898</v>
      </c>
      <c r="AS8">
        <v>905</v>
      </c>
      <c r="AT8">
        <v>1224</v>
      </c>
      <c r="AU8">
        <v>1129</v>
      </c>
      <c r="AV8">
        <v>1112</v>
      </c>
      <c r="AW8">
        <v>1959</v>
      </c>
      <c r="AX8">
        <v>3756</v>
      </c>
      <c r="AY8">
        <v>7221</v>
      </c>
      <c r="AZ8">
        <v>21088</v>
      </c>
      <c r="BA8">
        <v>36593</v>
      </c>
      <c r="BB8">
        <v>46406</v>
      </c>
      <c r="BC8">
        <v>63827</v>
      </c>
      <c r="BD8">
        <v>80411</v>
      </c>
      <c r="BE8">
        <v>88479</v>
      </c>
      <c r="BF8">
        <v>108245</v>
      </c>
      <c r="BG8">
        <v>110219</v>
      </c>
      <c r="BH8">
        <v>209816</v>
      </c>
      <c r="BI8">
        <v>223167</v>
      </c>
      <c r="BJ8">
        <v>249506</v>
      </c>
      <c r="BK8">
        <v>264909</v>
      </c>
      <c r="BL8">
        <v>293545</v>
      </c>
      <c r="BM8">
        <v>314808</v>
      </c>
      <c r="BN8">
        <v>348694</v>
      </c>
      <c r="BO8">
        <v>368705.4</v>
      </c>
      <c r="BP8">
        <v>384171.31</v>
      </c>
      <c r="BQ8">
        <v>419792.03</v>
      </c>
      <c r="BR8">
        <v>441564.3</v>
      </c>
      <c r="BS8">
        <v>441747.08</v>
      </c>
      <c r="BT8">
        <v>442955.34</v>
      </c>
      <c r="BU8">
        <v>477202.29</v>
      </c>
      <c r="BV8">
        <v>474773.82</v>
      </c>
      <c r="BW8">
        <v>482249.29</v>
      </c>
      <c r="BX8">
        <v>498181.36</v>
      </c>
      <c r="BZ8" t="s">
        <v>75</v>
      </c>
      <c r="CA8" t="s">
        <v>76</v>
      </c>
      <c r="CB8" t="s">
        <v>77</v>
      </c>
      <c r="CC8" t="s">
        <v>51</v>
      </c>
      <c r="CD8" t="s">
        <v>78</v>
      </c>
    </row>
    <row r="9" spans="1:84" x14ac:dyDescent="0.3">
      <c r="B9" t="s">
        <v>75</v>
      </c>
      <c r="C9" t="s">
        <v>76</v>
      </c>
      <c r="D9" t="s">
        <v>79</v>
      </c>
      <c r="E9" t="s">
        <v>51</v>
      </c>
      <c r="F9" t="s">
        <v>78</v>
      </c>
      <c r="G9">
        <v>39</v>
      </c>
      <c r="H9">
        <v>60</v>
      </c>
      <c r="I9">
        <v>66</v>
      </c>
      <c r="J9">
        <v>88</v>
      </c>
      <c r="K9">
        <v>85</v>
      </c>
      <c r="L9">
        <v>88</v>
      </c>
      <c r="M9">
        <v>106</v>
      </c>
      <c r="N9">
        <v>104</v>
      </c>
      <c r="O9">
        <v>114</v>
      </c>
      <c r="P9">
        <v>129</v>
      </c>
      <c r="Q9">
        <v>130</v>
      </c>
      <c r="R9">
        <v>159</v>
      </c>
      <c r="S9">
        <v>160</v>
      </c>
      <c r="T9">
        <v>169</v>
      </c>
      <c r="U9">
        <v>205</v>
      </c>
      <c r="V9">
        <v>245</v>
      </c>
      <c r="W9">
        <v>284</v>
      </c>
      <c r="X9">
        <v>367</v>
      </c>
      <c r="Y9">
        <v>480</v>
      </c>
      <c r="Z9">
        <v>645</v>
      </c>
      <c r="AA9">
        <v>845</v>
      </c>
      <c r="AB9">
        <v>1148</v>
      </c>
      <c r="AC9">
        <v>1530</v>
      </c>
      <c r="AD9">
        <v>2058</v>
      </c>
      <c r="AE9">
        <v>2778</v>
      </c>
      <c r="AF9">
        <v>3737</v>
      </c>
      <c r="AG9">
        <v>5167</v>
      </c>
      <c r="AH9">
        <v>7837</v>
      </c>
      <c r="AI9">
        <v>7344</v>
      </c>
      <c r="AJ9">
        <v>12651</v>
      </c>
      <c r="AK9">
        <v>14175</v>
      </c>
      <c r="AL9">
        <v>21454</v>
      </c>
      <c r="AM9">
        <v>31058</v>
      </c>
      <c r="AN9">
        <v>37589</v>
      </c>
      <c r="AO9">
        <v>38347</v>
      </c>
      <c r="AP9">
        <v>39738</v>
      </c>
      <c r="AQ9">
        <v>58355</v>
      </c>
      <c r="AR9">
        <v>70588</v>
      </c>
      <c r="AS9">
        <v>58896</v>
      </c>
      <c r="AT9">
        <v>62771</v>
      </c>
      <c r="AU9">
        <v>70617</v>
      </c>
      <c r="AV9">
        <v>76138</v>
      </c>
      <c r="AW9">
        <v>73085</v>
      </c>
      <c r="AX9">
        <v>74975</v>
      </c>
      <c r="AY9">
        <v>86789</v>
      </c>
      <c r="AZ9">
        <v>104465</v>
      </c>
      <c r="BA9">
        <v>146318</v>
      </c>
      <c r="BB9">
        <v>183443</v>
      </c>
      <c r="BC9">
        <v>210342</v>
      </c>
      <c r="BD9">
        <v>272877</v>
      </c>
      <c r="BE9">
        <v>428690</v>
      </c>
      <c r="BF9">
        <v>520979</v>
      </c>
      <c r="BG9">
        <v>578686</v>
      </c>
      <c r="BH9">
        <v>1050131</v>
      </c>
      <c r="BI9">
        <v>1217379.5</v>
      </c>
      <c r="BJ9">
        <v>1282677.1599999999</v>
      </c>
      <c r="BK9">
        <v>1507788.52</v>
      </c>
      <c r="BL9">
        <v>1845272.91</v>
      </c>
      <c r="BM9">
        <v>1927242.74</v>
      </c>
      <c r="BN9">
        <v>2071465.01</v>
      </c>
      <c r="BO9">
        <v>2231810</v>
      </c>
      <c r="BP9">
        <v>2213247.0299999998</v>
      </c>
      <c r="BQ9">
        <v>2310073.46</v>
      </c>
      <c r="BR9">
        <v>2356935.12</v>
      </c>
      <c r="BS9">
        <v>2495847.7400000002</v>
      </c>
      <c r="BT9">
        <v>2608507.77</v>
      </c>
      <c r="BU9">
        <v>2861885.01</v>
      </c>
      <c r="BV9">
        <v>3126958.51</v>
      </c>
      <c r="BW9">
        <v>3673323.97</v>
      </c>
      <c r="BX9">
        <v>4180687.35</v>
      </c>
      <c r="BZ9" t="s">
        <v>75</v>
      </c>
      <c r="CA9" t="s">
        <v>76</v>
      </c>
      <c r="CB9" t="s">
        <v>79</v>
      </c>
      <c r="CC9" t="s">
        <v>51</v>
      </c>
      <c r="CD9" t="s">
        <v>78</v>
      </c>
    </row>
    <row r="10" spans="1:84" x14ac:dyDescent="0.3">
      <c r="B10" t="s">
        <v>75</v>
      </c>
      <c r="C10" t="s">
        <v>76</v>
      </c>
      <c r="D10" t="s">
        <v>80</v>
      </c>
      <c r="E10" t="s">
        <v>51</v>
      </c>
      <c r="F10" t="s">
        <v>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133</v>
      </c>
      <c r="AE10">
        <v>0</v>
      </c>
      <c r="AF10">
        <v>0</v>
      </c>
      <c r="AG10">
        <v>482</v>
      </c>
      <c r="AH10">
        <v>592</v>
      </c>
      <c r="AI10">
        <v>963</v>
      </c>
      <c r="AJ10">
        <v>415</v>
      </c>
      <c r="AK10">
        <v>308</v>
      </c>
      <c r="AL10">
        <v>466</v>
      </c>
      <c r="AM10">
        <v>597</v>
      </c>
      <c r="AN10">
        <v>674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2</v>
      </c>
      <c r="BB10">
        <v>0</v>
      </c>
      <c r="BC10">
        <v>0</v>
      </c>
      <c r="BD10">
        <v>0</v>
      </c>
      <c r="BE10">
        <v>9</v>
      </c>
      <c r="BF10">
        <v>0</v>
      </c>
      <c r="BG10">
        <v>0</v>
      </c>
      <c r="BH10">
        <v>0</v>
      </c>
      <c r="BI10">
        <v>0</v>
      </c>
      <c r="BJ10">
        <v>14</v>
      </c>
      <c r="BK10">
        <v>29955</v>
      </c>
      <c r="BL10">
        <v>21301</v>
      </c>
      <c r="BM10">
        <v>34813</v>
      </c>
      <c r="BN10">
        <v>42668</v>
      </c>
      <c r="BO10">
        <v>49380</v>
      </c>
      <c r="BP10">
        <v>44886.7</v>
      </c>
      <c r="BQ10">
        <v>40410</v>
      </c>
      <c r="BR10">
        <v>38729</v>
      </c>
      <c r="BS10">
        <v>32672.94</v>
      </c>
      <c r="BT10">
        <v>33968</v>
      </c>
      <c r="BU10">
        <v>33144</v>
      </c>
      <c r="BV10">
        <v>42184</v>
      </c>
      <c r="BW10">
        <v>45228</v>
      </c>
      <c r="BX10">
        <v>52513.65</v>
      </c>
      <c r="BZ10" t="s">
        <v>75</v>
      </c>
      <c r="CA10" t="s">
        <v>76</v>
      </c>
      <c r="CB10" t="s">
        <v>80</v>
      </c>
      <c r="CC10" t="s">
        <v>51</v>
      </c>
      <c r="CD10" t="s">
        <v>78</v>
      </c>
    </row>
    <row r="11" spans="1:84" x14ac:dyDescent="0.3">
      <c r="B11" t="s">
        <v>75</v>
      </c>
      <c r="C11" t="s">
        <v>76</v>
      </c>
      <c r="D11" t="s">
        <v>81</v>
      </c>
      <c r="E11" t="s">
        <v>51</v>
      </c>
      <c r="F11" t="s">
        <v>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6</v>
      </c>
      <c r="X11">
        <v>14</v>
      </c>
      <c r="Y11">
        <v>13</v>
      </c>
      <c r="Z11">
        <v>50</v>
      </c>
      <c r="AA11">
        <v>64</v>
      </c>
      <c r="AB11">
        <v>329</v>
      </c>
      <c r="AC11">
        <v>605</v>
      </c>
      <c r="AD11">
        <v>870</v>
      </c>
      <c r="AE11">
        <v>1014</v>
      </c>
      <c r="AF11">
        <v>1376</v>
      </c>
      <c r="AG11">
        <v>3383</v>
      </c>
      <c r="AH11">
        <v>5636</v>
      </c>
      <c r="AI11">
        <v>5943</v>
      </c>
      <c r="AJ11">
        <v>5950</v>
      </c>
      <c r="AK11">
        <v>6422</v>
      </c>
      <c r="AL11">
        <v>6789</v>
      </c>
      <c r="AM11">
        <v>7707</v>
      </c>
      <c r="AN11">
        <v>7804</v>
      </c>
      <c r="AO11">
        <v>9162.2900000000009</v>
      </c>
      <c r="AP11">
        <v>9704.7900000000009</v>
      </c>
      <c r="AQ11">
        <v>10361.44</v>
      </c>
      <c r="AR11">
        <v>9386.23</v>
      </c>
      <c r="AS11">
        <v>10840.63</v>
      </c>
      <c r="AT11">
        <v>9921.94</v>
      </c>
      <c r="AU11">
        <v>16456.7</v>
      </c>
      <c r="AV11">
        <v>13123.68</v>
      </c>
      <c r="AW11">
        <v>11181.24</v>
      </c>
      <c r="AX11">
        <v>11710.14</v>
      </c>
      <c r="AY11">
        <v>11210.15</v>
      </c>
      <c r="AZ11">
        <v>10321.17</v>
      </c>
      <c r="BA11">
        <v>11863.19</v>
      </c>
      <c r="BB11">
        <v>13041.2</v>
      </c>
      <c r="BC11">
        <v>13235.21</v>
      </c>
      <c r="BD11">
        <v>11259.19</v>
      </c>
      <c r="BE11">
        <v>10254.18</v>
      </c>
      <c r="BF11">
        <v>10433.18</v>
      </c>
      <c r="BG11">
        <v>13414.2</v>
      </c>
      <c r="BH11">
        <v>169452</v>
      </c>
      <c r="BI11">
        <v>181978.08</v>
      </c>
      <c r="BJ11">
        <v>190728.11</v>
      </c>
      <c r="BK11">
        <v>227328.1</v>
      </c>
      <c r="BL11">
        <v>228344.36</v>
      </c>
      <c r="BM11">
        <v>251673.45</v>
      </c>
      <c r="BN11">
        <v>254473.11</v>
      </c>
      <c r="BO11">
        <v>268878.05</v>
      </c>
      <c r="BP11">
        <v>268724.28999999998</v>
      </c>
      <c r="BQ11">
        <v>266381.08</v>
      </c>
      <c r="BR11">
        <v>261238.62</v>
      </c>
      <c r="BS11">
        <v>523044.99</v>
      </c>
      <c r="BT11">
        <v>261175.58</v>
      </c>
      <c r="BU11">
        <v>259438.81</v>
      </c>
      <c r="BV11">
        <v>227954.82</v>
      </c>
      <c r="BW11">
        <v>207629.16</v>
      </c>
      <c r="BX11">
        <v>201394.79</v>
      </c>
      <c r="BZ11" t="s">
        <v>75</v>
      </c>
      <c r="CA11" t="s">
        <v>76</v>
      </c>
      <c r="CB11" t="s">
        <v>81</v>
      </c>
      <c r="CC11" t="s">
        <v>51</v>
      </c>
      <c r="CD11" t="s">
        <v>78</v>
      </c>
    </row>
    <row r="12" spans="1:84" x14ac:dyDescent="0.3">
      <c r="B12" t="s">
        <v>75</v>
      </c>
      <c r="C12" t="s">
        <v>76</v>
      </c>
      <c r="D12" t="s">
        <v>82</v>
      </c>
      <c r="E12" t="s">
        <v>51</v>
      </c>
      <c r="F12" t="s">
        <v>78</v>
      </c>
      <c r="G12">
        <v>258784</v>
      </c>
      <c r="H12">
        <v>312917</v>
      </c>
      <c r="I12">
        <v>342344</v>
      </c>
      <c r="J12">
        <v>403297</v>
      </c>
      <c r="K12">
        <v>530888</v>
      </c>
      <c r="L12">
        <v>590817</v>
      </c>
      <c r="M12">
        <v>627700</v>
      </c>
      <c r="N12">
        <v>868191</v>
      </c>
      <c r="O12">
        <v>847795</v>
      </c>
      <c r="P12">
        <v>922429</v>
      </c>
      <c r="Q12">
        <v>854148</v>
      </c>
      <c r="R12">
        <v>738029</v>
      </c>
      <c r="S12">
        <v>707794</v>
      </c>
      <c r="T12">
        <v>780365</v>
      </c>
      <c r="U12">
        <v>857891</v>
      </c>
      <c r="V12">
        <v>1019038</v>
      </c>
      <c r="W12">
        <v>1051182</v>
      </c>
      <c r="X12">
        <v>1070182</v>
      </c>
      <c r="Y12">
        <v>1094358</v>
      </c>
      <c r="Z12">
        <v>1178573</v>
      </c>
      <c r="AA12">
        <v>1268754</v>
      </c>
      <c r="AB12">
        <v>1347252</v>
      </c>
      <c r="AC12">
        <v>1424565</v>
      </c>
      <c r="AD12">
        <v>1535596</v>
      </c>
      <c r="AE12">
        <v>1650311</v>
      </c>
      <c r="AF12">
        <v>1784156</v>
      </c>
      <c r="AG12">
        <v>1812517</v>
      </c>
      <c r="AH12">
        <v>1908148</v>
      </c>
      <c r="AI12">
        <v>1976552</v>
      </c>
      <c r="AJ12">
        <v>2110066</v>
      </c>
      <c r="AK12">
        <v>2321254</v>
      </c>
      <c r="AL12">
        <v>2637864</v>
      </c>
      <c r="AM12">
        <v>2962960</v>
      </c>
      <c r="AN12">
        <v>3304611</v>
      </c>
      <c r="AO12">
        <v>3911490</v>
      </c>
      <c r="AP12">
        <v>4626986</v>
      </c>
      <c r="AQ12">
        <v>5347946</v>
      </c>
      <c r="AR12">
        <v>6110788</v>
      </c>
      <c r="AS12">
        <v>6689186</v>
      </c>
      <c r="AT12">
        <v>7158090</v>
      </c>
      <c r="AU12">
        <v>7542577</v>
      </c>
      <c r="AV12">
        <v>7786627</v>
      </c>
      <c r="AW12">
        <v>8782615</v>
      </c>
      <c r="AX12">
        <v>9989844</v>
      </c>
      <c r="AY12">
        <v>11660308</v>
      </c>
      <c r="AZ12">
        <v>13411335</v>
      </c>
      <c r="BA12">
        <v>15066431</v>
      </c>
      <c r="BB12">
        <v>15898270</v>
      </c>
      <c r="BC12">
        <v>16285727</v>
      </c>
      <c r="BD12">
        <v>17395819</v>
      </c>
      <c r="BE12">
        <v>17948858</v>
      </c>
      <c r="BF12">
        <v>18927240</v>
      </c>
      <c r="BG12">
        <v>20114299</v>
      </c>
      <c r="BH12">
        <v>20614444</v>
      </c>
      <c r="BI12">
        <v>22514699.600000001</v>
      </c>
      <c r="BJ12">
        <v>23896350.120000001</v>
      </c>
      <c r="BK12">
        <v>25447761.739999998</v>
      </c>
      <c r="BL12">
        <v>26978305.300000001</v>
      </c>
      <c r="BM12">
        <v>29270247.829999998</v>
      </c>
      <c r="BN12">
        <v>30597785.800000001</v>
      </c>
      <c r="BO12">
        <v>32397901.309999999</v>
      </c>
      <c r="BP12">
        <v>33503092.43</v>
      </c>
      <c r="BQ12">
        <v>35777600.189999998</v>
      </c>
      <c r="BR12">
        <v>38286955.759999998</v>
      </c>
      <c r="BS12">
        <v>40049072.369999997</v>
      </c>
      <c r="BT12">
        <v>41582919.460000001</v>
      </c>
      <c r="BU12">
        <v>43381439.93</v>
      </c>
      <c r="BV12">
        <v>44678709.030000001</v>
      </c>
      <c r="BW12">
        <v>46069367.700000003</v>
      </c>
      <c r="BX12">
        <v>47300036.149999999</v>
      </c>
      <c r="BZ12" t="s">
        <v>75</v>
      </c>
      <c r="CA12" t="s">
        <v>76</v>
      </c>
      <c r="CB12" t="s">
        <v>82</v>
      </c>
      <c r="CC12" t="s">
        <v>51</v>
      </c>
      <c r="CD12" t="s">
        <v>78</v>
      </c>
    </row>
    <row r="13" spans="1:84" x14ac:dyDescent="0.3">
      <c r="B13" t="s">
        <v>75</v>
      </c>
      <c r="C13" t="s">
        <v>76</v>
      </c>
      <c r="D13" t="s">
        <v>83</v>
      </c>
      <c r="E13" t="s">
        <v>51</v>
      </c>
      <c r="F13" t="s">
        <v>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742</v>
      </c>
      <c r="AP13">
        <v>575</v>
      </c>
      <c r="AQ13">
        <v>645</v>
      </c>
      <c r="AR13">
        <v>833</v>
      </c>
      <c r="AS13">
        <v>863</v>
      </c>
      <c r="AT13">
        <v>368</v>
      </c>
      <c r="AU13">
        <v>327</v>
      </c>
      <c r="AV13">
        <v>335</v>
      </c>
      <c r="AW13">
        <v>333</v>
      </c>
      <c r="AX13">
        <v>376</v>
      </c>
      <c r="AY13">
        <v>201</v>
      </c>
      <c r="AZ13">
        <v>374</v>
      </c>
      <c r="BA13">
        <v>376</v>
      </c>
      <c r="BB13">
        <v>305</v>
      </c>
      <c r="BC13">
        <v>248</v>
      </c>
      <c r="BD13">
        <v>230</v>
      </c>
      <c r="BE13">
        <v>307</v>
      </c>
      <c r="BF13">
        <v>3</v>
      </c>
      <c r="BG13">
        <v>0</v>
      </c>
      <c r="BH13">
        <v>16483</v>
      </c>
      <c r="BI13">
        <v>40557</v>
      </c>
      <c r="BJ13">
        <v>53157</v>
      </c>
      <c r="BK13">
        <v>60655</v>
      </c>
      <c r="BL13">
        <v>69791</v>
      </c>
      <c r="BM13">
        <v>68508</v>
      </c>
      <c r="BN13">
        <v>70002</v>
      </c>
      <c r="BO13">
        <v>93757.6</v>
      </c>
      <c r="BP13">
        <v>69577.070000000007</v>
      </c>
      <c r="BQ13">
        <v>73438</v>
      </c>
      <c r="BR13">
        <v>74956.13</v>
      </c>
      <c r="BS13">
        <v>78090.759999999995</v>
      </c>
      <c r="BT13">
        <v>81520.53</v>
      </c>
      <c r="BU13">
        <v>73762.38</v>
      </c>
      <c r="BV13">
        <v>72402.740000000005</v>
      </c>
      <c r="BW13">
        <v>70729.899999999994</v>
      </c>
      <c r="BX13">
        <v>56455.7</v>
      </c>
      <c r="BZ13" t="s">
        <v>75</v>
      </c>
      <c r="CA13" t="s">
        <v>76</v>
      </c>
      <c r="CB13" t="s">
        <v>83</v>
      </c>
      <c r="CC13" t="s">
        <v>51</v>
      </c>
      <c r="CD13" t="s">
        <v>78</v>
      </c>
    </row>
    <row r="14" spans="1:84" x14ac:dyDescent="0.3">
      <c r="B14" t="s">
        <v>75</v>
      </c>
      <c r="C14" t="s">
        <v>76</v>
      </c>
      <c r="D14" t="s">
        <v>77</v>
      </c>
      <c r="E14" t="s">
        <v>13</v>
      </c>
      <c r="F14" t="s">
        <v>99</v>
      </c>
      <c r="CB14" t="s">
        <v>77</v>
      </c>
    </row>
    <row r="15" spans="1:84" ht="13.5" customHeight="1" x14ac:dyDescent="0.3">
      <c r="B15" t="s">
        <v>75</v>
      </c>
      <c r="C15" t="s">
        <v>76</v>
      </c>
      <c r="D15" t="s">
        <v>79</v>
      </c>
      <c r="E15" t="s">
        <v>13</v>
      </c>
      <c r="F15" t="s">
        <v>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16</v>
      </c>
      <c r="Q15">
        <v>15</v>
      </c>
      <c r="R15">
        <v>21</v>
      </c>
      <c r="S15">
        <v>16</v>
      </c>
      <c r="T15">
        <v>12</v>
      </c>
      <c r="U15">
        <v>13</v>
      </c>
      <c r="V15">
        <v>16</v>
      </c>
      <c r="W15">
        <v>0</v>
      </c>
      <c r="X15">
        <v>25</v>
      </c>
      <c r="Y15">
        <v>26</v>
      </c>
      <c r="Z15">
        <v>2</v>
      </c>
      <c r="AA15">
        <v>0</v>
      </c>
      <c r="AB15">
        <v>11</v>
      </c>
      <c r="AC15">
        <v>114</v>
      </c>
      <c r="AD15">
        <v>115</v>
      </c>
      <c r="AE15">
        <v>20</v>
      </c>
      <c r="AF15">
        <v>18</v>
      </c>
      <c r="AG15">
        <v>62</v>
      </c>
      <c r="AH15">
        <v>20</v>
      </c>
      <c r="AI15">
        <v>77</v>
      </c>
      <c r="AJ15">
        <v>83</v>
      </c>
      <c r="AK15">
        <v>71</v>
      </c>
      <c r="AL15">
        <v>77</v>
      </c>
      <c r="AM15">
        <v>93</v>
      </c>
      <c r="AN15">
        <v>121</v>
      </c>
      <c r="AO15">
        <v>326</v>
      </c>
      <c r="AP15">
        <v>267</v>
      </c>
      <c r="AQ15">
        <v>279</v>
      </c>
      <c r="AR15">
        <v>551</v>
      </c>
      <c r="AS15">
        <v>400</v>
      </c>
      <c r="AT15">
        <v>395</v>
      </c>
      <c r="AU15">
        <v>337</v>
      </c>
      <c r="AV15">
        <v>325</v>
      </c>
      <c r="AW15">
        <v>447</v>
      </c>
      <c r="AX15">
        <v>561</v>
      </c>
      <c r="AY15">
        <v>445</v>
      </c>
      <c r="AZ15">
        <v>416</v>
      </c>
      <c r="BA15">
        <v>492</v>
      </c>
      <c r="BB15">
        <v>388</v>
      </c>
      <c r="BC15">
        <v>134</v>
      </c>
      <c r="BD15">
        <v>191</v>
      </c>
      <c r="BE15">
        <v>204</v>
      </c>
      <c r="BF15">
        <v>232</v>
      </c>
      <c r="BG15">
        <v>181</v>
      </c>
      <c r="BH15">
        <v>172</v>
      </c>
      <c r="BI15">
        <v>160</v>
      </c>
      <c r="BJ15">
        <v>125</v>
      </c>
      <c r="BK15">
        <v>191</v>
      </c>
      <c r="BL15">
        <v>200</v>
      </c>
      <c r="BM15">
        <v>1642.5</v>
      </c>
      <c r="BN15">
        <v>1979.14</v>
      </c>
      <c r="BO15">
        <v>1281.3499999999999</v>
      </c>
      <c r="BP15">
        <v>1407</v>
      </c>
      <c r="BQ15">
        <v>1615.56</v>
      </c>
      <c r="BR15">
        <v>2237</v>
      </c>
      <c r="BS15">
        <v>1796.56</v>
      </c>
      <c r="BT15">
        <v>1637.88</v>
      </c>
      <c r="BU15">
        <v>1709.08</v>
      </c>
      <c r="BV15">
        <v>3122.51</v>
      </c>
      <c r="BW15">
        <v>1779.47</v>
      </c>
      <c r="BX15">
        <v>3247.51</v>
      </c>
      <c r="BZ15" t="s">
        <v>75</v>
      </c>
      <c r="CA15" t="s">
        <v>76</v>
      </c>
      <c r="CB15" t="s">
        <v>79</v>
      </c>
      <c r="CC15" t="s">
        <v>13</v>
      </c>
      <c r="CD15" t="s">
        <v>78</v>
      </c>
      <c r="CF15" t="s">
        <v>84</v>
      </c>
    </row>
    <row r="16" spans="1:84" x14ac:dyDescent="0.3">
      <c r="B16" t="s">
        <v>75</v>
      </c>
      <c r="C16" t="s">
        <v>76</v>
      </c>
      <c r="D16" t="s">
        <v>80</v>
      </c>
      <c r="E16" t="s">
        <v>13</v>
      </c>
      <c r="F16" t="s">
        <v>78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7</v>
      </c>
      <c r="P16">
        <v>16</v>
      </c>
      <c r="Q16">
        <v>20</v>
      </c>
      <c r="R16">
        <v>27</v>
      </c>
      <c r="S16">
        <v>36</v>
      </c>
      <c r="T16">
        <v>51</v>
      </c>
      <c r="U16">
        <v>72</v>
      </c>
      <c r="V16">
        <v>103</v>
      </c>
      <c r="W16">
        <v>146</v>
      </c>
      <c r="X16">
        <v>268</v>
      </c>
      <c r="Y16">
        <v>246</v>
      </c>
      <c r="Z16">
        <v>198</v>
      </c>
      <c r="AA16">
        <v>6211</v>
      </c>
      <c r="AB16">
        <v>6381</v>
      </c>
      <c r="AC16">
        <v>5923</v>
      </c>
      <c r="AD16">
        <v>9684</v>
      </c>
      <c r="AE16">
        <v>8291</v>
      </c>
      <c r="AF16">
        <v>7322</v>
      </c>
      <c r="AG16">
        <v>9704</v>
      </c>
      <c r="AH16">
        <v>10166</v>
      </c>
      <c r="AI16">
        <v>10870</v>
      </c>
      <c r="AJ16">
        <v>10185</v>
      </c>
      <c r="AK16">
        <v>11083</v>
      </c>
      <c r="AL16">
        <v>12316</v>
      </c>
      <c r="AM16">
        <v>13867</v>
      </c>
      <c r="AN16">
        <v>16437</v>
      </c>
      <c r="AO16">
        <v>23281</v>
      </c>
      <c r="AP16">
        <v>29236</v>
      </c>
      <c r="AQ16">
        <v>31888</v>
      </c>
      <c r="AR16">
        <v>29240</v>
      </c>
      <c r="AS16">
        <v>35425</v>
      </c>
      <c r="AT16">
        <v>51544</v>
      </c>
      <c r="AU16">
        <v>43948</v>
      </c>
      <c r="AV16">
        <v>29668</v>
      </c>
      <c r="AW16">
        <v>28189</v>
      </c>
      <c r="AX16">
        <v>47150</v>
      </c>
      <c r="AY16">
        <v>86213</v>
      </c>
      <c r="AZ16">
        <v>59004</v>
      </c>
      <c r="BA16">
        <v>33169</v>
      </c>
      <c r="BB16">
        <v>52989</v>
      </c>
      <c r="BC16">
        <v>87887</v>
      </c>
      <c r="BD16">
        <v>70464</v>
      </c>
      <c r="BE16">
        <v>67056</v>
      </c>
      <c r="BF16">
        <v>75119</v>
      </c>
      <c r="BG16">
        <v>77270</v>
      </c>
      <c r="BH16">
        <v>98907</v>
      </c>
      <c r="BI16">
        <v>118887</v>
      </c>
      <c r="BJ16">
        <v>128560</v>
      </c>
      <c r="BK16">
        <v>137745</v>
      </c>
      <c r="BL16">
        <v>149642</v>
      </c>
      <c r="BM16">
        <v>218897</v>
      </c>
      <c r="BN16">
        <v>268444</v>
      </c>
      <c r="BO16">
        <v>315709.5</v>
      </c>
      <c r="BP16">
        <v>218796.23</v>
      </c>
      <c r="BQ16">
        <v>257651.41</v>
      </c>
      <c r="BR16">
        <v>285962.96000000002</v>
      </c>
      <c r="BS16">
        <v>291572.40000000002</v>
      </c>
      <c r="BT16">
        <v>292890.77</v>
      </c>
      <c r="BU16">
        <v>319693.57</v>
      </c>
      <c r="BV16">
        <v>327378.38</v>
      </c>
      <c r="BW16">
        <v>317263.21999999997</v>
      </c>
      <c r="BX16">
        <v>335745.94</v>
      </c>
      <c r="BZ16" t="s">
        <v>75</v>
      </c>
      <c r="CA16" t="s">
        <v>76</v>
      </c>
      <c r="CB16" t="s">
        <v>80</v>
      </c>
      <c r="CC16" t="s">
        <v>13</v>
      </c>
      <c r="CD16" t="s">
        <v>78</v>
      </c>
      <c r="CF16" t="s">
        <v>85</v>
      </c>
    </row>
    <row r="17" spans="2:85" x14ac:dyDescent="0.3">
      <c r="B17" t="s">
        <v>75</v>
      </c>
      <c r="C17" t="s">
        <v>76</v>
      </c>
      <c r="D17" t="s">
        <v>81</v>
      </c>
      <c r="E17" t="s">
        <v>13</v>
      </c>
      <c r="F17" t="s">
        <v>78</v>
      </c>
      <c r="G17">
        <v>281013</v>
      </c>
      <c r="H17">
        <v>348547</v>
      </c>
      <c r="I17">
        <v>405782</v>
      </c>
      <c r="J17">
        <v>476212</v>
      </c>
      <c r="K17">
        <v>473087</v>
      </c>
      <c r="L17">
        <v>528201</v>
      </c>
      <c r="M17">
        <v>482318</v>
      </c>
      <c r="N17">
        <v>586424</v>
      </c>
      <c r="O17">
        <v>552163</v>
      </c>
      <c r="P17">
        <v>601312</v>
      </c>
      <c r="Q17">
        <v>669123</v>
      </c>
      <c r="R17">
        <v>643386</v>
      </c>
      <c r="S17">
        <v>729097</v>
      </c>
      <c r="T17">
        <v>841213</v>
      </c>
      <c r="U17">
        <v>833593</v>
      </c>
      <c r="V17">
        <v>843699</v>
      </c>
      <c r="W17">
        <v>863159</v>
      </c>
      <c r="X17">
        <v>899432</v>
      </c>
      <c r="Y17">
        <v>982555</v>
      </c>
      <c r="Z17">
        <v>975418</v>
      </c>
      <c r="AA17">
        <v>1061470</v>
      </c>
      <c r="AB17">
        <v>1123255</v>
      </c>
      <c r="AC17">
        <v>1247360</v>
      </c>
      <c r="AD17">
        <v>1242457</v>
      </c>
      <c r="AE17">
        <v>1267106</v>
      </c>
      <c r="AF17">
        <v>1478946</v>
      </c>
      <c r="AG17">
        <v>1530599</v>
      </c>
      <c r="AH17">
        <v>1787305</v>
      </c>
      <c r="AI17">
        <v>1761830</v>
      </c>
      <c r="AJ17">
        <v>1696637</v>
      </c>
      <c r="AK17">
        <v>1805517</v>
      </c>
      <c r="AL17">
        <v>1901527</v>
      </c>
      <c r="AM17">
        <v>1933994</v>
      </c>
      <c r="AN17">
        <v>2029172</v>
      </c>
      <c r="AO17">
        <v>2162985.16</v>
      </c>
      <c r="AP17">
        <v>2432228.86</v>
      </c>
      <c r="AQ17">
        <v>2665542.66</v>
      </c>
      <c r="AR17">
        <v>3034172</v>
      </c>
      <c r="AS17">
        <v>3376152.33</v>
      </c>
      <c r="AT17">
        <v>3422119.12</v>
      </c>
      <c r="AU17">
        <v>3519895.34</v>
      </c>
      <c r="AV17">
        <v>3697243.92</v>
      </c>
      <c r="AW17">
        <v>4396244.6500000004</v>
      </c>
      <c r="AX17">
        <v>5529311.9199999999</v>
      </c>
      <c r="AY17">
        <v>6616620.8499999996</v>
      </c>
      <c r="AZ17">
        <v>8102733.0300000003</v>
      </c>
      <c r="BA17">
        <v>8379440.9500000002</v>
      </c>
      <c r="BB17">
        <v>8032511.5</v>
      </c>
      <c r="BC17">
        <v>8351135.8899999997</v>
      </c>
      <c r="BD17">
        <v>9149261.4199999999</v>
      </c>
      <c r="BE17">
        <v>9619247.5700000003</v>
      </c>
      <c r="BF17">
        <v>10145504.140000001</v>
      </c>
      <c r="BG17">
        <v>10778250.75</v>
      </c>
      <c r="BH17">
        <v>11124109.619999999</v>
      </c>
      <c r="BI17">
        <v>11608736.51</v>
      </c>
      <c r="BJ17">
        <v>11834089.32</v>
      </c>
      <c r="BK17">
        <v>12351352.73</v>
      </c>
      <c r="BL17">
        <v>12718041.08</v>
      </c>
      <c r="BM17">
        <v>12692333.140000001</v>
      </c>
      <c r="BN17">
        <v>13069369.359999999</v>
      </c>
      <c r="BO17">
        <v>13423764.18</v>
      </c>
      <c r="BP17">
        <v>13509187.24</v>
      </c>
      <c r="BQ17">
        <v>14015293.640000001</v>
      </c>
      <c r="BR17">
        <v>14593894.33</v>
      </c>
      <c r="BS17">
        <v>15125842.470000001</v>
      </c>
      <c r="BT17">
        <v>15511356.4</v>
      </c>
      <c r="BU17">
        <v>16561842.369999999</v>
      </c>
      <c r="BV17">
        <v>17045796.510000002</v>
      </c>
      <c r="BW17">
        <v>17231827.649999999</v>
      </c>
      <c r="BX17">
        <v>17289875.18</v>
      </c>
      <c r="BZ17" t="s">
        <v>75</v>
      </c>
      <c r="CA17" t="s">
        <v>76</v>
      </c>
      <c r="CB17" t="s">
        <v>81</v>
      </c>
      <c r="CC17" t="s">
        <v>13</v>
      </c>
      <c r="CD17" t="s">
        <v>78</v>
      </c>
      <c r="CF17" t="s">
        <v>86</v>
      </c>
    </row>
    <row r="18" spans="2:85" x14ac:dyDescent="0.3">
      <c r="B18" t="s">
        <v>75</v>
      </c>
      <c r="C18" t="s">
        <v>76</v>
      </c>
      <c r="D18" t="s">
        <v>82</v>
      </c>
      <c r="E18" t="s">
        <v>13</v>
      </c>
      <c r="F18" t="s">
        <v>78</v>
      </c>
      <c r="G18">
        <v>260</v>
      </c>
      <c r="H18">
        <v>270</v>
      </c>
      <c r="I18">
        <v>270</v>
      </c>
      <c r="J18">
        <v>319</v>
      </c>
      <c r="K18">
        <v>374</v>
      </c>
      <c r="L18">
        <v>189</v>
      </c>
      <c r="M18">
        <v>185</v>
      </c>
      <c r="N18">
        <v>434</v>
      </c>
      <c r="O18">
        <v>415</v>
      </c>
      <c r="P18">
        <v>1666</v>
      </c>
      <c r="Q18">
        <v>3852</v>
      </c>
      <c r="R18">
        <v>3620</v>
      </c>
      <c r="S18">
        <v>5351</v>
      </c>
      <c r="T18">
        <v>5829</v>
      </c>
      <c r="U18">
        <v>11694</v>
      </c>
      <c r="V18">
        <v>16194</v>
      </c>
      <c r="W18">
        <v>18332</v>
      </c>
      <c r="X18">
        <v>22434</v>
      </c>
      <c r="Y18">
        <v>33364</v>
      </c>
      <c r="Z18">
        <v>34570</v>
      </c>
      <c r="AA18">
        <v>45437</v>
      </c>
      <c r="AB18">
        <v>64687</v>
      </c>
      <c r="AC18">
        <v>81252</v>
      </c>
      <c r="AD18">
        <v>86559</v>
      </c>
      <c r="AE18">
        <v>101039</v>
      </c>
      <c r="AF18">
        <v>102656</v>
      </c>
      <c r="AG18">
        <v>114952</v>
      </c>
      <c r="AH18">
        <v>133043</v>
      </c>
      <c r="AI18">
        <v>147372</v>
      </c>
      <c r="AJ18">
        <v>185010</v>
      </c>
      <c r="AK18">
        <v>187801</v>
      </c>
      <c r="AL18">
        <v>200345</v>
      </c>
      <c r="AM18">
        <v>205740</v>
      </c>
      <c r="AN18">
        <v>235918</v>
      </c>
      <c r="AO18">
        <v>244700</v>
      </c>
      <c r="AP18">
        <v>272190</v>
      </c>
      <c r="AQ18">
        <v>305433</v>
      </c>
      <c r="AR18">
        <v>356757</v>
      </c>
      <c r="AS18">
        <v>442330</v>
      </c>
      <c r="AT18">
        <v>501588</v>
      </c>
      <c r="AU18">
        <v>602777</v>
      </c>
      <c r="AV18">
        <v>678395</v>
      </c>
      <c r="AW18">
        <v>685547</v>
      </c>
      <c r="AX18">
        <v>776746</v>
      </c>
      <c r="AY18">
        <v>917607</v>
      </c>
      <c r="AZ18">
        <v>1094878</v>
      </c>
      <c r="BA18">
        <v>1258320</v>
      </c>
      <c r="BB18">
        <v>1476954</v>
      </c>
      <c r="BC18">
        <v>1618381</v>
      </c>
      <c r="BD18">
        <v>1770221</v>
      </c>
      <c r="BE18">
        <v>2002745</v>
      </c>
      <c r="BF18">
        <v>2312766</v>
      </c>
      <c r="BG18">
        <v>2432953</v>
      </c>
      <c r="BH18">
        <v>2511973</v>
      </c>
      <c r="BI18">
        <v>2665976</v>
      </c>
      <c r="BJ18">
        <v>2807430.7</v>
      </c>
      <c r="BK18">
        <v>2995314.8</v>
      </c>
      <c r="BL18">
        <v>3196846.4</v>
      </c>
      <c r="BM18">
        <v>3368214.89</v>
      </c>
      <c r="BN18">
        <v>3493516.37</v>
      </c>
      <c r="BO18">
        <v>3450666.48</v>
      </c>
      <c r="BP18">
        <v>3867389.38</v>
      </c>
      <c r="BQ18">
        <v>4343511.22</v>
      </c>
      <c r="BR18">
        <v>4363540.6399999997</v>
      </c>
      <c r="BS18">
        <v>4684263.32</v>
      </c>
      <c r="BT18">
        <v>4850509.57</v>
      </c>
      <c r="BU18">
        <v>4802779.71</v>
      </c>
      <c r="BV18">
        <v>5162158.01</v>
      </c>
      <c r="BW18">
        <v>5270606.0999999996</v>
      </c>
      <c r="BX18">
        <v>5689171.4500000002</v>
      </c>
      <c r="BZ18" t="s">
        <v>75</v>
      </c>
      <c r="CA18" t="s">
        <v>76</v>
      </c>
      <c r="CB18" t="s">
        <v>82</v>
      </c>
      <c r="CC18" t="s">
        <v>13</v>
      </c>
      <c r="CD18" t="s">
        <v>78</v>
      </c>
      <c r="CF18" t="s">
        <v>87</v>
      </c>
      <c r="CG18">
        <f>BX17/SUM(BX15:BX18)</f>
        <v>0.74148063562295763</v>
      </c>
    </row>
    <row r="19" spans="2:85" x14ac:dyDescent="0.3">
      <c r="B19" t="s">
        <v>88</v>
      </c>
      <c r="C19" t="s">
        <v>76</v>
      </c>
      <c r="D19" t="s">
        <v>83</v>
      </c>
      <c r="E19" t="s">
        <v>13</v>
      </c>
      <c r="F19" t="s">
        <v>78</v>
      </c>
      <c r="G19">
        <v>34636</v>
      </c>
      <c r="H19">
        <v>36286</v>
      </c>
      <c r="I19">
        <v>53426</v>
      </c>
      <c r="J19">
        <v>50324</v>
      </c>
      <c r="K19">
        <v>57426</v>
      </c>
      <c r="L19">
        <v>73410</v>
      </c>
      <c r="M19">
        <v>84090</v>
      </c>
      <c r="N19">
        <v>133009</v>
      </c>
      <c r="O19">
        <v>132035</v>
      </c>
      <c r="P19">
        <v>292421</v>
      </c>
      <c r="Q19">
        <v>461709</v>
      </c>
      <c r="R19">
        <v>511460</v>
      </c>
      <c r="S19">
        <v>523588</v>
      </c>
      <c r="T19">
        <v>591387</v>
      </c>
      <c r="U19">
        <v>696066</v>
      </c>
      <c r="V19">
        <v>724320</v>
      </c>
      <c r="W19">
        <v>883300</v>
      </c>
      <c r="X19">
        <v>946315</v>
      </c>
      <c r="Y19">
        <v>983768</v>
      </c>
      <c r="Z19">
        <v>1086274</v>
      </c>
      <c r="AA19">
        <v>1143933</v>
      </c>
      <c r="AB19">
        <v>1425578</v>
      </c>
      <c r="AC19">
        <v>1602705</v>
      </c>
      <c r="AD19">
        <v>1654129</v>
      </c>
      <c r="AE19">
        <v>1932012</v>
      </c>
      <c r="AF19">
        <v>1877295</v>
      </c>
      <c r="AG19">
        <v>1936087</v>
      </c>
      <c r="AH19">
        <v>2543616</v>
      </c>
      <c r="AI19">
        <v>2819138</v>
      </c>
      <c r="AJ19">
        <v>2784730</v>
      </c>
      <c r="AK19">
        <v>3076602</v>
      </c>
      <c r="AL19">
        <v>2951049</v>
      </c>
      <c r="AM19">
        <v>2917354</v>
      </c>
      <c r="AN19">
        <v>3262704</v>
      </c>
      <c r="AO19">
        <v>3677213</v>
      </c>
      <c r="AP19">
        <v>3768478</v>
      </c>
      <c r="AQ19">
        <v>3854932</v>
      </c>
      <c r="AR19">
        <v>3714319</v>
      </c>
      <c r="AS19">
        <v>4222542</v>
      </c>
      <c r="AT19">
        <v>4638768</v>
      </c>
      <c r="AU19">
        <v>4179425</v>
      </c>
      <c r="AV19">
        <v>5191639</v>
      </c>
      <c r="AW19">
        <v>6654831</v>
      </c>
      <c r="AX19">
        <v>7714086</v>
      </c>
      <c r="AY19">
        <v>8062258</v>
      </c>
      <c r="AZ19">
        <v>7969812</v>
      </c>
      <c r="BA19">
        <v>8542688</v>
      </c>
      <c r="BB19">
        <v>8253178</v>
      </c>
      <c r="BC19">
        <v>9296988</v>
      </c>
      <c r="BD19">
        <v>10255858</v>
      </c>
      <c r="BE19">
        <v>10572878</v>
      </c>
      <c r="BF19">
        <v>10919732</v>
      </c>
      <c r="BG19">
        <v>11858841</v>
      </c>
      <c r="BH19">
        <v>12576152</v>
      </c>
      <c r="BI19">
        <v>13817822.199999999</v>
      </c>
      <c r="BJ19">
        <v>14731364.800000001</v>
      </c>
      <c r="BK19">
        <v>15466283.5</v>
      </c>
      <c r="BL19">
        <v>16015829</v>
      </c>
      <c r="BM19">
        <v>16979105.600000001</v>
      </c>
      <c r="BN19">
        <v>18410333.149999999</v>
      </c>
      <c r="BO19">
        <v>19559790.75</v>
      </c>
      <c r="BP19">
        <v>21064027.539999999</v>
      </c>
      <c r="BQ19">
        <v>23815486.73</v>
      </c>
      <c r="BR19">
        <v>26940796</v>
      </c>
      <c r="BS19">
        <v>27879762.379999999</v>
      </c>
      <c r="BT19">
        <v>29830327.800000001</v>
      </c>
      <c r="BU19">
        <v>30217266.550000001</v>
      </c>
      <c r="BV19">
        <v>31479756.199999999</v>
      </c>
      <c r="BW19">
        <v>33237977.469999999</v>
      </c>
      <c r="BX19">
        <v>34554365.880000003</v>
      </c>
      <c r="BZ19" t="s">
        <v>88</v>
      </c>
      <c r="CA19" t="s">
        <v>76</v>
      </c>
      <c r="CB19" t="s">
        <v>83</v>
      </c>
      <c r="CC19" t="s">
        <v>13</v>
      </c>
      <c r="CD19" t="s">
        <v>78</v>
      </c>
      <c r="CF19" t="s">
        <v>89</v>
      </c>
    </row>
    <row r="20" spans="2:85" x14ac:dyDescent="0.3">
      <c r="B20" t="s">
        <v>90</v>
      </c>
      <c r="C20" t="s">
        <v>76</v>
      </c>
      <c r="D20" t="s">
        <v>77</v>
      </c>
      <c r="E20" t="s">
        <v>91</v>
      </c>
      <c r="F20" t="s">
        <v>78</v>
      </c>
      <c r="G20">
        <v>1677</v>
      </c>
      <c r="H20">
        <v>1615</v>
      </c>
      <c r="I20">
        <v>516</v>
      </c>
      <c r="J20">
        <v>428</v>
      </c>
      <c r="K20">
        <v>325</v>
      </c>
      <c r="L20">
        <v>446</v>
      </c>
      <c r="M20">
        <v>653</v>
      </c>
      <c r="N20">
        <v>758</v>
      </c>
      <c r="O20">
        <v>827</v>
      </c>
      <c r="P20">
        <v>1050</v>
      </c>
      <c r="Q20">
        <v>1324</v>
      </c>
      <c r="R20">
        <v>1339</v>
      </c>
      <c r="S20">
        <v>1420</v>
      </c>
      <c r="T20">
        <v>1016</v>
      </c>
      <c r="U20">
        <v>816</v>
      </c>
      <c r="V20">
        <v>1064</v>
      </c>
      <c r="W20">
        <v>944</v>
      </c>
      <c r="X20">
        <v>1128</v>
      </c>
      <c r="Y20">
        <v>982</v>
      </c>
      <c r="Z20">
        <v>1435</v>
      </c>
      <c r="AA20">
        <v>4001</v>
      </c>
      <c r="AB20">
        <v>2704</v>
      </c>
      <c r="AC20">
        <v>3503</v>
      </c>
      <c r="AD20">
        <v>4603</v>
      </c>
      <c r="AE20">
        <v>3803</v>
      </c>
      <c r="AF20">
        <v>3243</v>
      </c>
      <c r="AG20">
        <v>5418</v>
      </c>
      <c r="AH20">
        <v>4706</v>
      </c>
      <c r="AI20">
        <v>6438</v>
      </c>
      <c r="AJ20">
        <v>7427</v>
      </c>
      <c r="AK20">
        <v>5701</v>
      </c>
      <c r="AL20">
        <v>7348</v>
      </c>
      <c r="AM20">
        <v>7649</v>
      </c>
      <c r="AN20">
        <v>7915</v>
      </c>
      <c r="AO20">
        <v>8262</v>
      </c>
      <c r="AP20">
        <v>6635</v>
      </c>
      <c r="AQ20">
        <v>7215</v>
      </c>
      <c r="AR20">
        <v>5420</v>
      </c>
      <c r="AS20">
        <v>6775</v>
      </c>
      <c r="AT20">
        <v>4739</v>
      </c>
      <c r="AU20">
        <v>3369</v>
      </c>
      <c r="AV20">
        <v>4016</v>
      </c>
      <c r="AW20">
        <v>4569</v>
      </c>
      <c r="AX20">
        <v>4283</v>
      </c>
      <c r="AY20">
        <v>4141</v>
      </c>
      <c r="AZ20">
        <v>3660</v>
      </c>
      <c r="BA20">
        <v>3020</v>
      </c>
      <c r="BB20">
        <v>3693</v>
      </c>
      <c r="BC20">
        <v>3062</v>
      </c>
      <c r="BD20">
        <v>1851</v>
      </c>
      <c r="BE20">
        <v>2380</v>
      </c>
      <c r="BF20">
        <v>2578</v>
      </c>
      <c r="BG20">
        <v>2888</v>
      </c>
      <c r="BH20">
        <v>3115</v>
      </c>
      <c r="BI20">
        <v>3018</v>
      </c>
      <c r="BJ20">
        <v>2637</v>
      </c>
      <c r="BK20">
        <v>8255</v>
      </c>
      <c r="BL20">
        <v>2852</v>
      </c>
      <c r="BM20">
        <v>2550</v>
      </c>
      <c r="BN20">
        <v>2762</v>
      </c>
      <c r="BO20">
        <v>3108</v>
      </c>
      <c r="BP20">
        <v>2926</v>
      </c>
      <c r="BQ20">
        <v>3111</v>
      </c>
      <c r="BR20">
        <v>2835</v>
      </c>
      <c r="BS20">
        <v>2949</v>
      </c>
      <c r="BT20">
        <v>1127</v>
      </c>
      <c r="BU20">
        <v>1114</v>
      </c>
      <c r="BV20">
        <v>1113</v>
      </c>
      <c r="BW20">
        <v>1252</v>
      </c>
      <c r="BX20">
        <v>1163</v>
      </c>
      <c r="BZ20" t="s">
        <v>90</v>
      </c>
      <c r="CA20" t="s">
        <v>76</v>
      </c>
      <c r="CB20" t="s">
        <v>77</v>
      </c>
      <c r="CC20" t="s">
        <v>91</v>
      </c>
      <c r="CD20" t="s">
        <v>78</v>
      </c>
      <c r="CF20" t="s">
        <v>92</v>
      </c>
    </row>
    <row r="21" spans="2:85" x14ac:dyDescent="0.3">
      <c r="B21" t="s">
        <v>90</v>
      </c>
      <c r="C21" t="s">
        <v>76</v>
      </c>
      <c r="D21" t="s">
        <v>79</v>
      </c>
      <c r="E21" t="s">
        <v>91</v>
      </c>
      <c r="F21" t="s">
        <v>78</v>
      </c>
      <c r="G21">
        <v>10387</v>
      </c>
      <c r="H21">
        <v>9584</v>
      </c>
      <c r="I21">
        <v>11168</v>
      </c>
      <c r="J21">
        <v>12414</v>
      </c>
      <c r="K21">
        <v>12351</v>
      </c>
      <c r="L21">
        <v>16009</v>
      </c>
      <c r="M21">
        <v>18852</v>
      </c>
      <c r="N21">
        <v>19707</v>
      </c>
      <c r="O21">
        <v>17402</v>
      </c>
      <c r="P21">
        <v>19618</v>
      </c>
      <c r="Q21">
        <v>19015</v>
      </c>
      <c r="R21">
        <v>19603</v>
      </c>
      <c r="S21">
        <v>20411</v>
      </c>
      <c r="T21">
        <v>17269</v>
      </c>
      <c r="U21">
        <v>20514</v>
      </c>
      <c r="V21">
        <v>22783</v>
      </c>
      <c r="W21">
        <v>20185</v>
      </c>
      <c r="X21">
        <v>23852</v>
      </c>
      <c r="Y21">
        <v>56885</v>
      </c>
      <c r="Z21">
        <v>59885</v>
      </c>
      <c r="AA21">
        <v>59400</v>
      </c>
      <c r="AB21">
        <v>83319</v>
      </c>
      <c r="AC21">
        <v>77448</v>
      </c>
      <c r="AD21">
        <v>86239</v>
      </c>
      <c r="AE21">
        <v>89611</v>
      </c>
      <c r="AF21">
        <v>94671</v>
      </c>
      <c r="AG21">
        <v>85545</v>
      </c>
      <c r="AH21">
        <v>88065</v>
      </c>
      <c r="AI21">
        <v>95592</v>
      </c>
      <c r="AJ21">
        <v>95088</v>
      </c>
      <c r="AK21">
        <v>104683</v>
      </c>
      <c r="AL21">
        <v>105358</v>
      </c>
      <c r="AM21">
        <v>120120</v>
      </c>
      <c r="AN21">
        <v>113937</v>
      </c>
      <c r="AO21">
        <v>112274</v>
      </c>
      <c r="AP21">
        <v>127184</v>
      </c>
      <c r="AQ21">
        <v>131816</v>
      </c>
      <c r="AR21">
        <v>143512</v>
      </c>
      <c r="AS21">
        <v>145704</v>
      </c>
      <c r="AT21">
        <v>160118</v>
      </c>
      <c r="AU21">
        <v>151898</v>
      </c>
      <c r="AV21">
        <v>161735</v>
      </c>
      <c r="AW21">
        <v>186690</v>
      </c>
      <c r="AX21">
        <v>226668</v>
      </c>
      <c r="AY21">
        <v>282621</v>
      </c>
      <c r="AZ21">
        <v>359487</v>
      </c>
      <c r="BA21">
        <v>454794</v>
      </c>
      <c r="BB21">
        <v>544827</v>
      </c>
      <c r="BC21">
        <v>613284</v>
      </c>
      <c r="BD21">
        <v>473041</v>
      </c>
      <c r="BE21">
        <v>551044</v>
      </c>
      <c r="BF21">
        <v>611016</v>
      </c>
      <c r="BG21">
        <v>841252</v>
      </c>
      <c r="BH21">
        <v>449510</v>
      </c>
      <c r="BI21">
        <v>379375</v>
      </c>
      <c r="BJ21">
        <v>419577</v>
      </c>
      <c r="BK21">
        <v>439769</v>
      </c>
      <c r="BL21">
        <v>472619</v>
      </c>
      <c r="BM21">
        <v>548056</v>
      </c>
      <c r="BN21">
        <v>551506</v>
      </c>
      <c r="BO21">
        <v>604420</v>
      </c>
      <c r="BP21">
        <v>500160</v>
      </c>
      <c r="BQ21">
        <v>523063</v>
      </c>
      <c r="BR21">
        <v>508513</v>
      </c>
      <c r="BS21">
        <v>508147</v>
      </c>
      <c r="BT21">
        <v>504506</v>
      </c>
      <c r="BU21">
        <v>487798</v>
      </c>
      <c r="BV21">
        <v>506514</v>
      </c>
      <c r="BW21">
        <v>493183.17</v>
      </c>
      <c r="BX21">
        <v>466616.09</v>
      </c>
      <c r="BZ21" t="s">
        <v>90</v>
      </c>
      <c r="CA21" t="s">
        <v>76</v>
      </c>
      <c r="CB21" t="s">
        <v>79</v>
      </c>
      <c r="CC21" t="s">
        <v>91</v>
      </c>
      <c r="CD21" t="s">
        <v>78</v>
      </c>
    </row>
    <row r="22" spans="2:85" x14ac:dyDescent="0.3">
      <c r="B22" t="s">
        <v>90</v>
      </c>
      <c r="C22" t="s">
        <v>76</v>
      </c>
      <c r="D22" t="s">
        <v>80</v>
      </c>
      <c r="E22" t="s">
        <v>91</v>
      </c>
      <c r="F22" t="s">
        <v>78</v>
      </c>
      <c r="G22">
        <v>0</v>
      </c>
      <c r="H22">
        <v>0</v>
      </c>
      <c r="I22">
        <v>0</v>
      </c>
      <c r="J22">
        <v>0</v>
      </c>
      <c r="K22">
        <v>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1300</v>
      </c>
      <c r="AD22">
        <v>800</v>
      </c>
      <c r="AE22">
        <v>393</v>
      </c>
      <c r="AF22">
        <v>755</v>
      </c>
      <c r="AG22">
        <v>304</v>
      </c>
      <c r="AH22">
        <v>242</v>
      </c>
      <c r="AI22">
        <v>2007</v>
      </c>
      <c r="AJ22">
        <v>1075</v>
      </c>
      <c r="AK22">
        <v>1108</v>
      </c>
      <c r="AL22">
        <v>4531</v>
      </c>
      <c r="AM22">
        <v>3299</v>
      </c>
      <c r="AN22">
        <v>4418</v>
      </c>
      <c r="AO22">
        <v>2856</v>
      </c>
      <c r="AP22">
        <v>4174</v>
      </c>
      <c r="AQ22">
        <v>3300</v>
      </c>
      <c r="AR22">
        <v>3580</v>
      </c>
      <c r="AS22">
        <v>3737</v>
      </c>
      <c r="AT22">
        <v>3543</v>
      </c>
      <c r="AU22">
        <v>2891</v>
      </c>
      <c r="AV22">
        <v>2745</v>
      </c>
      <c r="AW22">
        <v>2865</v>
      </c>
      <c r="AX22">
        <v>2959</v>
      </c>
      <c r="AY22">
        <v>1858</v>
      </c>
      <c r="AZ22">
        <v>2826</v>
      </c>
      <c r="BA22">
        <v>1831</v>
      </c>
      <c r="BB22">
        <v>2757</v>
      </c>
      <c r="BC22">
        <v>1963</v>
      </c>
      <c r="BD22">
        <v>2665</v>
      </c>
      <c r="BE22">
        <v>27262</v>
      </c>
      <c r="BF22">
        <v>48112</v>
      </c>
      <c r="BG22">
        <v>56184</v>
      </c>
      <c r="BH22">
        <v>93125</v>
      </c>
      <c r="BI22">
        <v>39800</v>
      </c>
      <c r="BJ22">
        <v>40413</v>
      </c>
      <c r="BK22">
        <v>35217</v>
      </c>
      <c r="BL22">
        <v>38971</v>
      </c>
      <c r="BM22">
        <v>37316</v>
      </c>
      <c r="BN22">
        <v>46991</v>
      </c>
      <c r="BO22">
        <v>46730</v>
      </c>
      <c r="BP22">
        <v>40816</v>
      </c>
      <c r="BQ22">
        <v>38420</v>
      </c>
      <c r="BR22">
        <v>35271</v>
      </c>
      <c r="BS22">
        <v>34164</v>
      </c>
      <c r="BT22">
        <v>30382</v>
      </c>
      <c r="BU22">
        <v>29891</v>
      </c>
      <c r="BV22">
        <v>27467</v>
      </c>
      <c r="BW22">
        <v>24500</v>
      </c>
      <c r="BX22">
        <v>19712.29</v>
      </c>
      <c r="BZ22" t="s">
        <v>90</v>
      </c>
      <c r="CA22" t="s">
        <v>76</v>
      </c>
      <c r="CB22" t="s">
        <v>80</v>
      </c>
      <c r="CC22" t="s">
        <v>91</v>
      </c>
      <c r="CD22" t="s">
        <v>78</v>
      </c>
    </row>
    <row r="23" spans="2:85" x14ac:dyDescent="0.3">
      <c r="B23" t="s">
        <v>90</v>
      </c>
      <c r="C23" t="s">
        <v>76</v>
      </c>
      <c r="D23" t="s">
        <v>81</v>
      </c>
      <c r="E23" t="s">
        <v>91</v>
      </c>
      <c r="F23" t="s">
        <v>78</v>
      </c>
      <c r="G23">
        <v>14200</v>
      </c>
      <c r="H23">
        <v>14500</v>
      </c>
      <c r="I23">
        <v>14400</v>
      </c>
      <c r="J23">
        <v>25500</v>
      </c>
      <c r="K23">
        <v>26600</v>
      </c>
      <c r="L23">
        <v>30600</v>
      </c>
      <c r="M23">
        <v>27653</v>
      </c>
      <c r="N23">
        <v>34209</v>
      </c>
      <c r="O23">
        <v>32400</v>
      </c>
      <c r="P23">
        <v>33021</v>
      </c>
      <c r="Q23">
        <v>37478</v>
      </c>
      <c r="R23">
        <v>36875</v>
      </c>
      <c r="S23">
        <v>36277</v>
      </c>
      <c r="T23">
        <v>44573</v>
      </c>
      <c r="U23">
        <v>39126</v>
      </c>
      <c r="V23">
        <v>64789</v>
      </c>
      <c r="W23">
        <v>74223</v>
      </c>
      <c r="X23">
        <v>50077</v>
      </c>
      <c r="Y23">
        <v>47481</v>
      </c>
      <c r="Z23">
        <v>54492</v>
      </c>
      <c r="AA23">
        <v>61236</v>
      </c>
      <c r="AB23">
        <v>110712</v>
      </c>
      <c r="AC23">
        <v>121954</v>
      </c>
      <c r="AD23">
        <v>102852</v>
      </c>
      <c r="AE23">
        <v>105338</v>
      </c>
      <c r="AF23">
        <v>106230</v>
      </c>
      <c r="AG23">
        <v>172167</v>
      </c>
      <c r="AH23">
        <v>183713</v>
      </c>
      <c r="AI23">
        <v>225465</v>
      </c>
      <c r="AJ23">
        <v>275114</v>
      </c>
      <c r="AK23">
        <v>296470</v>
      </c>
      <c r="AL23">
        <v>286402</v>
      </c>
      <c r="AM23">
        <v>309280</v>
      </c>
      <c r="AN23">
        <v>320723</v>
      </c>
      <c r="AO23">
        <v>314464</v>
      </c>
      <c r="AP23">
        <v>292434</v>
      </c>
      <c r="AQ23">
        <v>325498</v>
      </c>
      <c r="AR23">
        <v>331143</v>
      </c>
      <c r="AS23">
        <v>323638</v>
      </c>
      <c r="AT23">
        <v>335530.5</v>
      </c>
      <c r="AU23">
        <v>360600</v>
      </c>
      <c r="AV23">
        <v>378809.5</v>
      </c>
      <c r="AW23">
        <v>412332.49</v>
      </c>
      <c r="AX23">
        <v>460450.5</v>
      </c>
      <c r="AY23">
        <v>510146.81</v>
      </c>
      <c r="AZ23">
        <v>597727</v>
      </c>
      <c r="BA23">
        <v>562510</v>
      </c>
      <c r="BB23">
        <v>483733</v>
      </c>
      <c r="BC23">
        <v>534953</v>
      </c>
      <c r="BD23">
        <v>501919</v>
      </c>
      <c r="BE23">
        <v>535521</v>
      </c>
      <c r="BF23">
        <v>560391</v>
      </c>
      <c r="BG23">
        <v>559056</v>
      </c>
      <c r="BH23">
        <v>388405</v>
      </c>
      <c r="BI23">
        <v>382241</v>
      </c>
      <c r="BJ23">
        <v>368737</v>
      </c>
      <c r="BK23">
        <v>389644</v>
      </c>
      <c r="BL23">
        <v>389517</v>
      </c>
      <c r="BM23">
        <v>351291</v>
      </c>
      <c r="BN23">
        <v>371276</v>
      </c>
      <c r="BO23">
        <v>372307</v>
      </c>
      <c r="BP23">
        <v>374118</v>
      </c>
      <c r="BQ23">
        <v>364733</v>
      </c>
      <c r="BR23">
        <v>358828</v>
      </c>
      <c r="BS23">
        <v>347591</v>
      </c>
      <c r="BT23">
        <v>336166</v>
      </c>
      <c r="BU23">
        <v>315474</v>
      </c>
      <c r="BV23">
        <v>327667</v>
      </c>
      <c r="BW23">
        <v>285142.88</v>
      </c>
      <c r="BX23">
        <v>271523.64</v>
      </c>
      <c r="BZ23" t="s">
        <v>90</v>
      </c>
      <c r="CA23" t="s">
        <v>76</v>
      </c>
      <c r="CB23" t="s">
        <v>81</v>
      </c>
      <c r="CC23" t="s">
        <v>91</v>
      </c>
      <c r="CD23" t="s">
        <v>78</v>
      </c>
    </row>
    <row r="24" spans="2:85" x14ac:dyDescent="0.3">
      <c r="B24" t="s">
        <v>90</v>
      </c>
      <c r="C24" t="s">
        <v>76</v>
      </c>
      <c r="D24" t="s">
        <v>82</v>
      </c>
      <c r="E24" t="s">
        <v>91</v>
      </c>
      <c r="F24" t="s">
        <v>78</v>
      </c>
      <c r="G24">
        <v>1896383</v>
      </c>
      <c r="H24">
        <v>2062543</v>
      </c>
      <c r="I24">
        <v>2196607</v>
      </c>
      <c r="J24">
        <v>2517000</v>
      </c>
      <c r="K24">
        <v>2748982</v>
      </c>
      <c r="L24">
        <v>2940157</v>
      </c>
      <c r="M24">
        <v>2959790</v>
      </c>
      <c r="N24">
        <v>2916292</v>
      </c>
      <c r="O24">
        <v>2889584</v>
      </c>
      <c r="P24">
        <v>2906594</v>
      </c>
      <c r="Q24">
        <v>3024545</v>
      </c>
      <c r="R24">
        <v>3371881</v>
      </c>
      <c r="S24">
        <v>3572281</v>
      </c>
      <c r="T24">
        <v>3376303</v>
      </c>
      <c r="U24">
        <v>3692959</v>
      </c>
      <c r="V24">
        <v>3886147</v>
      </c>
      <c r="W24">
        <v>3912686</v>
      </c>
      <c r="X24">
        <v>4066892</v>
      </c>
      <c r="Y24">
        <v>4229444</v>
      </c>
      <c r="Z24">
        <v>4277087</v>
      </c>
      <c r="AA24">
        <v>4502738</v>
      </c>
      <c r="AB24">
        <v>4609026</v>
      </c>
      <c r="AC24">
        <v>4667320</v>
      </c>
      <c r="AD24">
        <v>4826310</v>
      </c>
      <c r="AE24">
        <v>4756700</v>
      </c>
      <c r="AF24">
        <v>4755093</v>
      </c>
      <c r="AG24">
        <v>4567139</v>
      </c>
      <c r="AH24">
        <v>4713661</v>
      </c>
      <c r="AI24">
        <v>4541632</v>
      </c>
      <c r="AJ24">
        <v>4517973</v>
      </c>
      <c r="AK24">
        <v>4695022</v>
      </c>
      <c r="AL24">
        <v>4904853</v>
      </c>
      <c r="AM24">
        <v>4875622</v>
      </c>
      <c r="AN24">
        <v>5119763</v>
      </c>
      <c r="AO24">
        <v>5270845</v>
      </c>
      <c r="AP24">
        <v>5186069</v>
      </c>
      <c r="AQ24">
        <v>5460297</v>
      </c>
      <c r="AR24">
        <v>5579539</v>
      </c>
      <c r="AS24">
        <v>5681596</v>
      </c>
      <c r="AT24">
        <v>5710516</v>
      </c>
      <c r="AU24">
        <v>5919846</v>
      </c>
      <c r="AV24">
        <v>5708119</v>
      </c>
      <c r="AW24">
        <v>5594415</v>
      </c>
      <c r="AX24">
        <v>5884951</v>
      </c>
      <c r="AY24">
        <v>5912369</v>
      </c>
      <c r="AZ24">
        <v>6327999</v>
      </c>
      <c r="BA24">
        <v>6433215</v>
      </c>
      <c r="BB24">
        <v>6448527</v>
      </c>
      <c r="BC24">
        <v>6680609</v>
      </c>
      <c r="BD24">
        <v>7285883</v>
      </c>
      <c r="BE24">
        <v>7477204</v>
      </c>
      <c r="BF24">
        <v>7329938</v>
      </c>
      <c r="BG24">
        <v>6949207</v>
      </c>
      <c r="BH24">
        <v>7678069</v>
      </c>
      <c r="BI24">
        <v>7865147</v>
      </c>
      <c r="BJ24">
        <v>8596420</v>
      </c>
      <c r="BK24">
        <v>8953883</v>
      </c>
      <c r="BL24">
        <v>9170465</v>
      </c>
      <c r="BM24">
        <v>9221930</v>
      </c>
      <c r="BN24">
        <v>9355510</v>
      </c>
      <c r="BO24">
        <v>9837296</v>
      </c>
      <c r="BP24">
        <v>9584604</v>
      </c>
      <c r="BQ24">
        <v>9962780.6799999997</v>
      </c>
      <c r="BR24">
        <v>10031813.27</v>
      </c>
      <c r="BS24">
        <v>10171423.5</v>
      </c>
      <c r="BT24">
        <v>10299221.5</v>
      </c>
      <c r="BU24">
        <v>10551228.380000001</v>
      </c>
      <c r="BV24">
        <v>11087526.83</v>
      </c>
      <c r="BW24">
        <v>11205428.689999999</v>
      </c>
      <c r="BX24">
        <v>11329638.32</v>
      </c>
      <c r="BZ24" t="s">
        <v>90</v>
      </c>
      <c r="CA24" t="s">
        <v>76</v>
      </c>
      <c r="CB24" t="s">
        <v>82</v>
      </c>
      <c r="CC24" t="s">
        <v>91</v>
      </c>
      <c r="CD24" t="s">
        <v>78</v>
      </c>
    </row>
    <row r="25" spans="2:85" x14ac:dyDescent="0.3">
      <c r="B25" t="s">
        <v>90</v>
      </c>
      <c r="C25" t="s">
        <v>76</v>
      </c>
      <c r="D25" t="s">
        <v>83</v>
      </c>
      <c r="E25" t="s">
        <v>91</v>
      </c>
      <c r="F25" t="s">
        <v>78</v>
      </c>
      <c r="G25">
        <v>5400</v>
      </c>
      <c r="H25">
        <v>5300</v>
      </c>
      <c r="I25">
        <v>5800</v>
      </c>
      <c r="J25">
        <v>12100</v>
      </c>
      <c r="K25">
        <v>30600</v>
      </c>
      <c r="L25">
        <v>24800</v>
      </c>
      <c r="M25">
        <v>24100</v>
      </c>
      <c r="N25">
        <v>1800</v>
      </c>
      <c r="O25">
        <v>700</v>
      </c>
      <c r="P25">
        <v>800</v>
      </c>
      <c r="Q25">
        <v>1100</v>
      </c>
      <c r="R25">
        <v>1000</v>
      </c>
      <c r="S25">
        <v>800</v>
      </c>
      <c r="T25">
        <v>700</v>
      </c>
      <c r="U25">
        <v>300</v>
      </c>
      <c r="V25">
        <v>300</v>
      </c>
      <c r="W25">
        <v>300</v>
      </c>
      <c r="X25">
        <v>300</v>
      </c>
      <c r="Y25">
        <v>800</v>
      </c>
      <c r="Z25">
        <v>1000</v>
      </c>
      <c r="AA25">
        <v>1500</v>
      </c>
      <c r="AB25">
        <v>1100</v>
      </c>
      <c r="AC25">
        <v>700</v>
      </c>
      <c r="AD25">
        <v>700</v>
      </c>
      <c r="AE25">
        <v>577</v>
      </c>
      <c r="AF25">
        <v>633</v>
      </c>
      <c r="AG25">
        <v>573</v>
      </c>
      <c r="AH25">
        <v>363</v>
      </c>
      <c r="AI25">
        <v>695</v>
      </c>
      <c r="AJ25">
        <v>706</v>
      </c>
      <c r="AK25">
        <v>796</v>
      </c>
      <c r="AL25">
        <v>363</v>
      </c>
      <c r="AM25">
        <v>574</v>
      </c>
      <c r="AN25">
        <v>1756</v>
      </c>
      <c r="AO25">
        <v>3048</v>
      </c>
      <c r="AP25">
        <v>1189</v>
      </c>
      <c r="AQ25">
        <v>1909</v>
      </c>
      <c r="AR25">
        <v>1446</v>
      </c>
      <c r="AS25">
        <v>3065</v>
      </c>
      <c r="AT25">
        <v>4817</v>
      </c>
      <c r="AU25">
        <v>4472</v>
      </c>
      <c r="AV25">
        <v>4665</v>
      </c>
      <c r="AW25">
        <v>4165</v>
      </c>
      <c r="AX25">
        <v>3829</v>
      </c>
      <c r="AY25">
        <v>357</v>
      </c>
      <c r="AZ25">
        <v>433</v>
      </c>
      <c r="BA25">
        <v>365</v>
      </c>
      <c r="BB25">
        <v>389</v>
      </c>
      <c r="BC25">
        <v>116</v>
      </c>
      <c r="BD25">
        <v>83</v>
      </c>
      <c r="BE25">
        <v>144</v>
      </c>
      <c r="BF25">
        <v>145</v>
      </c>
      <c r="BG25">
        <v>349</v>
      </c>
      <c r="BH25">
        <v>2485</v>
      </c>
      <c r="BI25">
        <v>1707</v>
      </c>
      <c r="BJ25">
        <v>3305</v>
      </c>
      <c r="BK25">
        <v>4020</v>
      </c>
      <c r="BL25">
        <v>130</v>
      </c>
      <c r="BM25">
        <v>170</v>
      </c>
      <c r="BN25">
        <v>190</v>
      </c>
      <c r="BO25">
        <v>260</v>
      </c>
      <c r="BP25">
        <v>440</v>
      </c>
      <c r="BQ25">
        <v>360</v>
      </c>
      <c r="BR25">
        <v>2650</v>
      </c>
      <c r="BS25">
        <v>2560</v>
      </c>
      <c r="BT25">
        <v>3660</v>
      </c>
      <c r="BU25">
        <v>377</v>
      </c>
      <c r="BV25">
        <v>3730</v>
      </c>
      <c r="BW25">
        <v>630</v>
      </c>
      <c r="BX25">
        <v>70</v>
      </c>
      <c r="BZ25" t="s">
        <v>90</v>
      </c>
      <c r="CA25" t="s">
        <v>76</v>
      </c>
      <c r="CB25" t="s">
        <v>83</v>
      </c>
      <c r="CC25" t="s">
        <v>91</v>
      </c>
      <c r="CD25" t="s">
        <v>78</v>
      </c>
    </row>
    <row r="26" spans="2:85" x14ac:dyDescent="0.3">
      <c r="B26" t="s">
        <v>90</v>
      </c>
      <c r="C26" t="s">
        <v>76</v>
      </c>
      <c r="D26" t="s">
        <v>77</v>
      </c>
      <c r="E26" t="s">
        <v>93</v>
      </c>
      <c r="F26" t="s">
        <v>78</v>
      </c>
      <c r="G26">
        <v>206</v>
      </c>
      <c r="H26">
        <v>505</v>
      </c>
      <c r="I26">
        <v>550</v>
      </c>
      <c r="J26">
        <v>810</v>
      </c>
      <c r="K26">
        <v>709</v>
      </c>
      <c r="L26">
        <v>1202</v>
      </c>
      <c r="M26">
        <v>1105</v>
      </c>
      <c r="N26">
        <v>1403</v>
      </c>
      <c r="O26">
        <v>1606</v>
      </c>
      <c r="P26">
        <v>1706</v>
      </c>
      <c r="Q26">
        <v>1813</v>
      </c>
      <c r="R26">
        <v>2218</v>
      </c>
      <c r="S26">
        <v>2614</v>
      </c>
      <c r="T26">
        <v>2025</v>
      </c>
      <c r="U26">
        <v>3216</v>
      </c>
      <c r="V26">
        <v>3914</v>
      </c>
      <c r="W26">
        <v>6615</v>
      </c>
      <c r="X26">
        <v>12870</v>
      </c>
      <c r="Y26">
        <v>17929</v>
      </c>
      <c r="Z26">
        <v>8206</v>
      </c>
      <c r="AA26">
        <v>6000</v>
      </c>
      <c r="AB26">
        <v>4600</v>
      </c>
      <c r="AC26">
        <v>2400</v>
      </c>
      <c r="AD26">
        <v>7200</v>
      </c>
      <c r="AE26">
        <v>6194</v>
      </c>
      <c r="AF26">
        <v>7294</v>
      </c>
      <c r="AG26">
        <v>5719</v>
      </c>
      <c r="AH26">
        <v>5497</v>
      </c>
      <c r="AI26">
        <v>9843</v>
      </c>
      <c r="AJ26">
        <v>7209</v>
      </c>
      <c r="AK26">
        <v>4659</v>
      </c>
      <c r="AL26">
        <v>5295</v>
      </c>
      <c r="AM26">
        <v>4834</v>
      </c>
      <c r="AN26">
        <v>3246</v>
      </c>
      <c r="AO26">
        <v>3039</v>
      </c>
      <c r="AP26">
        <v>4148</v>
      </c>
      <c r="AQ26">
        <v>3599</v>
      </c>
      <c r="AR26">
        <v>2690</v>
      </c>
      <c r="AS26">
        <v>2892</v>
      </c>
      <c r="AT26">
        <v>2253</v>
      </c>
      <c r="AU26">
        <v>1528</v>
      </c>
      <c r="AV26">
        <v>1271</v>
      </c>
      <c r="AW26">
        <v>1365</v>
      </c>
      <c r="AX26">
        <v>772</v>
      </c>
      <c r="AY26">
        <v>934</v>
      </c>
      <c r="AZ26">
        <v>827</v>
      </c>
      <c r="BA26">
        <v>1049</v>
      </c>
      <c r="BB26">
        <v>912</v>
      </c>
      <c r="BC26">
        <v>1129</v>
      </c>
      <c r="BD26">
        <v>1227</v>
      </c>
      <c r="BE26">
        <v>956</v>
      </c>
      <c r="BF26">
        <v>724</v>
      </c>
      <c r="BG26">
        <v>1017</v>
      </c>
      <c r="BH26">
        <v>1290</v>
      </c>
      <c r="BI26">
        <v>218</v>
      </c>
      <c r="BJ26">
        <v>247</v>
      </c>
      <c r="BK26">
        <v>259</v>
      </c>
      <c r="BL26">
        <v>216</v>
      </c>
      <c r="BM26">
        <v>250</v>
      </c>
      <c r="BN26">
        <v>351</v>
      </c>
      <c r="BO26">
        <v>138</v>
      </c>
      <c r="BP26">
        <v>62</v>
      </c>
      <c r="BQ26">
        <v>200</v>
      </c>
      <c r="BR26">
        <v>25</v>
      </c>
      <c r="BS26">
        <v>43</v>
      </c>
      <c r="BT26">
        <v>182</v>
      </c>
      <c r="BU26">
        <v>935</v>
      </c>
      <c r="BV26">
        <v>305.77</v>
      </c>
      <c r="BW26">
        <v>420.51</v>
      </c>
      <c r="BX26">
        <v>428.01</v>
      </c>
      <c r="BZ26" t="s">
        <v>90</v>
      </c>
      <c r="CA26" t="s">
        <v>76</v>
      </c>
      <c r="CB26" t="s">
        <v>77</v>
      </c>
      <c r="CC26" t="s">
        <v>93</v>
      </c>
      <c r="CD26" t="s">
        <v>78</v>
      </c>
    </row>
    <row r="27" spans="2:85" x14ac:dyDescent="0.3">
      <c r="B27" t="s">
        <v>90</v>
      </c>
      <c r="C27" t="s">
        <v>76</v>
      </c>
      <c r="D27" t="s">
        <v>79</v>
      </c>
      <c r="E27" t="s">
        <v>93</v>
      </c>
      <c r="F27" t="s">
        <v>78</v>
      </c>
      <c r="G27">
        <v>703058</v>
      </c>
      <c r="H27">
        <v>805129</v>
      </c>
      <c r="I27">
        <v>863141</v>
      </c>
      <c r="J27">
        <v>924541</v>
      </c>
      <c r="K27">
        <v>1072351</v>
      </c>
      <c r="L27">
        <v>1098966</v>
      </c>
      <c r="M27">
        <v>1210001</v>
      </c>
      <c r="N27">
        <v>1193444</v>
      </c>
      <c r="O27">
        <v>1155944</v>
      </c>
      <c r="P27">
        <v>1193588</v>
      </c>
      <c r="Q27">
        <v>1257715</v>
      </c>
      <c r="R27">
        <v>1305028</v>
      </c>
      <c r="S27">
        <v>1401447</v>
      </c>
      <c r="T27">
        <v>1474933</v>
      </c>
      <c r="U27">
        <v>1528925</v>
      </c>
      <c r="V27">
        <v>1564256</v>
      </c>
      <c r="W27">
        <v>1665297</v>
      </c>
      <c r="X27">
        <v>1732092</v>
      </c>
      <c r="Y27">
        <v>1805229</v>
      </c>
      <c r="Z27">
        <v>1821920</v>
      </c>
      <c r="AA27">
        <v>1912530</v>
      </c>
      <c r="AB27">
        <v>1958375</v>
      </c>
      <c r="AC27">
        <v>2035970</v>
      </c>
      <c r="AD27">
        <v>2263441</v>
      </c>
      <c r="AE27">
        <v>2361646</v>
      </c>
      <c r="AF27">
        <v>2326026</v>
      </c>
      <c r="AG27">
        <v>2365337</v>
      </c>
      <c r="AH27">
        <v>2618490</v>
      </c>
      <c r="AI27">
        <v>2787207</v>
      </c>
      <c r="AJ27">
        <v>2893268</v>
      </c>
      <c r="AK27">
        <v>3089121</v>
      </c>
      <c r="AL27">
        <v>3011646</v>
      </c>
      <c r="AM27">
        <v>3193097</v>
      </c>
      <c r="AN27">
        <v>2968010</v>
      </c>
      <c r="AO27">
        <v>3034753</v>
      </c>
      <c r="AP27">
        <v>3392912</v>
      </c>
      <c r="AQ27">
        <v>3545408</v>
      </c>
      <c r="AR27">
        <v>3606425</v>
      </c>
      <c r="AS27">
        <v>3725367</v>
      </c>
      <c r="AT27">
        <v>3737533</v>
      </c>
      <c r="AU27">
        <v>3781610</v>
      </c>
      <c r="AV27">
        <v>4004048</v>
      </c>
      <c r="AW27">
        <v>4044426</v>
      </c>
      <c r="AX27">
        <v>4128708</v>
      </c>
      <c r="AY27">
        <v>4559849</v>
      </c>
      <c r="AZ27">
        <v>4814168</v>
      </c>
      <c r="BA27">
        <v>4996571</v>
      </c>
      <c r="BB27">
        <v>5055678</v>
      </c>
      <c r="BC27">
        <v>5328656</v>
      </c>
      <c r="BD27">
        <v>5454081</v>
      </c>
      <c r="BE27">
        <v>5579932</v>
      </c>
      <c r="BF27">
        <v>5434225</v>
      </c>
      <c r="BG27">
        <v>5366368</v>
      </c>
      <c r="BH27">
        <v>5248667</v>
      </c>
      <c r="BI27">
        <v>5299105</v>
      </c>
      <c r="BJ27">
        <v>5180742</v>
      </c>
      <c r="BK27">
        <v>5564841</v>
      </c>
      <c r="BL27">
        <v>5398604</v>
      </c>
      <c r="BM27">
        <v>5247427.12</v>
      </c>
      <c r="BN27">
        <v>5277147.53</v>
      </c>
      <c r="BO27">
        <v>5403132.4699999997</v>
      </c>
      <c r="BP27">
        <v>5593210.5300000003</v>
      </c>
      <c r="BQ27">
        <v>5688504.9000000004</v>
      </c>
      <c r="BR27">
        <v>5862657.54</v>
      </c>
      <c r="BS27">
        <v>6096871.75</v>
      </c>
      <c r="BT27">
        <v>6111915.7800000003</v>
      </c>
      <c r="BU27">
        <v>5968726.0700000003</v>
      </c>
      <c r="BV27">
        <v>6035632.4400000004</v>
      </c>
      <c r="BW27">
        <v>5993259.6600000001</v>
      </c>
      <c r="BX27">
        <v>5641227.4400000004</v>
      </c>
      <c r="BZ27" t="s">
        <v>90</v>
      </c>
      <c r="CA27" t="s">
        <v>76</v>
      </c>
      <c r="CB27" t="s">
        <v>79</v>
      </c>
      <c r="CC27" t="s">
        <v>93</v>
      </c>
      <c r="CD27" t="s">
        <v>78</v>
      </c>
    </row>
    <row r="28" spans="2:85" x14ac:dyDescent="0.3">
      <c r="B28" t="s">
        <v>90</v>
      </c>
      <c r="C28" t="s">
        <v>76</v>
      </c>
      <c r="D28" t="s">
        <v>80</v>
      </c>
      <c r="E28" t="s">
        <v>93</v>
      </c>
      <c r="F28" t="s">
        <v>78</v>
      </c>
      <c r="G28">
        <v>17707.900000000001</v>
      </c>
      <c r="H28">
        <v>21982.7</v>
      </c>
      <c r="I28">
        <v>21306</v>
      </c>
      <c r="J28">
        <v>23940</v>
      </c>
      <c r="K28">
        <v>26390.14</v>
      </c>
      <c r="L28">
        <v>34560</v>
      </c>
      <c r="M28">
        <v>41284</v>
      </c>
      <c r="N28">
        <v>34842</v>
      </c>
      <c r="O28">
        <v>39083</v>
      </c>
      <c r="P28">
        <v>41812</v>
      </c>
      <c r="Q28">
        <v>35789</v>
      </c>
      <c r="R28">
        <v>38537</v>
      </c>
      <c r="S28">
        <v>41094</v>
      </c>
      <c r="T28">
        <v>41207.1</v>
      </c>
      <c r="U28">
        <v>48788.1</v>
      </c>
      <c r="V28">
        <v>47464.4</v>
      </c>
      <c r="W28">
        <v>49902.8</v>
      </c>
      <c r="X28">
        <v>59504</v>
      </c>
      <c r="Y28">
        <v>69647</v>
      </c>
      <c r="Z28">
        <v>60804</v>
      </c>
      <c r="AA28">
        <v>135034</v>
      </c>
      <c r="AB28">
        <v>98723</v>
      </c>
      <c r="AC28">
        <v>82006</v>
      </c>
      <c r="AD28">
        <v>184654</v>
      </c>
      <c r="AE28">
        <v>82633</v>
      </c>
      <c r="AF28">
        <v>76360</v>
      </c>
      <c r="AG28">
        <v>99285</v>
      </c>
      <c r="AH28">
        <v>161425</v>
      </c>
      <c r="AI28">
        <v>136629</v>
      </c>
      <c r="AJ28">
        <v>142183.5</v>
      </c>
      <c r="AK28">
        <v>74389</v>
      </c>
      <c r="AL28">
        <v>168323.03</v>
      </c>
      <c r="AM28">
        <v>241412.74</v>
      </c>
      <c r="AN28">
        <v>378025.78</v>
      </c>
      <c r="AO28">
        <v>228445.67</v>
      </c>
      <c r="AP28">
        <v>270690.40999999997</v>
      </c>
      <c r="AQ28">
        <v>323910.44</v>
      </c>
      <c r="AR28">
        <v>356149.03</v>
      </c>
      <c r="AS28">
        <v>274501.01</v>
      </c>
      <c r="AT28">
        <v>302376.73</v>
      </c>
      <c r="AU28">
        <v>263217.59000000003</v>
      </c>
      <c r="AV28">
        <v>368311.8</v>
      </c>
      <c r="AW28">
        <v>612885.57999999996</v>
      </c>
      <c r="AX28">
        <v>398479.14</v>
      </c>
      <c r="AY28">
        <v>444682.83</v>
      </c>
      <c r="AZ28">
        <v>539638.81999999995</v>
      </c>
      <c r="BA28">
        <v>507195.89</v>
      </c>
      <c r="BB28">
        <v>639213.5</v>
      </c>
      <c r="BC28">
        <v>601278.44999999995</v>
      </c>
      <c r="BD28">
        <v>621983.09</v>
      </c>
      <c r="BE28">
        <v>617966.34</v>
      </c>
      <c r="BF28">
        <v>497245.15</v>
      </c>
      <c r="BG28">
        <v>494575.73</v>
      </c>
      <c r="BH28">
        <v>498879.76</v>
      </c>
      <c r="BI28">
        <v>325243.46000000002</v>
      </c>
      <c r="BJ28">
        <v>425655.8</v>
      </c>
      <c r="BK28">
        <v>472938.69</v>
      </c>
      <c r="BL28">
        <v>377901.78</v>
      </c>
      <c r="BM28">
        <v>531195.91</v>
      </c>
      <c r="BN28">
        <v>495707.58</v>
      </c>
      <c r="BO28">
        <v>403328.87</v>
      </c>
      <c r="BP28">
        <v>537457.29</v>
      </c>
      <c r="BQ28">
        <v>504216.68</v>
      </c>
      <c r="BR28">
        <v>564127.56000000006</v>
      </c>
      <c r="BS28">
        <v>649671.80000000005</v>
      </c>
      <c r="BT28">
        <v>639767.29</v>
      </c>
      <c r="BU28">
        <v>557632.79</v>
      </c>
      <c r="BV28">
        <v>559647.64</v>
      </c>
      <c r="BW28">
        <v>534950.82999999996</v>
      </c>
      <c r="BX28">
        <v>554029.46</v>
      </c>
      <c r="BZ28" t="s">
        <v>90</v>
      </c>
      <c r="CA28" t="s">
        <v>76</v>
      </c>
      <c r="CB28" t="s">
        <v>80</v>
      </c>
      <c r="CC28" t="s">
        <v>93</v>
      </c>
      <c r="CD28" t="s">
        <v>78</v>
      </c>
    </row>
    <row r="29" spans="2:85" x14ac:dyDescent="0.3">
      <c r="B29" t="s">
        <v>90</v>
      </c>
      <c r="C29" t="s">
        <v>76</v>
      </c>
      <c r="D29" t="s">
        <v>81</v>
      </c>
      <c r="E29" t="s">
        <v>93</v>
      </c>
      <c r="F29" t="s">
        <v>78</v>
      </c>
      <c r="G29">
        <v>1424326</v>
      </c>
      <c r="H29">
        <v>1517891</v>
      </c>
      <c r="I29">
        <v>1720125</v>
      </c>
      <c r="J29">
        <v>1585508</v>
      </c>
      <c r="K29">
        <v>1556016</v>
      </c>
      <c r="L29">
        <v>1598018</v>
      </c>
      <c r="M29">
        <v>1642312</v>
      </c>
      <c r="N29">
        <v>1697265</v>
      </c>
      <c r="O29">
        <v>1724690</v>
      </c>
      <c r="P29">
        <v>1901791</v>
      </c>
      <c r="Q29">
        <v>1902710</v>
      </c>
      <c r="R29">
        <v>1976215</v>
      </c>
      <c r="S29">
        <v>2146939</v>
      </c>
      <c r="T29">
        <v>2311094</v>
      </c>
      <c r="U29">
        <v>2068817</v>
      </c>
      <c r="V29">
        <v>2252273</v>
      </c>
      <c r="W29">
        <v>2297327</v>
      </c>
      <c r="X29">
        <v>2403304</v>
      </c>
      <c r="Y29">
        <v>2699145</v>
      </c>
      <c r="Z29">
        <v>2505692</v>
      </c>
      <c r="AA29">
        <v>2688968</v>
      </c>
      <c r="AB29">
        <v>2654019</v>
      </c>
      <c r="AC29">
        <v>2761029</v>
      </c>
      <c r="AD29">
        <v>2547021</v>
      </c>
      <c r="AE29">
        <v>2652598</v>
      </c>
      <c r="AF29">
        <v>2905739</v>
      </c>
      <c r="AG29">
        <v>3133592</v>
      </c>
      <c r="AH29">
        <v>3177334</v>
      </c>
      <c r="AI29">
        <v>3109781</v>
      </c>
      <c r="AJ29">
        <v>3255039</v>
      </c>
      <c r="AK29">
        <v>3381046</v>
      </c>
      <c r="AL29">
        <v>3513871</v>
      </c>
      <c r="AM29">
        <v>3725223</v>
      </c>
      <c r="AN29">
        <v>3995426.6</v>
      </c>
      <c r="AO29">
        <v>4345278.74</v>
      </c>
      <c r="AP29">
        <v>4302778.04</v>
      </c>
      <c r="AQ29">
        <v>4350558.4800000004</v>
      </c>
      <c r="AR29">
        <v>5272299.4800000004</v>
      </c>
      <c r="AS29">
        <v>5291634.22</v>
      </c>
      <c r="AT29">
        <v>5363158.7300000004</v>
      </c>
      <c r="AU29">
        <v>5139783.82</v>
      </c>
      <c r="AV29">
        <v>5186973.96</v>
      </c>
      <c r="AW29">
        <v>5756611.6299999999</v>
      </c>
      <c r="AX29">
        <v>5890900.1699999999</v>
      </c>
      <c r="AY29">
        <v>6152351.54</v>
      </c>
      <c r="AZ29">
        <v>6410560.54</v>
      </c>
      <c r="BA29">
        <v>6204548.1799999997</v>
      </c>
      <c r="BB29">
        <v>6895484.3099999996</v>
      </c>
      <c r="BC29">
        <v>6222864.3600000003</v>
      </c>
      <c r="BD29">
        <v>6997512.0999999996</v>
      </c>
      <c r="BE29">
        <v>7104695.6799999997</v>
      </c>
      <c r="BF29">
        <v>6725694.4699999997</v>
      </c>
      <c r="BG29">
        <v>6636904.2300000004</v>
      </c>
      <c r="BH29">
        <v>6583096.7699999996</v>
      </c>
      <c r="BI29">
        <v>6659217.4900000002</v>
      </c>
      <c r="BJ29">
        <v>6523868.4400000004</v>
      </c>
      <c r="BK29">
        <v>6991284.7699999996</v>
      </c>
      <c r="BL29">
        <v>7123620.5899999999</v>
      </c>
      <c r="BM29">
        <v>6916925.46</v>
      </c>
      <c r="BN29">
        <v>6169385.0599999996</v>
      </c>
      <c r="BO29">
        <v>6271901.0999999996</v>
      </c>
      <c r="BP29">
        <v>6475792.29</v>
      </c>
      <c r="BQ29">
        <v>6549414.0099999998</v>
      </c>
      <c r="BR29">
        <v>6552421.3399999999</v>
      </c>
      <c r="BS29">
        <v>7360952.0099999998</v>
      </c>
      <c r="BT29">
        <v>7136435.5800000001</v>
      </c>
      <c r="BU29">
        <v>5734216.1399999997</v>
      </c>
      <c r="BV29">
        <v>6024467.0199999996</v>
      </c>
      <c r="BW29">
        <v>5966223.6500000004</v>
      </c>
      <c r="BX29">
        <v>6155817.7400000002</v>
      </c>
      <c r="BZ29" t="s">
        <v>90</v>
      </c>
      <c r="CA29" t="s">
        <v>76</v>
      </c>
      <c r="CB29" t="s">
        <v>81</v>
      </c>
      <c r="CC29" t="s">
        <v>93</v>
      </c>
      <c r="CD29" t="s">
        <v>78</v>
      </c>
    </row>
    <row r="30" spans="2:85" x14ac:dyDescent="0.3">
      <c r="B30" t="s">
        <v>90</v>
      </c>
      <c r="C30" t="s">
        <v>76</v>
      </c>
      <c r="D30" t="s">
        <v>82</v>
      </c>
      <c r="E30" t="s">
        <v>93</v>
      </c>
      <c r="F30" t="s">
        <v>78</v>
      </c>
      <c r="G30">
        <v>14661556</v>
      </c>
      <c r="H30">
        <v>16743050.949999999</v>
      </c>
      <c r="I30">
        <v>18162420</v>
      </c>
      <c r="J30">
        <v>18343463</v>
      </c>
      <c r="K30">
        <v>19936019</v>
      </c>
      <c r="L30">
        <v>21055507</v>
      </c>
      <c r="M30">
        <v>22572182</v>
      </c>
      <c r="N30">
        <v>22718010</v>
      </c>
      <c r="O30">
        <v>23340708</v>
      </c>
      <c r="P30">
        <v>25499697</v>
      </c>
      <c r="Q30">
        <v>27659321</v>
      </c>
      <c r="R30">
        <v>30975622</v>
      </c>
      <c r="S30">
        <v>33831630</v>
      </c>
      <c r="T30">
        <v>34837988</v>
      </c>
      <c r="U30">
        <v>39286687</v>
      </c>
      <c r="V30">
        <v>39831647</v>
      </c>
      <c r="W30">
        <v>43527029</v>
      </c>
      <c r="X30">
        <v>46538287</v>
      </c>
      <c r="Y30">
        <v>49296218</v>
      </c>
      <c r="Z30">
        <v>48023191</v>
      </c>
      <c r="AA30">
        <v>53479129</v>
      </c>
      <c r="AB30">
        <v>53294850</v>
      </c>
      <c r="AC30">
        <v>48881152</v>
      </c>
      <c r="AD30">
        <v>49156272</v>
      </c>
      <c r="AE30">
        <v>52302306</v>
      </c>
      <c r="AF30">
        <v>51595061</v>
      </c>
      <c r="AG30">
        <v>54825705</v>
      </c>
      <c r="AH30">
        <v>52967782</v>
      </c>
      <c r="AI30">
        <v>55125774</v>
      </c>
      <c r="AJ30">
        <v>55302044</v>
      </c>
      <c r="AK30">
        <v>55567202</v>
      </c>
      <c r="AL30">
        <v>57404693</v>
      </c>
      <c r="AM30">
        <v>58611016</v>
      </c>
      <c r="AN30">
        <v>58156157</v>
      </c>
      <c r="AO30">
        <v>63357265</v>
      </c>
      <c r="AP30">
        <v>64674766</v>
      </c>
      <c r="AQ30">
        <v>69617980</v>
      </c>
      <c r="AR30">
        <v>69077575</v>
      </c>
      <c r="AS30">
        <v>72395516</v>
      </c>
      <c r="AT30">
        <v>72718592</v>
      </c>
      <c r="AU30">
        <v>69050447</v>
      </c>
      <c r="AV30">
        <v>67902095</v>
      </c>
      <c r="AW30">
        <v>68594413</v>
      </c>
      <c r="AX30">
        <v>69591930</v>
      </c>
      <c r="AY30">
        <v>74271585</v>
      </c>
      <c r="AZ30">
        <v>73209969</v>
      </c>
      <c r="BA30">
        <v>74665859</v>
      </c>
      <c r="BB30">
        <v>73119880</v>
      </c>
      <c r="BC30">
        <v>65879916</v>
      </c>
      <c r="BD30">
        <v>70398086</v>
      </c>
      <c r="BE30">
        <v>71679558</v>
      </c>
      <c r="BF30">
        <v>69594206</v>
      </c>
      <c r="BG30">
        <v>70188935</v>
      </c>
      <c r="BH30">
        <v>67374919</v>
      </c>
      <c r="BI30">
        <v>71913068</v>
      </c>
      <c r="BJ30">
        <v>70933330</v>
      </c>
      <c r="BK30">
        <v>67345798</v>
      </c>
      <c r="BL30">
        <v>67518269</v>
      </c>
      <c r="BM30">
        <v>66647314.890000001</v>
      </c>
      <c r="BN30">
        <v>66796974.170000002</v>
      </c>
      <c r="BO30">
        <v>64192954.350000001</v>
      </c>
      <c r="BP30">
        <v>68523966.459999993</v>
      </c>
      <c r="BQ30">
        <v>65004516.740000002</v>
      </c>
      <c r="BR30">
        <v>65853558.409999996</v>
      </c>
      <c r="BS30">
        <v>65218815.090000004</v>
      </c>
      <c r="BT30">
        <v>66637871.729999997</v>
      </c>
      <c r="BU30">
        <v>66038713.549999997</v>
      </c>
      <c r="BV30">
        <v>68644734.909999996</v>
      </c>
      <c r="BW30">
        <v>72130487.370000005</v>
      </c>
      <c r="BX30">
        <v>68068467.260000005</v>
      </c>
      <c r="BZ30" t="s">
        <v>90</v>
      </c>
      <c r="CA30" t="s">
        <v>76</v>
      </c>
      <c r="CB30" t="s">
        <v>82</v>
      </c>
      <c r="CC30" t="s">
        <v>93</v>
      </c>
      <c r="CD30" t="s">
        <v>78</v>
      </c>
    </row>
    <row r="31" spans="2:85" ht="14.5" customHeight="1" x14ac:dyDescent="0.3">
      <c r="B31" t="s">
        <v>90</v>
      </c>
      <c r="C31" t="s">
        <v>76</v>
      </c>
      <c r="D31" t="s">
        <v>83</v>
      </c>
      <c r="E31" t="s">
        <v>93</v>
      </c>
      <c r="F31" t="s">
        <v>78</v>
      </c>
      <c r="G31">
        <v>515231</v>
      </c>
      <c r="H31">
        <v>518898</v>
      </c>
      <c r="I31">
        <v>666502</v>
      </c>
      <c r="J31">
        <v>638381</v>
      </c>
      <c r="K31">
        <v>584212</v>
      </c>
      <c r="L31">
        <v>718264</v>
      </c>
      <c r="M31">
        <v>685708</v>
      </c>
      <c r="N31">
        <v>769750</v>
      </c>
      <c r="O31">
        <v>849115</v>
      </c>
      <c r="P31">
        <v>802023</v>
      </c>
      <c r="Q31">
        <v>855255</v>
      </c>
      <c r="R31">
        <v>906550</v>
      </c>
      <c r="S31">
        <v>980953</v>
      </c>
      <c r="T31">
        <v>889946</v>
      </c>
      <c r="U31">
        <v>897948</v>
      </c>
      <c r="V31">
        <v>982170</v>
      </c>
      <c r="W31">
        <v>1026132</v>
      </c>
      <c r="X31">
        <v>1147555</v>
      </c>
      <c r="Y31">
        <v>1125664</v>
      </c>
      <c r="Z31">
        <v>1101046</v>
      </c>
      <c r="AA31">
        <v>1054167</v>
      </c>
      <c r="AB31">
        <v>1113169</v>
      </c>
      <c r="AC31">
        <v>1048365</v>
      </c>
      <c r="AD31">
        <v>1058083</v>
      </c>
      <c r="AE31">
        <v>1113119</v>
      </c>
      <c r="AF31">
        <v>1074761</v>
      </c>
      <c r="AG31">
        <v>1066923</v>
      </c>
      <c r="AH31">
        <v>1166106</v>
      </c>
      <c r="AI31">
        <v>1063656</v>
      </c>
      <c r="AJ31">
        <v>1075085</v>
      </c>
      <c r="AK31">
        <v>1018237</v>
      </c>
      <c r="AL31">
        <v>868824</v>
      </c>
      <c r="AM31">
        <v>989151</v>
      </c>
      <c r="AN31">
        <v>873032</v>
      </c>
      <c r="AO31">
        <v>969450</v>
      </c>
      <c r="AP31">
        <v>1111509</v>
      </c>
      <c r="AQ31">
        <v>1158666</v>
      </c>
      <c r="AR31">
        <v>1202366</v>
      </c>
      <c r="AS31">
        <v>1197861</v>
      </c>
      <c r="AT31">
        <v>1245782</v>
      </c>
      <c r="AU31">
        <v>1327829</v>
      </c>
      <c r="AV31">
        <v>1185884</v>
      </c>
      <c r="AW31">
        <v>1179844</v>
      </c>
      <c r="AX31">
        <v>1132514</v>
      </c>
      <c r="AY31">
        <v>1200552</v>
      </c>
      <c r="AZ31">
        <v>1320047</v>
      </c>
      <c r="BA31">
        <v>1316103</v>
      </c>
      <c r="BB31">
        <v>1352998</v>
      </c>
      <c r="BC31">
        <v>1100510</v>
      </c>
      <c r="BD31">
        <v>1195100</v>
      </c>
      <c r="BE31">
        <v>1201672</v>
      </c>
      <c r="BF31">
        <v>1177559</v>
      </c>
      <c r="BG31">
        <v>1235511</v>
      </c>
      <c r="BH31">
        <v>1244935</v>
      </c>
      <c r="BI31">
        <v>1321285</v>
      </c>
      <c r="BJ31">
        <v>1228013</v>
      </c>
      <c r="BK31">
        <v>1060163</v>
      </c>
      <c r="BL31">
        <v>1102558</v>
      </c>
      <c r="BM31">
        <v>1229709</v>
      </c>
      <c r="BN31">
        <v>1112721</v>
      </c>
      <c r="BO31">
        <v>1070716</v>
      </c>
      <c r="BP31">
        <v>1136973</v>
      </c>
      <c r="BQ31">
        <v>1144265</v>
      </c>
      <c r="BR31">
        <v>1302653</v>
      </c>
      <c r="BS31">
        <v>1205334</v>
      </c>
      <c r="BT31">
        <v>1074870</v>
      </c>
      <c r="BU31">
        <v>1110039</v>
      </c>
      <c r="BV31">
        <v>1122197.48</v>
      </c>
      <c r="BW31">
        <v>953128</v>
      </c>
      <c r="BX31">
        <v>1083172.45</v>
      </c>
      <c r="BZ31" t="s">
        <v>90</v>
      </c>
      <c r="CA31" t="s">
        <v>76</v>
      </c>
      <c r="CB31" t="s">
        <v>83</v>
      </c>
      <c r="CC31" t="s">
        <v>93</v>
      </c>
      <c r="CD31" t="s">
        <v>78</v>
      </c>
    </row>
    <row r="33" spans="1:84" x14ac:dyDescent="0.3">
      <c r="A33" s="4" t="s">
        <v>103</v>
      </c>
      <c r="B33" t="s">
        <v>100</v>
      </c>
      <c r="C33" t="s">
        <v>71</v>
      </c>
      <c r="D33" t="s">
        <v>72</v>
      </c>
      <c r="E33" t="s">
        <v>73</v>
      </c>
      <c r="F33" t="s">
        <v>74</v>
      </c>
      <c r="G33">
        <v>1950</v>
      </c>
      <c r="H33">
        <v>1951</v>
      </c>
      <c r="I33">
        <v>1952</v>
      </c>
      <c r="J33">
        <v>1953</v>
      </c>
      <c r="K33">
        <v>1954</v>
      </c>
      <c r="L33">
        <v>1955</v>
      </c>
      <c r="M33">
        <v>1956</v>
      </c>
      <c r="N33">
        <v>1957</v>
      </c>
      <c r="O33">
        <v>1958</v>
      </c>
      <c r="P33">
        <v>1959</v>
      </c>
      <c r="Q33">
        <v>1960</v>
      </c>
      <c r="R33">
        <v>1961</v>
      </c>
      <c r="S33">
        <v>1962</v>
      </c>
      <c r="T33">
        <v>1963</v>
      </c>
      <c r="U33">
        <v>1964</v>
      </c>
      <c r="V33">
        <v>1965</v>
      </c>
      <c r="W33">
        <v>1966</v>
      </c>
      <c r="X33">
        <v>1967</v>
      </c>
      <c r="Y33">
        <v>1968</v>
      </c>
      <c r="Z33">
        <v>1969</v>
      </c>
      <c r="AA33">
        <v>1970</v>
      </c>
      <c r="AB33">
        <v>1971</v>
      </c>
      <c r="AC33">
        <v>1972</v>
      </c>
      <c r="AD33">
        <v>1973</v>
      </c>
      <c r="AE33">
        <v>1974</v>
      </c>
      <c r="AF33">
        <v>1975</v>
      </c>
      <c r="AG33">
        <v>1976</v>
      </c>
      <c r="AH33">
        <v>1977</v>
      </c>
      <c r="AI33">
        <v>1978</v>
      </c>
      <c r="AJ33">
        <v>1979</v>
      </c>
      <c r="AK33">
        <v>1980</v>
      </c>
      <c r="AL33">
        <v>1981</v>
      </c>
      <c r="AM33">
        <v>1982</v>
      </c>
      <c r="AN33">
        <v>1983</v>
      </c>
      <c r="AO33">
        <v>1984</v>
      </c>
      <c r="AP33">
        <v>1985</v>
      </c>
      <c r="AQ33">
        <v>1986</v>
      </c>
      <c r="AR33">
        <v>1987</v>
      </c>
      <c r="AS33">
        <v>1988</v>
      </c>
      <c r="AT33">
        <v>1989</v>
      </c>
      <c r="AU33">
        <v>1990</v>
      </c>
      <c r="AV33">
        <v>1991</v>
      </c>
      <c r="AW33">
        <v>1992</v>
      </c>
      <c r="AX33">
        <v>1993</v>
      </c>
      <c r="AY33">
        <v>1994</v>
      </c>
      <c r="AZ33">
        <v>1995</v>
      </c>
      <c r="BA33">
        <v>1996</v>
      </c>
      <c r="BB33">
        <v>1997</v>
      </c>
      <c r="BC33">
        <v>1998</v>
      </c>
      <c r="BD33">
        <v>1999</v>
      </c>
      <c r="BE33">
        <v>2000</v>
      </c>
      <c r="BF33">
        <v>2001</v>
      </c>
      <c r="BG33">
        <v>2002</v>
      </c>
      <c r="BH33">
        <v>2003</v>
      </c>
      <c r="BI33">
        <v>2004</v>
      </c>
      <c r="BJ33">
        <v>2005</v>
      </c>
      <c r="BK33">
        <v>2006</v>
      </c>
      <c r="BL33">
        <v>2007</v>
      </c>
      <c r="BM33">
        <v>2008</v>
      </c>
      <c r="BN33">
        <v>2009</v>
      </c>
      <c r="BO33">
        <v>2010</v>
      </c>
      <c r="BP33">
        <v>2011</v>
      </c>
      <c r="BQ33">
        <v>2012</v>
      </c>
      <c r="BR33">
        <v>2013</v>
      </c>
      <c r="BS33">
        <v>2014</v>
      </c>
      <c r="BT33">
        <v>2015</v>
      </c>
      <c r="BU33">
        <v>2016</v>
      </c>
      <c r="BV33">
        <v>2017</v>
      </c>
      <c r="BW33">
        <v>2018</v>
      </c>
      <c r="BX33">
        <v>2019</v>
      </c>
      <c r="CA33" t="s">
        <v>71</v>
      </c>
      <c r="CB33" t="s">
        <v>72</v>
      </c>
      <c r="CC33" t="s">
        <v>73</v>
      </c>
      <c r="CD33" t="s">
        <v>74</v>
      </c>
    </row>
    <row r="34" spans="1:84" x14ac:dyDescent="0.3">
      <c r="B34" t="s">
        <v>75</v>
      </c>
      <c r="C34" t="s">
        <v>76</v>
      </c>
      <c r="D34" t="s">
        <v>77</v>
      </c>
      <c r="E34" t="s">
        <v>34</v>
      </c>
      <c r="F34" t="s">
        <v>78</v>
      </c>
      <c r="G34">
        <f t="shared" ref="G34:AL34" si="0">G2*0.3</f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  <c r="AI34">
        <f t="shared" si="0"/>
        <v>0</v>
      </c>
      <c r="AJ34">
        <f t="shared" si="0"/>
        <v>0</v>
      </c>
      <c r="AK34">
        <f t="shared" si="0"/>
        <v>0</v>
      </c>
      <c r="AL34">
        <f t="shared" si="0"/>
        <v>2.4</v>
      </c>
      <c r="AM34">
        <f t="shared" ref="AM34:BR34" si="1">AM2*0.3</f>
        <v>9.9</v>
      </c>
      <c r="AN34">
        <f t="shared" si="1"/>
        <v>9.2999999999999989</v>
      </c>
      <c r="AO34">
        <f t="shared" si="1"/>
        <v>9</v>
      </c>
      <c r="AP34">
        <f t="shared" si="1"/>
        <v>8.6999999999999993</v>
      </c>
      <c r="AQ34">
        <f t="shared" si="1"/>
        <v>9</v>
      </c>
      <c r="AR34">
        <f t="shared" si="1"/>
        <v>9</v>
      </c>
      <c r="AS34">
        <f t="shared" si="1"/>
        <v>9</v>
      </c>
      <c r="AT34">
        <f t="shared" si="1"/>
        <v>11.4</v>
      </c>
      <c r="AU34">
        <f t="shared" si="1"/>
        <v>9</v>
      </c>
      <c r="AV34">
        <f t="shared" si="1"/>
        <v>9</v>
      </c>
      <c r="AW34">
        <f t="shared" si="1"/>
        <v>6</v>
      </c>
      <c r="AX34">
        <f t="shared" si="1"/>
        <v>3</v>
      </c>
      <c r="AY34">
        <f t="shared" si="1"/>
        <v>1.5</v>
      </c>
      <c r="AZ34">
        <f t="shared" si="1"/>
        <v>0</v>
      </c>
      <c r="BA34">
        <f t="shared" si="1"/>
        <v>0</v>
      </c>
      <c r="BB34">
        <f t="shared" si="1"/>
        <v>0</v>
      </c>
      <c r="BC34">
        <f t="shared" si="1"/>
        <v>0</v>
      </c>
      <c r="BD34">
        <f t="shared" si="1"/>
        <v>0</v>
      </c>
      <c r="BE34">
        <f t="shared" si="1"/>
        <v>0</v>
      </c>
      <c r="BF34">
        <f t="shared" si="1"/>
        <v>0</v>
      </c>
      <c r="BG34">
        <f t="shared" si="1"/>
        <v>0</v>
      </c>
      <c r="BH34">
        <f t="shared" si="1"/>
        <v>0</v>
      </c>
      <c r="BI34">
        <f t="shared" si="1"/>
        <v>0</v>
      </c>
      <c r="BJ34">
        <f t="shared" si="1"/>
        <v>0</v>
      </c>
      <c r="BK34">
        <f t="shared" si="1"/>
        <v>0</v>
      </c>
      <c r="BL34">
        <f t="shared" si="1"/>
        <v>0</v>
      </c>
      <c r="BM34">
        <f t="shared" si="1"/>
        <v>0</v>
      </c>
      <c r="BN34">
        <f t="shared" si="1"/>
        <v>0</v>
      </c>
      <c r="BO34">
        <f t="shared" si="1"/>
        <v>0</v>
      </c>
      <c r="BP34">
        <f t="shared" si="1"/>
        <v>0</v>
      </c>
      <c r="BQ34">
        <f t="shared" si="1"/>
        <v>0</v>
      </c>
      <c r="BR34">
        <f t="shared" si="1"/>
        <v>0</v>
      </c>
      <c r="BS34">
        <f t="shared" ref="BS34:BX34" si="2">BS2*0.3</f>
        <v>0</v>
      </c>
      <c r="BT34">
        <f t="shared" si="2"/>
        <v>0</v>
      </c>
      <c r="BU34">
        <f t="shared" si="2"/>
        <v>0</v>
      </c>
      <c r="BV34">
        <f t="shared" si="2"/>
        <v>0</v>
      </c>
      <c r="BW34">
        <f t="shared" si="2"/>
        <v>0</v>
      </c>
      <c r="BX34">
        <f t="shared" si="2"/>
        <v>0</v>
      </c>
      <c r="BZ34" t="s">
        <v>75</v>
      </c>
      <c r="CA34" t="s">
        <v>76</v>
      </c>
      <c r="CB34" t="s">
        <v>77</v>
      </c>
      <c r="CC34" t="s">
        <v>34</v>
      </c>
      <c r="CD34" t="s">
        <v>78</v>
      </c>
    </row>
    <row r="35" spans="1:84" x14ac:dyDescent="0.3">
      <c r="B35" t="s">
        <v>75</v>
      </c>
      <c r="C35" t="s">
        <v>76</v>
      </c>
      <c r="D35" t="s">
        <v>79</v>
      </c>
      <c r="E35" t="s">
        <v>34</v>
      </c>
      <c r="F35" t="s">
        <v>78</v>
      </c>
      <c r="G35">
        <f t="shared" ref="G35:AL35" si="3">G3*0.36</f>
        <v>568.43999999999994</v>
      </c>
      <c r="H35">
        <f t="shared" si="3"/>
        <v>662.04</v>
      </c>
      <c r="I35">
        <f t="shared" si="3"/>
        <v>1119.24</v>
      </c>
      <c r="J35">
        <f t="shared" si="3"/>
        <v>602.64</v>
      </c>
      <c r="K35">
        <f t="shared" si="3"/>
        <v>681.83999999999992</v>
      </c>
      <c r="L35">
        <f t="shared" si="3"/>
        <v>912.6</v>
      </c>
      <c r="M35">
        <f t="shared" si="3"/>
        <v>833.4</v>
      </c>
      <c r="N35">
        <f t="shared" si="3"/>
        <v>943.92</v>
      </c>
      <c r="O35">
        <f t="shared" si="3"/>
        <v>1137.24</v>
      </c>
      <c r="P35">
        <f t="shared" si="3"/>
        <v>1156.32</v>
      </c>
      <c r="Q35">
        <f t="shared" si="3"/>
        <v>1235.8799999999999</v>
      </c>
      <c r="R35">
        <f t="shared" si="3"/>
        <v>1335.24</v>
      </c>
      <c r="S35">
        <f t="shared" si="3"/>
        <v>1506.96</v>
      </c>
      <c r="T35">
        <f t="shared" si="3"/>
        <v>1095.1199999999999</v>
      </c>
      <c r="U35">
        <f t="shared" si="3"/>
        <v>1120.32</v>
      </c>
      <c r="V35">
        <f t="shared" si="3"/>
        <v>1441.44</v>
      </c>
      <c r="W35">
        <f t="shared" si="3"/>
        <v>1454.3999999999999</v>
      </c>
      <c r="X35">
        <f t="shared" si="3"/>
        <v>1968.48</v>
      </c>
      <c r="Y35">
        <f t="shared" si="3"/>
        <v>2129.7599999999998</v>
      </c>
      <c r="Z35">
        <f t="shared" si="3"/>
        <v>3316.68</v>
      </c>
      <c r="AA35">
        <f t="shared" si="3"/>
        <v>3344.4</v>
      </c>
      <c r="AB35">
        <f t="shared" si="3"/>
        <v>4275</v>
      </c>
      <c r="AC35">
        <f t="shared" si="3"/>
        <v>5316.12</v>
      </c>
      <c r="AD35">
        <f t="shared" si="3"/>
        <v>6370.2</v>
      </c>
      <c r="AE35">
        <f t="shared" si="3"/>
        <v>7890.48</v>
      </c>
      <c r="AF35">
        <f t="shared" si="3"/>
        <v>8241.48</v>
      </c>
      <c r="AG35">
        <f t="shared" si="3"/>
        <v>11445.84</v>
      </c>
      <c r="AH35">
        <f t="shared" si="3"/>
        <v>15953.58</v>
      </c>
      <c r="AI35">
        <f t="shared" si="3"/>
        <v>19453.32</v>
      </c>
      <c r="AJ35">
        <f t="shared" si="3"/>
        <v>22869.360000000001</v>
      </c>
      <c r="AK35">
        <f t="shared" si="3"/>
        <v>26067.96</v>
      </c>
      <c r="AL35">
        <f t="shared" si="3"/>
        <v>32206.68</v>
      </c>
      <c r="AM35">
        <f t="shared" ref="AM35:BR35" si="4">AM3*0.36</f>
        <v>41109.839999999997</v>
      </c>
      <c r="AN35">
        <f t="shared" si="4"/>
        <v>52029.18</v>
      </c>
      <c r="AO35">
        <f t="shared" si="4"/>
        <v>62961.479999999996</v>
      </c>
      <c r="AP35">
        <f t="shared" si="4"/>
        <v>78072.84</v>
      </c>
      <c r="AQ35">
        <f t="shared" si="4"/>
        <v>116285.4</v>
      </c>
      <c r="AR35">
        <f t="shared" si="4"/>
        <v>178942.68</v>
      </c>
      <c r="AS35">
        <f t="shared" si="4"/>
        <v>208741.68</v>
      </c>
      <c r="AT35">
        <f t="shared" si="4"/>
        <v>225188.28</v>
      </c>
      <c r="AU35">
        <f t="shared" si="4"/>
        <v>246182.39999999999</v>
      </c>
      <c r="AV35">
        <f t="shared" si="4"/>
        <v>302765.39999999997</v>
      </c>
      <c r="AW35">
        <f t="shared" si="4"/>
        <v>324882.71999999997</v>
      </c>
      <c r="AX35">
        <f t="shared" si="4"/>
        <v>302963.76</v>
      </c>
      <c r="AY35">
        <f t="shared" si="4"/>
        <v>320513.76</v>
      </c>
      <c r="AZ35">
        <f t="shared" si="4"/>
        <v>350053.56</v>
      </c>
      <c r="BA35">
        <f t="shared" si="4"/>
        <v>346810.32</v>
      </c>
      <c r="BB35">
        <f t="shared" si="4"/>
        <v>357642</v>
      </c>
      <c r="BC35">
        <f t="shared" si="4"/>
        <v>381157.2</v>
      </c>
      <c r="BD35">
        <f t="shared" si="4"/>
        <v>413812.8</v>
      </c>
      <c r="BE35">
        <f t="shared" si="4"/>
        <v>454445.27999999997</v>
      </c>
      <c r="BF35">
        <f t="shared" si="4"/>
        <v>524239.92</v>
      </c>
      <c r="BG35">
        <f t="shared" si="4"/>
        <v>589504.34160000004</v>
      </c>
      <c r="BH35">
        <f t="shared" si="4"/>
        <v>702968.076</v>
      </c>
      <c r="BI35">
        <f t="shared" si="4"/>
        <v>781873.2</v>
      </c>
      <c r="BJ35">
        <f t="shared" si="4"/>
        <v>898288.2</v>
      </c>
      <c r="BK35">
        <f t="shared" si="4"/>
        <v>1023348.6</v>
      </c>
      <c r="BL35">
        <f t="shared" si="4"/>
        <v>1062972.108</v>
      </c>
      <c r="BM35">
        <f t="shared" si="4"/>
        <v>1111447.8071999999</v>
      </c>
      <c r="BN35">
        <f t="shared" si="4"/>
        <v>1158690.4956</v>
      </c>
      <c r="BO35">
        <f t="shared" si="4"/>
        <v>1168451.7623999999</v>
      </c>
      <c r="BP35">
        <f t="shared" si="4"/>
        <v>1293529.5864000001</v>
      </c>
      <c r="BQ35">
        <f t="shared" si="4"/>
        <v>1334645.8019999999</v>
      </c>
      <c r="BR35">
        <f t="shared" si="4"/>
        <v>1392255.4931999999</v>
      </c>
      <c r="BS35">
        <f t="shared" ref="BS35:BX35" si="5">BS3*0.36</f>
        <v>1532031.2171999998</v>
      </c>
      <c r="BT35">
        <f t="shared" si="5"/>
        <v>1621835.0496</v>
      </c>
      <c r="BU35">
        <f t="shared" si="5"/>
        <v>1732187.8259999999</v>
      </c>
      <c r="BV35">
        <f t="shared" si="5"/>
        <v>1981106.172</v>
      </c>
      <c r="BW35">
        <f t="shared" si="5"/>
        <v>2081379.4920000001</v>
      </c>
      <c r="BX35">
        <f t="shared" si="5"/>
        <v>2267058.1103999997</v>
      </c>
      <c r="BZ35" t="s">
        <v>75</v>
      </c>
      <c r="CA35" t="s">
        <v>76</v>
      </c>
      <c r="CB35" t="s">
        <v>79</v>
      </c>
      <c r="CC35" t="s">
        <v>34</v>
      </c>
      <c r="CD35" t="s">
        <v>78</v>
      </c>
    </row>
    <row r="36" spans="1:84" x14ac:dyDescent="0.3">
      <c r="B36" t="s">
        <v>75</v>
      </c>
      <c r="C36" t="s">
        <v>76</v>
      </c>
      <c r="D36" t="s">
        <v>80</v>
      </c>
      <c r="E36" t="s">
        <v>34</v>
      </c>
      <c r="F36" t="s">
        <v>78</v>
      </c>
      <c r="G36">
        <f t="shared" ref="G36:AL36" si="6">G4*0.21</f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si="6"/>
        <v>0</v>
      </c>
      <c r="AJ36">
        <f t="shared" si="6"/>
        <v>0</v>
      </c>
      <c r="AK36">
        <f t="shared" si="6"/>
        <v>0</v>
      </c>
      <c r="AL36">
        <f t="shared" si="6"/>
        <v>0</v>
      </c>
      <c r="AM36">
        <f t="shared" ref="AM36:BR36" si="7">AM4*0.21</f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0.42</v>
      </c>
      <c r="AT36">
        <f t="shared" si="7"/>
        <v>0.42</v>
      </c>
      <c r="AU36">
        <f t="shared" si="7"/>
        <v>0.42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0</v>
      </c>
      <c r="BG36">
        <f t="shared" si="7"/>
        <v>0</v>
      </c>
      <c r="BH36">
        <f t="shared" si="7"/>
        <v>4928.7</v>
      </c>
      <c r="BI36">
        <f t="shared" si="7"/>
        <v>7242.0599999999995</v>
      </c>
      <c r="BJ36">
        <f t="shared" si="7"/>
        <v>10117.799999999999</v>
      </c>
      <c r="BK36">
        <f t="shared" si="7"/>
        <v>6906.2699999999995</v>
      </c>
      <c r="BL36">
        <f t="shared" si="7"/>
        <v>8844.15</v>
      </c>
      <c r="BM36">
        <f t="shared" si="7"/>
        <v>9961.35</v>
      </c>
      <c r="BN36">
        <f t="shared" si="7"/>
        <v>13077.539999999999</v>
      </c>
      <c r="BO36">
        <f t="shared" si="7"/>
        <v>12177.9</v>
      </c>
      <c r="BP36">
        <f t="shared" si="7"/>
        <v>14004.689999999999</v>
      </c>
      <c r="BQ36">
        <f t="shared" si="7"/>
        <v>12880.769999999999</v>
      </c>
      <c r="BR36">
        <f t="shared" si="7"/>
        <v>13413.119999999999</v>
      </c>
      <c r="BS36">
        <f t="shared" ref="BS36:BX36" si="8">BS4*0.21</f>
        <v>13597.92</v>
      </c>
      <c r="BT36">
        <f t="shared" si="8"/>
        <v>15854.789999999999</v>
      </c>
      <c r="BU36">
        <f t="shared" si="8"/>
        <v>16703.82</v>
      </c>
      <c r="BV36">
        <f t="shared" si="8"/>
        <v>17320.8</v>
      </c>
      <c r="BW36">
        <f t="shared" si="8"/>
        <v>15290.939999999999</v>
      </c>
      <c r="BX36">
        <f t="shared" si="8"/>
        <v>19020.96</v>
      </c>
      <c r="BZ36" t="s">
        <v>75</v>
      </c>
      <c r="CA36" t="s">
        <v>76</v>
      </c>
      <c r="CB36" t="s">
        <v>80</v>
      </c>
      <c r="CC36" t="s">
        <v>34</v>
      </c>
      <c r="CD36" t="s">
        <v>78</v>
      </c>
    </row>
    <row r="37" spans="1:84" x14ac:dyDescent="0.3">
      <c r="B37" t="s">
        <v>75</v>
      </c>
      <c r="C37" t="s">
        <v>76</v>
      </c>
      <c r="D37" t="s">
        <v>81</v>
      </c>
      <c r="E37" t="s">
        <v>34</v>
      </c>
      <c r="F37" t="s">
        <v>78</v>
      </c>
      <c r="G37">
        <f t="shared" ref="G37:AL37" si="9">G5*0.17</f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0.85000000000000009</v>
      </c>
      <c r="N37">
        <f t="shared" si="9"/>
        <v>4.25</v>
      </c>
      <c r="O37">
        <f t="shared" si="9"/>
        <v>4.25</v>
      </c>
      <c r="P37">
        <f t="shared" si="9"/>
        <v>17</v>
      </c>
      <c r="Q37">
        <f t="shared" si="9"/>
        <v>42.5</v>
      </c>
      <c r="R37">
        <f t="shared" si="9"/>
        <v>105.57000000000001</v>
      </c>
      <c r="S37">
        <f t="shared" si="9"/>
        <v>128.18</v>
      </c>
      <c r="T37">
        <f t="shared" si="9"/>
        <v>144.67000000000002</v>
      </c>
      <c r="U37">
        <f t="shared" si="9"/>
        <v>188.70000000000002</v>
      </c>
      <c r="V37">
        <f t="shared" si="9"/>
        <v>234.94000000000003</v>
      </c>
      <c r="W37">
        <f t="shared" si="9"/>
        <v>216.07000000000002</v>
      </c>
      <c r="X37">
        <f t="shared" si="9"/>
        <v>526.15000000000009</v>
      </c>
      <c r="Y37">
        <f t="shared" si="9"/>
        <v>554.03000000000009</v>
      </c>
      <c r="Z37">
        <f t="shared" si="9"/>
        <v>642.94000000000005</v>
      </c>
      <c r="AA37">
        <f t="shared" si="9"/>
        <v>1123.8700000000001</v>
      </c>
      <c r="AB37">
        <f t="shared" si="9"/>
        <v>1670.42</v>
      </c>
      <c r="AC37">
        <f t="shared" si="9"/>
        <v>1289.2800000000002</v>
      </c>
      <c r="AD37">
        <f t="shared" si="9"/>
        <v>1230.46</v>
      </c>
      <c r="AE37">
        <f t="shared" si="9"/>
        <v>2097.8000000000002</v>
      </c>
      <c r="AF37">
        <f t="shared" si="9"/>
        <v>2927.7400000000002</v>
      </c>
      <c r="AG37">
        <f t="shared" si="9"/>
        <v>3250.4</v>
      </c>
      <c r="AH37">
        <f t="shared" si="9"/>
        <v>3513.3900000000003</v>
      </c>
      <c r="AI37">
        <f t="shared" si="9"/>
        <v>3809.8700000000003</v>
      </c>
      <c r="AJ37">
        <f t="shared" si="9"/>
        <v>3828.9100000000003</v>
      </c>
      <c r="AK37">
        <f t="shared" si="9"/>
        <v>4228.92</v>
      </c>
      <c r="AL37">
        <f t="shared" si="9"/>
        <v>5622.0700000000006</v>
      </c>
      <c r="AM37">
        <f t="shared" ref="AM37:BR37" si="10">AM5*0.17</f>
        <v>5943.2000000000007</v>
      </c>
      <c r="AN37">
        <f t="shared" si="10"/>
        <v>6875.4800000000005</v>
      </c>
      <c r="AO37">
        <f t="shared" si="10"/>
        <v>7628.0700000000006</v>
      </c>
      <c r="AP37">
        <f t="shared" si="10"/>
        <v>8275.43</v>
      </c>
      <c r="AQ37">
        <f t="shared" si="10"/>
        <v>8261.83</v>
      </c>
      <c r="AR37">
        <f t="shared" si="10"/>
        <v>7999.8600000000006</v>
      </c>
      <c r="AS37">
        <f t="shared" si="10"/>
        <v>11288.68</v>
      </c>
      <c r="AT37">
        <f t="shared" si="10"/>
        <v>10391.76</v>
      </c>
      <c r="AU37">
        <f t="shared" si="10"/>
        <v>12321.6</v>
      </c>
      <c r="AV37">
        <f t="shared" si="10"/>
        <v>14746.310000000001</v>
      </c>
      <c r="AW37">
        <f t="shared" si="10"/>
        <v>14952.86</v>
      </c>
      <c r="AX37">
        <f t="shared" si="10"/>
        <v>13241.810000000001</v>
      </c>
      <c r="AY37">
        <f t="shared" si="10"/>
        <v>15421.890000000001</v>
      </c>
      <c r="AZ37">
        <f t="shared" si="10"/>
        <v>20036.88</v>
      </c>
      <c r="BA37">
        <f t="shared" si="10"/>
        <v>16701.14</v>
      </c>
      <c r="BB37">
        <f t="shared" si="10"/>
        <v>17883.830000000002</v>
      </c>
      <c r="BC37">
        <f t="shared" si="10"/>
        <v>20537.7</v>
      </c>
      <c r="BD37">
        <f t="shared" si="10"/>
        <v>20901.84</v>
      </c>
      <c r="BE37">
        <f t="shared" si="10"/>
        <v>21906.710000000003</v>
      </c>
      <c r="BF37">
        <f t="shared" si="10"/>
        <v>22558.83</v>
      </c>
      <c r="BG37">
        <f t="shared" si="10"/>
        <v>12871.550000000001</v>
      </c>
      <c r="BH37">
        <f t="shared" si="10"/>
        <v>10068.93</v>
      </c>
      <c r="BI37">
        <f t="shared" si="10"/>
        <v>10237.230000000001</v>
      </c>
      <c r="BJ37">
        <f t="shared" si="10"/>
        <v>18313.93</v>
      </c>
      <c r="BK37">
        <f t="shared" si="10"/>
        <v>14468.87</v>
      </c>
      <c r="BL37">
        <f t="shared" si="10"/>
        <v>18331.61</v>
      </c>
      <c r="BM37">
        <f t="shared" si="10"/>
        <v>14218.497400000002</v>
      </c>
      <c r="BN37">
        <f t="shared" si="10"/>
        <v>14653.201000000001</v>
      </c>
      <c r="BO37">
        <f t="shared" si="10"/>
        <v>16809.3433</v>
      </c>
      <c r="BP37">
        <f t="shared" si="10"/>
        <v>15987.947500000002</v>
      </c>
      <c r="BQ37">
        <f t="shared" si="10"/>
        <v>14819.926799999999</v>
      </c>
      <c r="BR37">
        <f t="shared" si="10"/>
        <v>14514.1631</v>
      </c>
      <c r="BS37">
        <f t="shared" ref="BS37:BX37" si="11">BS5*0.17</f>
        <v>18204.742400000003</v>
      </c>
      <c r="BT37">
        <f t="shared" si="11"/>
        <v>17880.645900000003</v>
      </c>
      <c r="BU37">
        <f t="shared" si="11"/>
        <v>13579.7292</v>
      </c>
      <c r="BV37">
        <f t="shared" si="11"/>
        <v>16700.213500000002</v>
      </c>
      <c r="BW37">
        <f t="shared" si="11"/>
        <v>14776.995000000001</v>
      </c>
      <c r="BX37">
        <f t="shared" si="11"/>
        <v>14645.0342</v>
      </c>
      <c r="BZ37" t="s">
        <v>75</v>
      </c>
      <c r="CA37" t="s">
        <v>76</v>
      </c>
      <c r="CB37" t="s">
        <v>81</v>
      </c>
      <c r="CC37" t="s">
        <v>34</v>
      </c>
      <c r="CD37" t="s">
        <v>78</v>
      </c>
    </row>
    <row r="38" spans="1:84" x14ac:dyDescent="0.3">
      <c r="B38" t="s">
        <v>75</v>
      </c>
      <c r="C38" t="s">
        <v>76</v>
      </c>
      <c r="D38" t="s">
        <v>82</v>
      </c>
      <c r="E38" t="s">
        <v>34</v>
      </c>
      <c r="F38" t="s">
        <v>78</v>
      </c>
      <c r="G38">
        <f t="shared" ref="G38:AL38" si="12">G6*0.87</f>
        <v>54029.61</v>
      </c>
      <c r="H38">
        <f t="shared" si="12"/>
        <v>56657.88</v>
      </c>
      <c r="I38">
        <f t="shared" si="12"/>
        <v>61403.73</v>
      </c>
      <c r="J38">
        <f t="shared" si="12"/>
        <v>70180.289999999994</v>
      </c>
      <c r="K38">
        <f t="shared" si="12"/>
        <v>73231.38</v>
      </c>
      <c r="L38">
        <f t="shared" si="12"/>
        <v>83279.88</v>
      </c>
      <c r="M38">
        <f t="shared" si="12"/>
        <v>84147.27</v>
      </c>
      <c r="N38">
        <f t="shared" si="12"/>
        <v>89596.08</v>
      </c>
      <c r="O38">
        <f t="shared" si="12"/>
        <v>100559.81999999999</v>
      </c>
      <c r="P38">
        <f t="shared" si="12"/>
        <v>106748.13</v>
      </c>
      <c r="Q38">
        <f t="shared" si="12"/>
        <v>108211.47</v>
      </c>
      <c r="R38">
        <f t="shared" si="12"/>
        <v>117349.08</v>
      </c>
      <c r="S38">
        <f t="shared" si="12"/>
        <v>114224.91</v>
      </c>
      <c r="T38">
        <f t="shared" si="12"/>
        <v>113294.88</v>
      </c>
      <c r="U38">
        <f t="shared" si="12"/>
        <v>121465.92</v>
      </c>
      <c r="V38">
        <f t="shared" si="12"/>
        <v>118352.19</v>
      </c>
      <c r="W38">
        <f t="shared" si="12"/>
        <v>126488.43</v>
      </c>
      <c r="X38">
        <f t="shared" si="12"/>
        <v>124379.55</v>
      </c>
      <c r="Y38">
        <f t="shared" si="12"/>
        <v>140702.49</v>
      </c>
      <c r="Z38">
        <f t="shared" si="12"/>
        <v>138155.13</v>
      </c>
      <c r="AA38">
        <f t="shared" si="12"/>
        <v>146358.35999999999</v>
      </c>
      <c r="AB38">
        <f t="shared" si="12"/>
        <v>151184.25</v>
      </c>
      <c r="AC38">
        <f t="shared" si="12"/>
        <v>148076.60999999999</v>
      </c>
      <c r="AD38">
        <f t="shared" si="12"/>
        <v>154952.22</v>
      </c>
      <c r="AE38">
        <f t="shared" si="12"/>
        <v>167633.34</v>
      </c>
      <c r="AF38">
        <f t="shared" si="12"/>
        <v>172662.81</v>
      </c>
      <c r="AG38">
        <f t="shared" si="12"/>
        <v>175307.61</v>
      </c>
      <c r="AH38">
        <f t="shared" si="12"/>
        <v>177509.58</v>
      </c>
      <c r="AI38">
        <f t="shared" si="12"/>
        <v>188483.76</v>
      </c>
      <c r="AJ38">
        <f t="shared" si="12"/>
        <v>203446.02</v>
      </c>
      <c r="AK38">
        <f t="shared" si="12"/>
        <v>227462.37</v>
      </c>
      <c r="AL38">
        <f t="shared" si="12"/>
        <v>294816.02999999997</v>
      </c>
      <c r="AM38">
        <f t="shared" ref="AM38:BR38" si="13">AM6*0.87</f>
        <v>318138.12</v>
      </c>
      <c r="AN38">
        <f t="shared" si="13"/>
        <v>352255.17</v>
      </c>
      <c r="AO38">
        <f t="shared" si="13"/>
        <v>290440.8</v>
      </c>
      <c r="AP38">
        <f t="shared" si="13"/>
        <v>300498</v>
      </c>
      <c r="AQ38">
        <f t="shared" si="13"/>
        <v>323552.13</v>
      </c>
      <c r="AR38">
        <f t="shared" si="13"/>
        <v>356009.22</v>
      </c>
      <c r="AS38">
        <f t="shared" si="13"/>
        <v>366796.35</v>
      </c>
      <c r="AT38">
        <f t="shared" si="13"/>
        <v>369359.37</v>
      </c>
      <c r="AU38">
        <f t="shared" si="13"/>
        <v>462009.15</v>
      </c>
      <c r="AV38">
        <f t="shared" si="13"/>
        <v>449020.05</v>
      </c>
      <c r="AW38">
        <f t="shared" si="13"/>
        <v>383026.2</v>
      </c>
      <c r="AX38">
        <f t="shared" si="13"/>
        <v>388221.84</v>
      </c>
      <c r="AY38">
        <f t="shared" si="13"/>
        <v>411622.23</v>
      </c>
      <c r="AZ38">
        <f t="shared" si="13"/>
        <v>425051.55</v>
      </c>
      <c r="BA38">
        <f t="shared" si="13"/>
        <v>476439.84</v>
      </c>
      <c r="BB38">
        <f t="shared" si="13"/>
        <v>452331.27</v>
      </c>
      <c r="BC38">
        <f t="shared" si="13"/>
        <v>524537.79</v>
      </c>
      <c r="BD38">
        <f t="shared" si="13"/>
        <v>617005.74</v>
      </c>
      <c r="BE38">
        <f t="shared" si="13"/>
        <v>749738.16</v>
      </c>
      <c r="BF38">
        <f t="shared" si="13"/>
        <v>804954.79800000007</v>
      </c>
      <c r="BG38">
        <f t="shared" si="13"/>
        <v>843061.05900000001</v>
      </c>
      <c r="BH38">
        <f t="shared" si="13"/>
        <v>960204.21</v>
      </c>
      <c r="BI38">
        <f t="shared" si="13"/>
        <v>979925.54399999999</v>
      </c>
      <c r="BJ38">
        <f t="shared" si="13"/>
        <v>1110728.1299999999</v>
      </c>
      <c r="BK38">
        <f t="shared" si="13"/>
        <v>1181056.1459999999</v>
      </c>
      <c r="BL38">
        <f t="shared" si="13"/>
        <v>1244363.6100000001</v>
      </c>
      <c r="BM38">
        <f t="shared" si="13"/>
        <v>1429435.8651000001</v>
      </c>
      <c r="BN38">
        <f t="shared" si="13"/>
        <v>1446635.0517</v>
      </c>
      <c r="BO38">
        <f t="shared" si="13"/>
        <v>1650185.3847000001</v>
      </c>
      <c r="BP38">
        <f t="shared" si="13"/>
        <v>1807648.2767999999</v>
      </c>
      <c r="BQ38">
        <f t="shared" si="13"/>
        <v>1926550.7940000002</v>
      </c>
      <c r="BR38">
        <f t="shared" si="13"/>
        <v>2033929.7349</v>
      </c>
      <c r="BS38">
        <f t="shared" ref="BS38:BX38" si="14">BS6*0.87</f>
        <v>2158695.7563</v>
      </c>
      <c r="BT38">
        <f t="shared" si="14"/>
        <v>2214491.2401000001</v>
      </c>
      <c r="BU38">
        <f t="shared" si="14"/>
        <v>2486891.5373999998</v>
      </c>
      <c r="BV38">
        <f t="shared" si="14"/>
        <v>2427176.9036999997</v>
      </c>
      <c r="BW38">
        <f t="shared" si="14"/>
        <v>2689058.2398000001</v>
      </c>
      <c r="BX38">
        <f t="shared" si="14"/>
        <v>2903948.0397000001</v>
      </c>
      <c r="BZ38" t="s">
        <v>75</v>
      </c>
      <c r="CA38" t="s">
        <v>76</v>
      </c>
      <c r="CB38" t="s">
        <v>82</v>
      </c>
      <c r="CC38" t="s">
        <v>34</v>
      </c>
      <c r="CD38" t="s">
        <v>78</v>
      </c>
    </row>
    <row r="39" spans="1:84" x14ac:dyDescent="0.3">
      <c r="B39" t="s">
        <v>75</v>
      </c>
      <c r="C39" t="s">
        <v>76</v>
      </c>
      <c r="D39" t="s">
        <v>83</v>
      </c>
      <c r="E39" t="s">
        <v>34</v>
      </c>
      <c r="F39" t="s">
        <v>78</v>
      </c>
      <c r="G39">
        <f t="shared" ref="G39:AL39" si="15">G7*0</f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si="15"/>
        <v>0</v>
      </c>
      <c r="Q39">
        <f t="shared" si="15"/>
        <v>0</v>
      </c>
      <c r="R39">
        <f t="shared" si="15"/>
        <v>0</v>
      </c>
      <c r="S39">
        <f t="shared" si="15"/>
        <v>0</v>
      </c>
      <c r="T39">
        <f t="shared" si="15"/>
        <v>0</v>
      </c>
      <c r="U39">
        <f t="shared" si="15"/>
        <v>0</v>
      </c>
      <c r="V39">
        <f t="shared" si="15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5"/>
        <v>0</v>
      </c>
      <c r="AL39">
        <f t="shared" si="15"/>
        <v>0</v>
      </c>
      <c r="AM39">
        <f t="shared" ref="AM39:BR39" si="16">AM7*0</f>
        <v>0</v>
      </c>
      <c r="AN39">
        <f t="shared" si="16"/>
        <v>0</v>
      </c>
      <c r="AO39">
        <f t="shared" si="16"/>
        <v>0</v>
      </c>
      <c r="AP39">
        <f t="shared" si="16"/>
        <v>0</v>
      </c>
      <c r="AQ39">
        <f t="shared" si="16"/>
        <v>0</v>
      </c>
      <c r="AR39">
        <f t="shared" si="16"/>
        <v>0</v>
      </c>
      <c r="AS39">
        <f t="shared" si="16"/>
        <v>0</v>
      </c>
      <c r="AT39">
        <f t="shared" si="16"/>
        <v>0</v>
      </c>
      <c r="AU39">
        <f t="shared" si="16"/>
        <v>0</v>
      </c>
      <c r="AV39">
        <f t="shared" si="16"/>
        <v>0</v>
      </c>
      <c r="AW39">
        <f t="shared" si="16"/>
        <v>0</v>
      </c>
      <c r="AX39">
        <f t="shared" si="16"/>
        <v>0</v>
      </c>
      <c r="AY39">
        <f t="shared" si="16"/>
        <v>0</v>
      </c>
      <c r="AZ39">
        <f t="shared" si="16"/>
        <v>0</v>
      </c>
      <c r="BA39">
        <f t="shared" si="16"/>
        <v>0</v>
      </c>
      <c r="BB39">
        <f t="shared" si="16"/>
        <v>0</v>
      </c>
      <c r="BC39">
        <f t="shared" si="16"/>
        <v>0</v>
      </c>
      <c r="BD39">
        <f t="shared" si="16"/>
        <v>0</v>
      </c>
      <c r="BE39">
        <f t="shared" si="16"/>
        <v>0</v>
      </c>
      <c r="BF39">
        <f t="shared" si="16"/>
        <v>0</v>
      </c>
      <c r="BG39">
        <f t="shared" si="16"/>
        <v>0</v>
      </c>
      <c r="BH39">
        <f t="shared" si="16"/>
        <v>0</v>
      </c>
      <c r="BI39">
        <f t="shared" si="16"/>
        <v>0</v>
      </c>
      <c r="BJ39">
        <f t="shared" si="16"/>
        <v>0</v>
      </c>
      <c r="BK39">
        <f t="shared" si="16"/>
        <v>0</v>
      </c>
      <c r="BL39">
        <f t="shared" si="16"/>
        <v>0</v>
      </c>
      <c r="BM39">
        <f t="shared" si="16"/>
        <v>0</v>
      </c>
      <c r="BN39">
        <f t="shared" si="16"/>
        <v>0</v>
      </c>
      <c r="BO39">
        <f t="shared" si="16"/>
        <v>0</v>
      </c>
      <c r="BP39">
        <f t="shared" si="16"/>
        <v>0</v>
      </c>
      <c r="BQ39">
        <f t="shared" si="16"/>
        <v>0</v>
      </c>
      <c r="BR39">
        <f t="shared" si="16"/>
        <v>0</v>
      </c>
      <c r="BS39">
        <f t="shared" ref="BS39:BX39" si="17">BS7*0</f>
        <v>0</v>
      </c>
      <c r="BT39">
        <f t="shared" si="17"/>
        <v>0</v>
      </c>
      <c r="BU39">
        <f t="shared" si="17"/>
        <v>0</v>
      </c>
      <c r="BV39">
        <f t="shared" si="17"/>
        <v>0</v>
      </c>
      <c r="BW39">
        <f t="shared" si="17"/>
        <v>0</v>
      </c>
      <c r="BX39">
        <f t="shared" si="17"/>
        <v>0</v>
      </c>
      <c r="BZ39" t="s">
        <v>75</v>
      </c>
      <c r="CA39" t="s">
        <v>76</v>
      </c>
      <c r="CB39" t="s">
        <v>83</v>
      </c>
      <c r="CC39" t="s">
        <v>34</v>
      </c>
      <c r="CD39" t="s">
        <v>78</v>
      </c>
    </row>
    <row r="40" spans="1:84" x14ac:dyDescent="0.3">
      <c r="B40" t="s">
        <v>75</v>
      </c>
      <c r="C40" t="s">
        <v>76</v>
      </c>
      <c r="D40" t="s">
        <v>77</v>
      </c>
      <c r="E40" t="s">
        <v>51</v>
      </c>
      <c r="F40" t="s">
        <v>78</v>
      </c>
      <c r="G40">
        <f t="shared" ref="G40:AL40" si="18">G8*0.3</f>
        <v>12.9</v>
      </c>
      <c r="H40">
        <f t="shared" si="18"/>
        <v>11.1</v>
      </c>
      <c r="I40">
        <f t="shared" si="18"/>
        <v>9.9</v>
      </c>
      <c r="J40">
        <f t="shared" si="18"/>
        <v>9.9</v>
      </c>
      <c r="K40">
        <f t="shared" si="18"/>
        <v>2.6999999999999997</v>
      </c>
      <c r="L40">
        <f t="shared" si="18"/>
        <v>2.6999999999999997</v>
      </c>
      <c r="M40">
        <f t="shared" si="18"/>
        <v>3.3</v>
      </c>
      <c r="N40">
        <f t="shared" si="18"/>
        <v>3.5999999999999996</v>
      </c>
      <c r="O40">
        <f t="shared" si="18"/>
        <v>3.3</v>
      </c>
      <c r="P40">
        <f t="shared" si="18"/>
        <v>3.5999999999999996</v>
      </c>
      <c r="Q40">
        <f t="shared" si="18"/>
        <v>5.3999999999999995</v>
      </c>
      <c r="R40">
        <f t="shared" si="18"/>
        <v>6.6</v>
      </c>
      <c r="S40">
        <f t="shared" si="18"/>
        <v>6.8999999999999995</v>
      </c>
      <c r="T40">
        <f t="shared" si="18"/>
        <v>8.6999999999999993</v>
      </c>
      <c r="U40">
        <f t="shared" si="18"/>
        <v>8.6999999999999993</v>
      </c>
      <c r="V40">
        <f t="shared" si="18"/>
        <v>9.9</v>
      </c>
      <c r="W40">
        <f t="shared" si="18"/>
        <v>13.2</v>
      </c>
      <c r="X40">
        <f t="shared" si="18"/>
        <v>18.3</v>
      </c>
      <c r="Y40">
        <f t="shared" si="18"/>
        <v>22.2</v>
      </c>
      <c r="Z40">
        <f t="shared" si="18"/>
        <v>27</v>
      </c>
      <c r="AA40">
        <f t="shared" si="18"/>
        <v>35.1</v>
      </c>
      <c r="AB40">
        <f t="shared" si="18"/>
        <v>62.4</v>
      </c>
      <c r="AC40">
        <f t="shared" si="18"/>
        <v>99.6</v>
      </c>
      <c r="AD40">
        <f t="shared" si="18"/>
        <v>110.39999999999999</v>
      </c>
      <c r="AE40">
        <f t="shared" si="18"/>
        <v>105</v>
      </c>
      <c r="AF40">
        <f t="shared" si="18"/>
        <v>120.3</v>
      </c>
      <c r="AG40">
        <f t="shared" si="18"/>
        <v>106.2</v>
      </c>
      <c r="AH40">
        <f t="shared" si="18"/>
        <v>123.6</v>
      </c>
      <c r="AI40">
        <f t="shared" si="18"/>
        <v>144.9</v>
      </c>
      <c r="AJ40">
        <f t="shared" si="18"/>
        <v>178.79999999999998</v>
      </c>
      <c r="AK40">
        <f t="shared" si="18"/>
        <v>207</v>
      </c>
      <c r="AL40">
        <f t="shared" si="18"/>
        <v>279</v>
      </c>
      <c r="AM40">
        <f t="shared" ref="AM40:BR40" si="19">AM8*0.3</f>
        <v>260.7</v>
      </c>
      <c r="AN40">
        <f t="shared" si="19"/>
        <v>392.7</v>
      </c>
      <c r="AO40">
        <f t="shared" si="19"/>
        <v>218.4</v>
      </c>
      <c r="AP40">
        <f t="shared" si="19"/>
        <v>225.9</v>
      </c>
      <c r="AQ40">
        <f t="shared" si="19"/>
        <v>247.5</v>
      </c>
      <c r="AR40">
        <f t="shared" si="19"/>
        <v>269.39999999999998</v>
      </c>
      <c r="AS40">
        <f t="shared" si="19"/>
        <v>271.5</v>
      </c>
      <c r="AT40">
        <f t="shared" si="19"/>
        <v>367.2</v>
      </c>
      <c r="AU40">
        <f t="shared" si="19"/>
        <v>338.7</v>
      </c>
      <c r="AV40">
        <f t="shared" si="19"/>
        <v>333.59999999999997</v>
      </c>
      <c r="AW40">
        <f t="shared" si="19"/>
        <v>587.69999999999993</v>
      </c>
      <c r="AX40">
        <f t="shared" si="19"/>
        <v>1126.8</v>
      </c>
      <c r="AY40">
        <f t="shared" si="19"/>
        <v>2166.2999999999997</v>
      </c>
      <c r="AZ40">
        <f t="shared" si="19"/>
        <v>6326.4</v>
      </c>
      <c r="BA40">
        <f t="shared" si="19"/>
        <v>10977.9</v>
      </c>
      <c r="BB40">
        <f t="shared" si="19"/>
        <v>13921.8</v>
      </c>
      <c r="BC40">
        <f t="shared" si="19"/>
        <v>19148.099999999999</v>
      </c>
      <c r="BD40">
        <f t="shared" si="19"/>
        <v>24123.3</v>
      </c>
      <c r="BE40">
        <f t="shared" si="19"/>
        <v>26543.7</v>
      </c>
      <c r="BF40">
        <f t="shared" si="19"/>
        <v>32473.5</v>
      </c>
      <c r="BG40">
        <f t="shared" si="19"/>
        <v>33065.699999999997</v>
      </c>
      <c r="BH40">
        <f t="shared" si="19"/>
        <v>62944.799999999996</v>
      </c>
      <c r="BI40">
        <f t="shared" si="19"/>
        <v>66950.099999999991</v>
      </c>
      <c r="BJ40">
        <f t="shared" si="19"/>
        <v>74851.8</v>
      </c>
      <c r="BK40">
        <f t="shared" si="19"/>
        <v>79472.7</v>
      </c>
      <c r="BL40">
        <f t="shared" si="19"/>
        <v>88063.5</v>
      </c>
      <c r="BM40">
        <f t="shared" si="19"/>
        <v>94442.4</v>
      </c>
      <c r="BN40">
        <f t="shared" si="19"/>
        <v>104608.2</v>
      </c>
      <c r="BO40">
        <f t="shared" si="19"/>
        <v>110611.62000000001</v>
      </c>
      <c r="BP40">
        <f t="shared" si="19"/>
        <v>115251.393</v>
      </c>
      <c r="BQ40">
        <f t="shared" si="19"/>
        <v>125937.609</v>
      </c>
      <c r="BR40">
        <f t="shared" si="19"/>
        <v>132469.28999999998</v>
      </c>
      <c r="BS40">
        <f t="shared" ref="BS40:BX40" si="20">BS8*0.3</f>
        <v>132524.12400000001</v>
      </c>
      <c r="BT40">
        <f t="shared" si="20"/>
        <v>132886.60200000001</v>
      </c>
      <c r="BU40">
        <f t="shared" si="20"/>
        <v>143160.68699999998</v>
      </c>
      <c r="BV40">
        <f t="shared" si="20"/>
        <v>142432.14600000001</v>
      </c>
      <c r="BW40">
        <f t="shared" si="20"/>
        <v>144674.78699999998</v>
      </c>
      <c r="BX40">
        <f t="shared" si="20"/>
        <v>149454.408</v>
      </c>
      <c r="BZ40" t="s">
        <v>75</v>
      </c>
      <c r="CA40" t="s">
        <v>76</v>
      </c>
      <c r="CB40" t="s">
        <v>77</v>
      </c>
      <c r="CC40" t="s">
        <v>51</v>
      </c>
      <c r="CD40" t="s">
        <v>78</v>
      </c>
    </row>
    <row r="41" spans="1:84" x14ac:dyDescent="0.3">
      <c r="B41" t="s">
        <v>75</v>
      </c>
      <c r="C41" t="s">
        <v>76</v>
      </c>
      <c r="D41" t="s">
        <v>79</v>
      </c>
      <c r="E41" t="s">
        <v>51</v>
      </c>
      <c r="F41" t="s">
        <v>78</v>
      </c>
      <c r="G41">
        <f t="shared" ref="G41:AL41" si="21">G9*0.36</f>
        <v>14.04</v>
      </c>
      <c r="H41">
        <f t="shared" si="21"/>
        <v>21.599999999999998</v>
      </c>
      <c r="I41">
        <f t="shared" si="21"/>
        <v>23.759999999999998</v>
      </c>
      <c r="J41">
        <f t="shared" si="21"/>
        <v>31.68</v>
      </c>
      <c r="K41">
        <f t="shared" si="21"/>
        <v>30.599999999999998</v>
      </c>
      <c r="L41">
        <f t="shared" si="21"/>
        <v>31.68</v>
      </c>
      <c r="M41">
        <f t="shared" si="21"/>
        <v>38.159999999999997</v>
      </c>
      <c r="N41">
        <f t="shared" si="21"/>
        <v>37.44</v>
      </c>
      <c r="O41">
        <f t="shared" si="21"/>
        <v>41.04</v>
      </c>
      <c r="P41">
        <f t="shared" si="21"/>
        <v>46.44</v>
      </c>
      <c r="Q41">
        <f t="shared" si="21"/>
        <v>46.8</v>
      </c>
      <c r="R41">
        <f t="shared" si="21"/>
        <v>57.239999999999995</v>
      </c>
      <c r="S41">
        <f t="shared" si="21"/>
        <v>57.599999999999994</v>
      </c>
      <c r="T41">
        <f t="shared" si="21"/>
        <v>60.839999999999996</v>
      </c>
      <c r="U41">
        <f t="shared" si="21"/>
        <v>73.8</v>
      </c>
      <c r="V41">
        <f t="shared" si="21"/>
        <v>88.2</v>
      </c>
      <c r="W41">
        <f t="shared" si="21"/>
        <v>102.24</v>
      </c>
      <c r="X41">
        <f t="shared" si="21"/>
        <v>132.12</v>
      </c>
      <c r="Y41">
        <f t="shared" si="21"/>
        <v>172.79999999999998</v>
      </c>
      <c r="Z41">
        <f t="shared" si="21"/>
        <v>232.2</v>
      </c>
      <c r="AA41">
        <f t="shared" si="21"/>
        <v>304.2</v>
      </c>
      <c r="AB41">
        <f t="shared" si="21"/>
        <v>413.28</v>
      </c>
      <c r="AC41">
        <f t="shared" si="21"/>
        <v>550.79999999999995</v>
      </c>
      <c r="AD41">
        <f t="shared" si="21"/>
        <v>740.88</v>
      </c>
      <c r="AE41">
        <f t="shared" si="21"/>
        <v>1000.0799999999999</v>
      </c>
      <c r="AF41">
        <f t="shared" si="21"/>
        <v>1345.32</v>
      </c>
      <c r="AG41">
        <f t="shared" si="21"/>
        <v>1860.12</v>
      </c>
      <c r="AH41">
        <f t="shared" si="21"/>
        <v>2821.3199999999997</v>
      </c>
      <c r="AI41">
        <f t="shared" si="21"/>
        <v>2643.8399999999997</v>
      </c>
      <c r="AJ41">
        <f t="shared" si="21"/>
        <v>4554.3599999999997</v>
      </c>
      <c r="AK41">
        <f t="shared" si="21"/>
        <v>5103</v>
      </c>
      <c r="AL41">
        <f t="shared" si="21"/>
        <v>7723.44</v>
      </c>
      <c r="AM41">
        <f t="shared" ref="AM41:BR41" si="22">AM9*0.36</f>
        <v>11180.88</v>
      </c>
      <c r="AN41">
        <f t="shared" si="22"/>
        <v>13532.039999999999</v>
      </c>
      <c r="AO41">
        <f t="shared" si="22"/>
        <v>13804.92</v>
      </c>
      <c r="AP41">
        <f t="shared" si="22"/>
        <v>14305.68</v>
      </c>
      <c r="AQ41">
        <f t="shared" si="22"/>
        <v>21007.8</v>
      </c>
      <c r="AR41">
        <f t="shared" si="22"/>
        <v>25411.68</v>
      </c>
      <c r="AS41">
        <f t="shared" si="22"/>
        <v>21202.559999999998</v>
      </c>
      <c r="AT41">
        <f t="shared" si="22"/>
        <v>22597.559999999998</v>
      </c>
      <c r="AU41">
        <f t="shared" si="22"/>
        <v>25422.12</v>
      </c>
      <c r="AV41">
        <f t="shared" si="22"/>
        <v>27409.68</v>
      </c>
      <c r="AW41">
        <f t="shared" si="22"/>
        <v>26310.6</v>
      </c>
      <c r="AX41">
        <f t="shared" si="22"/>
        <v>26991</v>
      </c>
      <c r="AY41">
        <f t="shared" si="22"/>
        <v>31244.039999999997</v>
      </c>
      <c r="AZ41">
        <f t="shared" si="22"/>
        <v>37607.4</v>
      </c>
      <c r="BA41">
        <f t="shared" si="22"/>
        <v>52674.479999999996</v>
      </c>
      <c r="BB41">
        <f t="shared" si="22"/>
        <v>66039.48</v>
      </c>
      <c r="BC41">
        <f t="shared" si="22"/>
        <v>75723.12</v>
      </c>
      <c r="BD41">
        <f t="shared" si="22"/>
        <v>98235.72</v>
      </c>
      <c r="BE41">
        <f t="shared" si="22"/>
        <v>154328.4</v>
      </c>
      <c r="BF41">
        <f t="shared" si="22"/>
        <v>187552.44</v>
      </c>
      <c r="BG41">
        <f t="shared" si="22"/>
        <v>208326.96</v>
      </c>
      <c r="BH41">
        <f t="shared" si="22"/>
        <v>378047.16</v>
      </c>
      <c r="BI41">
        <f t="shared" si="22"/>
        <v>438256.62</v>
      </c>
      <c r="BJ41">
        <f t="shared" si="22"/>
        <v>461763.77759999997</v>
      </c>
      <c r="BK41">
        <f t="shared" si="22"/>
        <v>542803.86719999998</v>
      </c>
      <c r="BL41">
        <f t="shared" si="22"/>
        <v>664298.2476</v>
      </c>
      <c r="BM41">
        <f t="shared" si="22"/>
        <v>693807.38639999996</v>
      </c>
      <c r="BN41">
        <f t="shared" si="22"/>
        <v>745727.40359999996</v>
      </c>
      <c r="BO41">
        <f t="shared" si="22"/>
        <v>803451.6</v>
      </c>
      <c r="BP41">
        <f t="shared" si="22"/>
        <v>796768.93079999986</v>
      </c>
      <c r="BQ41">
        <f t="shared" si="22"/>
        <v>831626.44559999998</v>
      </c>
      <c r="BR41">
        <f t="shared" si="22"/>
        <v>848496.64320000005</v>
      </c>
      <c r="BS41">
        <f t="shared" ref="BS41:BX41" si="23">BS9*0.36</f>
        <v>898505.18640000001</v>
      </c>
      <c r="BT41">
        <f t="shared" si="23"/>
        <v>939062.79720000003</v>
      </c>
      <c r="BU41">
        <f t="shared" si="23"/>
        <v>1030278.6035999999</v>
      </c>
      <c r="BV41">
        <f t="shared" si="23"/>
        <v>1125705.0636</v>
      </c>
      <c r="BW41">
        <f t="shared" si="23"/>
        <v>1322396.6292000001</v>
      </c>
      <c r="BX41">
        <f t="shared" si="23"/>
        <v>1505047.446</v>
      </c>
      <c r="BZ41" t="s">
        <v>75</v>
      </c>
      <c r="CA41" t="s">
        <v>76</v>
      </c>
      <c r="CB41" t="s">
        <v>79</v>
      </c>
      <c r="CC41" t="s">
        <v>51</v>
      </c>
      <c r="CD41" t="s">
        <v>78</v>
      </c>
    </row>
    <row r="42" spans="1:84" x14ac:dyDescent="0.3">
      <c r="B42" t="s">
        <v>75</v>
      </c>
      <c r="C42" t="s">
        <v>76</v>
      </c>
      <c r="D42" t="s">
        <v>80</v>
      </c>
      <c r="E42" t="s">
        <v>51</v>
      </c>
      <c r="F42" t="s">
        <v>78</v>
      </c>
      <c r="G42">
        <f t="shared" ref="G42:AL42" si="24">G10*0.21</f>
        <v>0</v>
      </c>
      <c r="H42">
        <f t="shared" si="24"/>
        <v>0</v>
      </c>
      <c r="I42">
        <f t="shared" si="24"/>
        <v>0</v>
      </c>
      <c r="J42">
        <f t="shared" si="24"/>
        <v>0</v>
      </c>
      <c r="K42">
        <f t="shared" si="24"/>
        <v>0</v>
      </c>
      <c r="L42">
        <f t="shared" si="24"/>
        <v>0</v>
      </c>
      <c r="M42">
        <f t="shared" si="24"/>
        <v>0</v>
      </c>
      <c r="N42">
        <f t="shared" si="24"/>
        <v>0</v>
      </c>
      <c r="O42">
        <f t="shared" si="24"/>
        <v>0</v>
      </c>
      <c r="P42">
        <f t="shared" si="24"/>
        <v>0</v>
      </c>
      <c r="Q42">
        <f t="shared" si="24"/>
        <v>0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0</v>
      </c>
      <c r="AC42">
        <f t="shared" si="24"/>
        <v>0</v>
      </c>
      <c r="AD42">
        <f t="shared" si="24"/>
        <v>27.93</v>
      </c>
      <c r="AE42">
        <f t="shared" si="24"/>
        <v>0</v>
      </c>
      <c r="AF42">
        <f t="shared" si="24"/>
        <v>0</v>
      </c>
      <c r="AG42">
        <f t="shared" si="24"/>
        <v>101.22</v>
      </c>
      <c r="AH42">
        <f t="shared" si="24"/>
        <v>124.32</v>
      </c>
      <c r="AI42">
        <f t="shared" si="24"/>
        <v>202.23</v>
      </c>
      <c r="AJ42">
        <f t="shared" si="24"/>
        <v>87.149999999999991</v>
      </c>
      <c r="AK42">
        <f t="shared" si="24"/>
        <v>64.679999999999993</v>
      </c>
      <c r="AL42">
        <f t="shared" si="24"/>
        <v>97.86</v>
      </c>
      <c r="AM42">
        <f t="shared" ref="AM42:BR42" si="25">AM10*0.21</f>
        <v>125.36999999999999</v>
      </c>
      <c r="AN42">
        <f t="shared" si="25"/>
        <v>141.54</v>
      </c>
      <c r="AO42">
        <f t="shared" si="25"/>
        <v>0</v>
      </c>
      <c r="AP42">
        <f t="shared" si="25"/>
        <v>0</v>
      </c>
      <c r="AQ42">
        <f t="shared" si="25"/>
        <v>0</v>
      </c>
      <c r="AR42">
        <f t="shared" si="25"/>
        <v>0</v>
      </c>
      <c r="AS42">
        <f t="shared" si="25"/>
        <v>0</v>
      </c>
      <c r="AT42">
        <f t="shared" si="25"/>
        <v>0</v>
      </c>
      <c r="AU42">
        <f t="shared" si="25"/>
        <v>0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25"/>
        <v>0.21</v>
      </c>
      <c r="AZ42">
        <f t="shared" si="25"/>
        <v>0.21</v>
      </c>
      <c r="BA42">
        <f t="shared" si="25"/>
        <v>0.42</v>
      </c>
      <c r="BB42">
        <f t="shared" si="25"/>
        <v>0</v>
      </c>
      <c r="BC42">
        <f t="shared" si="25"/>
        <v>0</v>
      </c>
      <c r="BD42">
        <f t="shared" si="25"/>
        <v>0</v>
      </c>
      <c r="BE42">
        <f t="shared" si="25"/>
        <v>1.89</v>
      </c>
      <c r="BF42">
        <f t="shared" si="25"/>
        <v>0</v>
      </c>
      <c r="BG42">
        <f t="shared" si="25"/>
        <v>0</v>
      </c>
      <c r="BH42">
        <f t="shared" si="25"/>
        <v>0</v>
      </c>
      <c r="BI42">
        <f t="shared" si="25"/>
        <v>0</v>
      </c>
      <c r="BJ42">
        <f t="shared" si="25"/>
        <v>2.94</v>
      </c>
      <c r="BK42">
        <f t="shared" si="25"/>
        <v>6290.55</v>
      </c>
      <c r="BL42">
        <f t="shared" si="25"/>
        <v>4473.21</v>
      </c>
      <c r="BM42">
        <f t="shared" si="25"/>
        <v>7310.73</v>
      </c>
      <c r="BN42">
        <f t="shared" si="25"/>
        <v>8960.2799999999988</v>
      </c>
      <c r="BO42">
        <f t="shared" si="25"/>
        <v>10369.799999999999</v>
      </c>
      <c r="BP42">
        <f t="shared" si="25"/>
        <v>9426.2069999999985</v>
      </c>
      <c r="BQ42">
        <f t="shared" si="25"/>
        <v>8486.1</v>
      </c>
      <c r="BR42">
        <f t="shared" si="25"/>
        <v>8133.09</v>
      </c>
      <c r="BS42">
        <f t="shared" ref="BS42:BX42" si="26">BS10*0.21</f>
        <v>6861.3173999999999</v>
      </c>
      <c r="BT42">
        <f t="shared" si="26"/>
        <v>7133.28</v>
      </c>
      <c r="BU42">
        <f t="shared" si="26"/>
        <v>6960.24</v>
      </c>
      <c r="BV42">
        <f t="shared" si="26"/>
        <v>8858.64</v>
      </c>
      <c r="BW42">
        <f t="shared" si="26"/>
        <v>9497.8799999999992</v>
      </c>
      <c r="BX42">
        <f t="shared" si="26"/>
        <v>11027.8665</v>
      </c>
      <c r="BZ42" t="s">
        <v>75</v>
      </c>
      <c r="CA42" t="s">
        <v>76</v>
      </c>
      <c r="CB42" t="s">
        <v>80</v>
      </c>
      <c r="CC42" t="s">
        <v>51</v>
      </c>
      <c r="CD42" t="s">
        <v>78</v>
      </c>
    </row>
    <row r="43" spans="1:84" x14ac:dyDescent="0.3">
      <c r="B43" t="s">
        <v>75</v>
      </c>
      <c r="C43" t="s">
        <v>76</v>
      </c>
      <c r="D43" t="s">
        <v>81</v>
      </c>
      <c r="E43" t="s">
        <v>51</v>
      </c>
      <c r="F43" t="s">
        <v>78</v>
      </c>
      <c r="G43">
        <f t="shared" ref="G43:AL43" si="27">G11*0.17</f>
        <v>0</v>
      </c>
      <c r="H43">
        <f t="shared" si="27"/>
        <v>0</v>
      </c>
      <c r="I43">
        <f t="shared" si="27"/>
        <v>0</v>
      </c>
      <c r="J43">
        <f t="shared" si="27"/>
        <v>0</v>
      </c>
      <c r="K43">
        <f t="shared" si="27"/>
        <v>0</v>
      </c>
      <c r="L43">
        <f t="shared" si="27"/>
        <v>0</v>
      </c>
      <c r="M43">
        <f t="shared" si="27"/>
        <v>0</v>
      </c>
      <c r="N43">
        <f t="shared" si="27"/>
        <v>0</v>
      </c>
      <c r="O43">
        <f t="shared" si="27"/>
        <v>0</v>
      </c>
      <c r="P43">
        <f t="shared" si="27"/>
        <v>0</v>
      </c>
      <c r="Q43">
        <f t="shared" si="27"/>
        <v>0</v>
      </c>
      <c r="R43">
        <f t="shared" si="27"/>
        <v>0</v>
      </c>
      <c r="S43">
        <f t="shared" si="27"/>
        <v>0</v>
      </c>
      <c r="T43">
        <f t="shared" si="27"/>
        <v>0</v>
      </c>
      <c r="U43">
        <f t="shared" si="27"/>
        <v>0</v>
      </c>
      <c r="V43">
        <f t="shared" si="27"/>
        <v>0.34</v>
      </c>
      <c r="W43">
        <f t="shared" si="27"/>
        <v>1.02</v>
      </c>
      <c r="X43">
        <f t="shared" si="27"/>
        <v>2.3800000000000003</v>
      </c>
      <c r="Y43">
        <f t="shared" si="27"/>
        <v>2.21</v>
      </c>
      <c r="Z43">
        <f t="shared" si="27"/>
        <v>8.5</v>
      </c>
      <c r="AA43">
        <f t="shared" si="27"/>
        <v>10.88</v>
      </c>
      <c r="AB43">
        <f t="shared" si="27"/>
        <v>55.930000000000007</v>
      </c>
      <c r="AC43">
        <f t="shared" si="27"/>
        <v>102.85000000000001</v>
      </c>
      <c r="AD43">
        <f t="shared" si="27"/>
        <v>147.9</v>
      </c>
      <c r="AE43">
        <f t="shared" si="27"/>
        <v>172.38000000000002</v>
      </c>
      <c r="AF43">
        <f t="shared" si="27"/>
        <v>233.92000000000002</v>
      </c>
      <c r="AG43">
        <f t="shared" si="27"/>
        <v>575.11</v>
      </c>
      <c r="AH43">
        <f t="shared" si="27"/>
        <v>958.12000000000012</v>
      </c>
      <c r="AI43">
        <f t="shared" si="27"/>
        <v>1010.3100000000001</v>
      </c>
      <c r="AJ43">
        <f t="shared" si="27"/>
        <v>1011.5000000000001</v>
      </c>
      <c r="AK43">
        <f t="shared" si="27"/>
        <v>1091.74</v>
      </c>
      <c r="AL43">
        <f t="shared" si="27"/>
        <v>1154.1300000000001</v>
      </c>
      <c r="AM43">
        <f t="shared" ref="AM43:BR43" si="28">AM11*0.17</f>
        <v>1310.19</v>
      </c>
      <c r="AN43">
        <f t="shared" si="28"/>
        <v>1326.68</v>
      </c>
      <c r="AO43">
        <f t="shared" si="28"/>
        <v>1557.5893000000003</v>
      </c>
      <c r="AP43">
        <f t="shared" si="28"/>
        <v>1649.8143000000002</v>
      </c>
      <c r="AQ43">
        <f t="shared" si="28"/>
        <v>1761.4448000000002</v>
      </c>
      <c r="AR43">
        <f t="shared" si="28"/>
        <v>1595.6591000000001</v>
      </c>
      <c r="AS43">
        <f t="shared" si="28"/>
        <v>1842.9070999999999</v>
      </c>
      <c r="AT43">
        <f t="shared" si="28"/>
        <v>1686.7298000000003</v>
      </c>
      <c r="AU43">
        <f t="shared" si="28"/>
        <v>2797.6390000000001</v>
      </c>
      <c r="AV43">
        <f t="shared" si="28"/>
        <v>2231.0256000000004</v>
      </c>
      <c r="AW43">
        <f t="shared" si="28"/>
        <v>1900.8108000000002</v>
      </c>
      <c r="AX43">
        <f t="shared" si="28"/>
        <v>1990.7238</v>
      </c>
      <c r="AY43">
        <f t="shared" si="28"/>
        <v>1905.7255</v>
      </c>
      <c r="AZ43">
        <f t="shared" si="28"/>
        <v>1754.5989000000002</v>
      </c>
      <c r="BA43">
        <f t="shared" si="28"/>
        <v>2016.7423000000003</v>
      </c>
      <c r="BB43">
        <f t="shared" si="28"/>
        <v>2217.0040000000004</v>
      </c>
      <c r="BC43">
        <f t="shared" si="28"/>
        <v>2249.9857000000002</v>
      </c>
      <c r="BD43">
        <f t="shared" si="28"/>
        <v>1914.0623000000003</v>
      </c>
      <c r="BE43">
        <f t="shared" si="28"/>
        <v>1743.2106000000001</v>
      </c>
      <c r="BF43">
        <f t="shared" si="28"/>
        <v>1773.6406000000002</v>
      </c>
      <c r="BG43">
        <f t="shared" si="28"/>
        <v>2280.4140000000002</v>
      </c>
      <c r="BH43">
        <f t="shared" si="28"/>
        <v>28806.840000000004</v>
      </c>
      <c r="BI43">
        <f t="shared" si="28"/>
        <v>30936.2736</v>
      </c>
      <c r="BJ43">
        <f t="shared" si="28"/>
        <v>32423.778699999999</v>
      </c>
      <c r="BK43">
        <f t="shared" si="28"/>
        <v>38645.777000000002</v>
      </c>
      <c r="BL43">
        <f t="shared" si="28"/>
        <v>38818.5412</v>
      </c>
      <c r="BM43">
        <f t="shared" si="28"/>
        <v>42784.486500000006</v>
      </c>
      <c r="BN43">
        <f t="shared" si="28"/>
        <v>43260.428700000004</v>
      </c>
      <c r="BO43">
        <f t="shared" si="28"/>
        <v>45709.268499999998</v>
      </c>
      <c r="BP43">
        <f t="shared" si="28"/>
        <v>45683.129300000001</v>
      </c>
      <c r="BQ43">
        <f t="shared" si="28"/>
        <v>45284.783600000002</v>
      </c>
      <c r="BR43">
        <f t="shared" si="28"/>
        <v>44410.565399999999</v>
      </c>
      <c r="BS43">
        <f t="shared" ref="BS43:BX43" si="29">BS11*0.17</f>
        <v>88917.648300000001</v>
      </c>
      <c r="BT43">
        <f t="shared" si="29"/>
        <v>44399.848599999998</v>
      </c>
      <c r="BU43">
        <f t="shared" si="29"/>
        <v>44104.597700000006</v>
      </c>
      <c r="BV43">
        <f t="shared" si="29"/>
        <v>38752.319400000008</v>
      </c>
      <c r="BW43">
        <f t="shared" si="29"/>
        <v>35296.957200000004</v>
      </c>
      <c r="BX43">
        <f t="shared" si="29"/>
        <v>34237.114300000001</v>
      </c>
      <c r="BZ43" t="s">
        <v>75</v>
      </c>
      <c r="CA43" t="s">
        <v>76</v>
      </c>
      <c r="CB43" t="s">
        <v>81</v>
      </c>
      <c r="CC43" t="s">
        <v>51</v>
      </c>
      <c r="CD43" t="s">
        <v>78</v>
      </c>
    </row>
    <row r="44" spans="1:84" x14ac:dyDescent="0.3">
      <c r="B44" t="s">
        <v>75</v>
      </c>
      <c r="C44" t="s">
        <v>76</v>
      </c>
      <c r="D44" t="s">
        <v>82</v>
      </c>
      <c r="E44" t="s">
        <v>51</v>
      </c>
      <c r="F44" t="s">
        <v>78</v>
      </c>
      <c r="G44">
        <f t="shared" ref="G44:AL44" si="30">G12*0.87</f>
        <v>225142.08</v>
      </c>
      <c r="H44">
        <f t="shared" si="30"/>
        <v>272237.78999999998</v>
      </c>
      <c r="I44">
        <f t="shared" si="30"/>
        <v>297839.27999999997</v>
      </c>
      <c r="J44">
        <f t="shared" si="30"/>
        <v>350868.39</v>
      </c>
      <c r="K44">
        <f t="shared" si="30"/>
        <v>461872.56</v>
      </c>
      <c r="L44">
        <f t="shared" si="30"/>
        <v>514010.79</v>
      </c>
      <c r="M44">
        <f t="shared" si="30"/>
        <v>546099</v>
      </c>
      <c r="N44">
        <f t="shared" si="30"/>
        <v>755326.17</v>
      </c>
      <c r="O44">
        <f t="shared" si="30"/>
        <v>737581.65</v>
      </c>
      <c r="P44">
        <f t="shared" si="30"/>
        <v>802513.23</v>
      </c>
      <c r="Q44">
        <f t="shared" si="30"/>
        <v>743108.76</v>
      </c>
      <c r="R44">
        <f t="shared" si="30"/>
        <v>642085.23</v>
      </c>
      <c r="S44">
        <f t="shared" si="30"/>
        <v>615780.78</v>
      </c>
      <c r="T44">
        <f t="shared" si="30"/>
        <v>678917.55</v>
      </c>
      <c r="U44">
        <f t="shared" si="30"/>
        <v>746365.17</v>
      </c>
      <c r="V44">
        <f t="shared" si="30"/>
        <v>886563.05999999994</v>
      </c>
      <c r="W44">
        <f t="shared" si="30"/>
        <v>914528.34</v>
      </c>
      <c r="X44">
        <f t="shared" si="30"/>
        <v>931058.34</v>
      </c>
      <c r="Y44">
        <f t="shared" si="30"/>
        <v>952091.46</v>
      </c>
      <c r="Z44">
        <f t="shared" si="30"/>
        <v>1025358.51</v>
      </c>
      <c r="AA44">
        <f t="shared" si="30"/>
        <v>1103815.98</v>
      </c>
      <c r="AB44">
        <f t="shared" si="30"/>
        <v>1172109.24</v>
      </c>
      <c r="AC44">
        <f t="shared" si="30"/>
        <v>1239371.55</v>
      </c>
      <c r="AD44">
        <f t="shared" si="30"/>
        <v>1335968.52</v>
      </c>
      <c r="AE44">
        <f t="shared" si="30"/>
        <v>1435770.57</v>
      </c>
      <c r="AF44">
        <f t="shared" si="30"/>
        <v>1552215.72</v>
      </c>
      <c r="AG44">
        <f t="shared" si="30"/>
        <v>1576889.79</v>
      </c>
      <c r="AH44">
        <f t="shared" si="30"/>
        <v>1660088.76</v>
      </c>
      <c r="AI44">
        <f t="shared" si="30"/>
        <v>1719600.24</v>
      </c>
      <c r="AJ44">
        <f t="shared" si="30"/>
        <v>1835757.42</v>
      </c>
      <c r="AK44">
        <f t="shared" si="30"/>
        <v>2019490.98</v>
      </c>
      <c r="AL44">
        <f t="shared" si="30"/>
        <v>2294941.6800000002</v>
      </c>
      <c r="AM44">
        <f t="shared" ref="AM44:BR44" si="31">AM12*0.87</f>
        <v>2577775.2000000002</v>
      </c>
      <c r="AN44">
        <f t="shared" si="31"/>
        <v>2875011.57</v>
      </c>
      <c r="AO44">
        <f t="shared" si="31"/>
        <v>3402996.3</v>
      </c>
      <c r="AP44">
        <f t="shared" si="31"/>
        <v>4025477.82</v>
      </c>
      <c r="AQ44">
        <f t="shared" si="31"/>
        <v>4652713.0199999996</v>
      </c>
      <c r="AR44">
        <f t="shared" si="31"/>
        <v>5316385.5599999996</v>
      </c>
      <c r="AS44">
        <f t="shared" si="31"/>
        <v>5819591.8200000003</v>
      </c>
      <c r="AT44">
        <f t="shared" si="31"/>
        <v>6227538.2999999998</v>
      </c>
      <c r="AU44">
        <f t="shared" si="31"/>
        <v>6562041.9900000002</v>
      </c>
      <c r="AV44">
        <f t="shared" si="31"/>
        <v>6774365.4900000002</v>
      </c>
      <c r="AW44">
        <f t="shared" si="31"/>
        <v>7640875.0499999998</v>
      </c>
      <c r="AX44">
        <f t="shared" si="31"/>
        <v>8691164.2799999993</v>
      </c>
      <c r="AY44">
        <f t="shared" si="31"/>
        <v>10144467.959999999</v>
      </c>
      <c r="AZ44">
        <f t="shared" si="31"/>
        <v>11667861.449999999</v>
      </c>
      <c r="BA44">
        <f t="shared" si="31"/>
        <v>13107794.970000001</v>
      </c>
      <c r="BB44">
        <f t="shared" si="31"/>
        <v>13831494.9</v>
      </c>
      <c r="BC44">
        <f t="shared" si="31"/>
        <v>14168582.49</v>
      </c>
      <c r="BD44">
        <f t="shared" si="31"/>
        <v>15134362.529999999</v>
      </c>
      <c r="BE44">
        <f t="shared" si="31"/>
        <v>15615506.459999999</v>
      </c>
      <c r="BF44">
        <f t="shared" si="31"/>
        <v>16466698.800000001</v>
      </c>
      <c r="BG44">
        <f t="shared" si="31"/>
        <v>17499440.129999999</v>
      </c>
      <c r="BH44">
        <f t="shared" si="31"/>
        <v>17934566.280000001</v>
      </c>
      <c r="BI44">
        <f t="shared" si="31"/>
        <v>19587788.652000003</v>
      </c>
      <c r="BJ44">
        <f t="shared" si="31"/>
        <v>20789824.604400001</v>
      </c>
      <c r="BK44">
        <f t="shared" si="31"/>
        <v>22139552.713799998</v>
      </c>
      <c r="BL44">
        <f t="shared" si="31"/>
        <v>23471125.611000001</v>
      </c>
      <c r="BM44">
        <f t="shared" si="31"/>
        <v>25465115.612099998</v>
      </c>
      <c r="BN44">
        <f t="shared" si="31"/>
        <v>26620073.646000002</v>
      </c>
      <c r="BO44">
        <f t="shared" si="31"/>
        <v>28186174.139699999</v>
      </c>
      <c r="BP44">
        <f t="shared" si="31"/>
        <v>29147690.414099999</v>
      </c>
      <c r="BQ44">
        <f t="shared" si="31"/>
        <v>31126512.165299997</v>
      </c>
      <c r="BR44">
        <f t="shared" si="31"/>
        <v>33309651.5112</v>
      </c>
      <c r="BS44">
        <f t="shared" ref="BS44:BX44" si="32">BS12*0.87</f>
        <v>34842692.961899996</v>
      </c>
      <c r="BT44">
        <f t="shared" si="32"/>
        <v>36177139.930200003</v>
      </c>
      <c r="BU44">
        <f t="shared" si="32"/>
        <v>37741852.739100002</v>
      </c>
      <c r="BV44">
        <f t="shared" si="32"/>
        <v>38870476.8561</v>
      </c>
      <c r="BW44">
        <f t="shared" si="32"/>
        <v>40080349.899000004</v>
      </c>
      <c r="BX44">
        <f t="shared" si="32"/>
        <v>41151031.450499997</v>
      </c>
      <c r="BZ44" t="s">
        <v>75</v>
      </c>
      <c r="CA44" t="s">
        <v>76</v>
      </c>
      <c r="CB44" t="s">
        <v>82</v>
      </c>
      <c r="CC44" t="s">
        <v>51</v>
      </c>
      <c r="CD44" t="s">
        <v>78</v>
      </c>
    </row>
    <row r="45" spans="1:84" x14ac:dyDescent="0.3">
      <c r="B45" t="s">
        <v>75</v>
      </c>
      <c r="C45" t="s">
        <v>76</v>
      </c>
      <c r="D45" t="s">
        <v>83</v>
      </c>
      <c r="E45" t="s">
        <v>51</v>
      </c>
      <c r="F45" t="s">
        <v>78</v>
      </c>
      <c r="G45">
        <f t="shared" ref="G45:AL45" si="33">G13*0</f>
        <v>0</v>
      </c>
      <c r="H45">
        <f t="shared" si="33"/>
        <v>0</v>
      </c>
      <c r="I45">
        <f t="shared" si="33"/>
        <v>0</v>
      </c>
      <c r="J45">
        <f t="shared" si="33"/>
        <v>0</v>
      </c>
      <c r="K45">
        <f t="shared" si="33"/>
        <v>0</v>
      </c>
      <c r="L45">
        <f t="shared" si="33"/>
        <v>0</v>
      </c>
      <c r="M45">
        <f t="shared" si="33"/>
        <v>0</v>
      </c>
      <c r="N45">
        <f t="shared" si="33"/>
        <v>0</v>
      </c>
      <c r="O45">
        <f t="shared" si="33"/>
        <v>0</v>
      </c>
      <c r="P45">
        <f t="shared" si="33"/>
        <v>0</v>
      </c>
      <c r="Q45">
        <f t="shared" si="33"/>
        <v>0</v>
      </c>
      <c r="R45">
        <f t="shared" si="33"/>
        <v>0</v>
      </c>
      <c r="S45">
        <f t="shared" si="33"/>
        <v>0</v>
      </c>
      <c r="T45">
        <f t="shared" si="33"/>
        <v>0</v>
      </c>
      <c r="U45">
        <f t="shared" si="33"/>
        <v>0</v>
      </c>
      <c r="V45">
        <f t="shared" si="33"/>
        <v>0</v>
      </c>
      <c r="W45">
        <f t="shared" si="33"/>
        <v>0</v>
      </c>
      <c r="X45">
        <f t="shared" si="33"/>
        <v>0</v>
      </c>
      <c r="Y45">
        <f t="shared" si="33"/>
        <v>0</v>
      </c>
      <c r="Z45">
        <f t="shared" si="33"/>
        <v>0</v>
      </c>
      <c r="AA45">
        <f t="shared" si="33"/>
        <v>0</v>
      </c>
      <c r="AB45">
        <f t="shared" si="33"/>
        <v>0</v>
      </c>
      <c r="AC45">
        <f t="shared" si="33"/>
        <v>0</v>
      </c>
      <c r="AD45">
        <f t="shared" si="33"/>
        <v>0</v>
      </c>
      <c r="AE45">
        <f t="shared" si="33"/>
        <v>0</v>
      </c>
      <c r="AF45">
        <f t="shared" si="33"/>
        <v>0</v>
      </c>
      <c r="AG45">
        <f t="shared" si="33"/>
        <v>0</v>
      </c>
      <c r="AH45">
        <f t="shared" si="33"/>
        <v>0</v>
      </c>
      <c r="AI45">
        <f t="shared" si="33"/>
        <v>0</v>
      </c>
      <c r="AJ45">
        <f t="shared" si="33"/>
        <v>0</v>
      </c>
      <c r="AK45">
        <f t="shared" si="33"/>
        <v>0</v>
      </c>
      <c r="AL45">
        <f t="shared" si="33"/>
        <v>0</v>
      </c>
      <c r="AM45">
        <f t="shared" ref="AM45:BR45" si="34">AM13*0</f>
        <v>0</v>
      </c>
      <c r="AN45">
        <f t="shared" si="34"/>
        <v>0</v>
      </c>
      <c r="AO45">
        <f t="shared" si="34"/>
        <v>0</v>
      </c>
      <c r="AP45">
        <f t="shared" si="34"/>
        <v>0</v>
      </c>
      <c r="AQ45">
        <f t="shared" si="34"/>
        <v>0</v>
      </c>
      <c r="AR45">
        <f t="shared" si="34"/>
        <v>0</v>
      </c>
      <c r="AS45">
        <f t="shared" si="34"/>
        <v>0</v>
      </c>
      <c r="AT45">
        <f t="shared" si="34"/>
        <v>0</v>
      </c>
      <c r="AU45">
        <f t="shared" si="34"/>
        <v>0</v>
      </c>
      <c r="AV45">
        <f t="shared" si="34"/>
        <v>0</v>
      </c>
      <c r="AW45">
        <f t="shared" si="34"/>
        <v>0</v>
      </c>
      <c r="AX45">
        <f t="shared" si="34"/>
        <v>0</v>
      </c>
      <c r="AY45">
        <f t="shared" si="34"/>
        <v>0</v>
      </c>
      <c r="AZ45">
        <f t="shared" si="34"/>
        <v>0</v>
      </c>
      <c r="BA45">
        <f t="shared" si="34"/>
        <v>0</v>
      </c>
      <c r="BB45">
        <f t="shared" si="34"/>
        <v>0</v>
      </c>
      <c r="BC45">
        <f t="shared" si="34"/>
        <v>0</v>
      </c>
      <c r="BD45">
        <f t="shared" si="34"/>
        <v>0</v>
      </c>
      <c r="BE45">
        <f t="shared" si="34"/>
        <v>0</v>
      </c>
      <c r="BF45">
        <f t="shared" si="34"/>
        <v>0</v>
      </c>
      <c r="BG45">
        <f t="shared" si="34"/>
        <v>0</v>
      </c>
      <c r="BH45">
        <f t="shared" si="34"/>
        <v>0</v>
      </c>
      <c r="BI45">
        <f t="shared" si="34"/>
        <v>0</v>
      </c>
      <c r="BJ45">
        <f t="shared" si="34"/>
        <v>0</v>
      </c>
      <c r="BK45">
        <f t="shared" si="34"/>
        <v>0</v>
      </c>
      <c r="BL45">
        <f t="shared" si="34"/>
        <v>0</v>
      </c>
      <c r="BM45">
        <f t="shared" si="34"/>
        <v>0</v>
      </c>
      <c r="BN45">
        <f t="shared" si="34"/>
        <v>0</v>
      </c>
      <c r="BO45">
        <f t="shared" si="34"/>
        <v>0</v>
      </c>
      <c r="BP45">
        <f t="shared" si="34"/>
        <v>0</v>
      </c>
      <c r="BQ45">
        <f t="shared" si="34"/>
        <v>0</v>
      </c>
      <c r="BR45">
        <f t="shared" si="34"/>
        <v>0</v>
      </c>
      <c r="BS45">
        <f t="shared" ref="BS45:BX45" si="35">BS13*0</f>
        <v>0</v>
      </c>
      <c r="BT45">
        <f t="shared" si="35"/>
        <v>0</v>
      </c>
      <c r="BU45">
        <f t="shared" si="35"/>
        <v>0</v>
      </c>
      <c r="BV45">
        <f t="shared" si="35"/>
        <v>0</v>
      </c>
      <c r="BW45">
        <f t="shared" si="35"/>
        <v>0</v>
      </c>
      <c r="BX45">
        <f t="shared" si="35"/>
        <v>0</v>
      </c>
      <c r="BZ45" t="s">
        <v>75</v>
      </c>
      <c r="CA45" t="s">
        <v>76</v>
      </c>
      <c r="CB45" t="s">
        <v>83</v>
      </c>
      <c r="CC45" t="s">
        <v>51</v>
      </c>
      <c r="CD45" t="s">
        <v>78</v>
      </c>
    </row>
    <row r="46" spans="1:84" x14ac:dyDescent="0.3">
      <c r="B46" t="s">
        <v>75</v>
      </c>
      <c r="C46" t="s">
        <v>76</v>
      </c>
      <c r="D46" t="s">
        <v>77</v>
      </c>
      <c r="G46">
        <f t="shared" ref="G46:AL46" si="36">G14*0.3</f>
        <v>0</v>
      </c>
      <c r="H46">
        <f t="shared" si="36"/>
        <v>0</v>
      </c>
      <c r="I46">
        <f t="shared" si="36"/>
        <v>0</v>
      </c>
      <c r="J46">
        <f t="shared" si="36"/>
        <v>0</v>
      </c>
      <c r="K46">
        <f t="shared" si="36"/>
        <v>0</v>
      </c>
      <c r="L46">
        <f t="shared" si="36"/>
        <v>0</v>
      </c>
      <c r="M46">
        <f t="shared" si="36"/>
        <v>0</v>
      </c>
      <c r="N46">
        <f t="shared" si="36"/>
        <v>0</v>
      </c>
      <c r="O46">
        <f t="shared" si="36"/>
        <v>0</v>
      </c>
      <c r="P46">
        <f t="shared" si="36"/>
        <v>0</v>
      </c>
      <c r="Q46">
        <f t="shared" si="36"/>
        <v>0</v>
      </c>
      <c r="R46">
        <f t="shared" si="36"/>
        <v>0</v>
      </c>
      <c r="S46">
        <f t="shared" si="36"/>
        <v>0</v>
      </c>
      <c r="T46">
        <f t="shared" si="36"/>
        <v>0</v>
      </c>
      <c r="U46">
        <f t="shared" si="36"/>
        <v>0</v>
      </c>
      <c r="V46">
        <f t="shared" si="36"/>
        <v>0</v>
      </c>
      <c r="W46">
        <f t="shared" si="36"/>
        <v>0</v>
      </c>
      <c r="X46">
        <f t="shared" si="36"/>
        <v>0</v>
      </c>
      <c r="Y46">
        <f t="shared" si="36"/>
        <v>0</v>
      </c>
      <c r="Z46">
        <f t="shared" si="36"/>
        <v>0</v>
      </c>
      <c r="AA46">
        <f t="shared" si="36"/>
        <v>0</v>
      </c>
      <c r="AB46">
        <f t="shared" si="36"/>
        <v>0</v>
      </c>
      <c r="AC46">
        <f t="shared" si="36"/>
        <v>0</v>
      </c>
      <c r="AD46">
        <f t="shared" si="36"/>
        <v>0</v>
      </c>
      <c r="AE46">
        <f t="shared" si="36"/>
        <v>0</v>
      </c>
      <c r="AF46">
        <f t="shared" si="36"/>
        <v>0</v>
      </c>
      <c r="AG46">
        <f t="shared" si="36"/>
        <v>0</v>
      </c>
      <c r="AH46">
        <f t="shared" si="36"/>
        <v>0</v>
      </c>
      <c r="AI46">
        <f t="shared" si="36"/>
        <v>0</v>
      </c>
      <c r="AJ46">
        <f t="shared" si="36"/>
        <v>0</v>
      </c>
      <c r="AK46">
        <f t="shared" si="36"/>
        <v>0</v>
      </c>
      <c r="AL46">
        <f t="shared" si="36"/>
        <v>0</v>
      </c>
      <c r="AM46">
        <f t="shared" ref="AM46:BR46" si="37">AM14*0.3</f>
        <v>0</v>
      </c>
      <c r="AN46">
        <f t="shared" si="37"/>
        <v>0</v>
      </c>
      <c r="AO46">
        <f t="shared" si="37"/>
        <v>0</v>
      </c>
      <c r="AP46">
        <f t="shared" si="37"/>
        <v>0</v>
      </c>
      <c r="AQ46">
        <f t="shared" si="37"/>
        <v>0</v>
      </c>
      <c r="AR46">
        <f t="shared" si="37"/>
        <v>0</v>
      </c>
      <c r="AS46">
        <f t="shared" si="37"/>
        <v>0</v>
      </c>
      <c r="AT46">
        <f t="shared" si="37"/>
        <v>0</v>
      </c>
      <c r="AU46">
        <f t="shared" si="37"/>
        <v>0</v>
      </c>
      <c r="AV46">
        <f t="shared" si="37"/>
        <v>0</v>
      </c>
      <c r="AW46">
        <f t="shared" si="37"/>
        <v>0</v>
      </c>
      <c r="AX46">
        <f t="shared" si="37"/>
        <v>0</v>
      </c>
      <c r="AY46">
        <f t="shared" si="37"/>
        <v>0</v>
      </c>
      <c r="AZ46">
        <f t="shared" si="37"/>
        <v>0</v>
      </c>
      <c r="BA46">
        <f t="shared" si="37"/>
        <v>0</v>
      </c>
      <c r="BB46">
        <f t="shared" si="37"/>
        <v>0</v>
      </c>
      <c r="BC46">
        <f t="shared" si="37"/>
        <v>0</v>
      </c>
      <c r="BD46">
        <f t="shared" si="37"/>
        <v>0</v>
      </c>
      <c r="BE46">
        <f t="shared" si="37"/>
        <v>0</v>
      </c>
      <c r="BF46">
        <f t="shared" si="37"/>
        <v>0</v>
      </c>
      <c r="BG46">
        <f t="shared" si="37"/>
        <v>0</v>
      </c>
      <c r="BH46">
        <f t="shared" si="37"/>
        <v>0</v>
      </c>
      <c r="BI46">
        <f t="shared" si="37"/>
        <v>0</v>
      </c>
      <c r="BJ46">
        <f t="shared" si="37"/>
        <v>0</v>
      </c>
      <c r="BK46">
        <f t="shared" si="37"/>
        <v>0</v>
      </c>
      <c r="BL46">
        <f t="shared" si="37"/>
        <v>0</v>
      </c>
      <c r="BM46">
        <f t="shared" si="37"/>
        <v>0</v>
      </c>
      <c r="BN46">
        <f t="shared" si="37"/>
        <v>0</v>
      </c>
      <c r="BO46">
        <f t="shared" si="37"/>
        <v>0</v>
      </c>
      <c r="BP46">
        <f t="shared" si="37"/>
        <v>0</v>
      </c>
      <c r="BQ46">
        <f t="shared" si="37"/>
        <v>0</v>
      </c>
      <c r="BR46">
        <f t="shared" si="37"/>
        <v>0</v>
      </c>
      <c r="BS46">
        <f t="shared" ref="BS46:BX46" si="38">BS14*0.3</f>
        <v>0</v>
      </c>
      <c r="BT46">
        <f t="shared" si="38"/>
        <v>0</v>
      </c>
      <c r="BU46">
        <f t="shared" si="38"/>
        <v>0</v>
      </c>
      <c r="BV46">
        <f t="shared" si="38"/>
        <v>0</v>
      </c>
      <c r="BW46">
        <f t="shared" si="38"/>
        <v>0</v>
      </c>
      <c r="BX46">
        <f t="shared" si="38"/>
        <v>0</v>
      </c>
      <c r="CB46" t="s">
        <v>77</v>
      </c>
    </row>
    <row r="47" spans="1:84" ht="13.5" customHeight="1" x14ac:dyDescent="0.3">
      <c r="B47" t="s">
        <v>75</v>
      </c>
      <c r="C47" t="s">
        <v>76</v>
      </c>
      <c r="D47" t="s">
        <v>79</v>
      </c>
      <c r="E47" t="s">
        <v>13</v>
      </c>
      <c r="F47" t="s">
        <v>78</v>
      </c>
      <c r="G47">
        <f t="shared" ref="G47:AL47" si="39">G15*0.36</f>
        <v>0</v>
      </c>
      <c r="H47">
        <f t="shared" si="39"/>
        <v>0</v>
      </c>
      <c r="I47">
        <f t="shared" si="39"/>
        <v>0</v>
      </c>
      <c r="J47">
        <f t="shared" si="39"/>
        <v>0</v>
      </c>
      <c r="K47">
        <f t="shared" si="39"/>
        <v>0</v>
      </c>
      <c r="L47">
        <f t="shared" si="39"/>
        <v>0</v>
      </c>
      <c r="M47">
        <f t="shared" si="39"/>
        <v>0</v>
      </c>
      <c r="N47">
        <f t="shared" si="39"/>
        <v>0</v>
      </c>
      <c r="O47">
        <f t="shared" si="39"/>
        <v>0</v>
      </c>
      <c r="P47">
        <f t="shared" si="39"/>
        <v>5.76</v>
      </c>
      <c r="Q47">
        <f t="shared" si="39"/>
        <v>5.3999999999999995</v>
      </c>
      <c r="R47">
        <f t="shared" si="39"/>
        <v>7.56</v>
      </c>
      <c r="S47">
        <f t="shared" si="39"/>
        <v>5.76</v>
      </c>
      <c r="T47">
        <f t="shared" si="39"/>
        <v>4.32</v>
      </c>
      <c r="U47">
        <f t="shared" si="39"/>
        <v>4.68</v>
      </c>
      <c r="V47">
        <f t="shared" si="39"/>
        <v>5.76</v>
      </c>
      <c r="W47">
        <f t="shared" si="39"/>
        <v>0</v>
      </c>
      <c r="X47">
        <f t="shared" si="39"/>
        <v>9</v>
      </c>
      <c r="Y47">
        <f t="shared" si="39"/>
        <v>9.36</v>
      </c>
      <c r="Z47">
        <f t="shared" si="39"/>
        <v>0.72</v>
      </c>
      <c r="AA47">
        <f t="shared" si="39"/>
        <v>0</v>
      </c>
      <c r="AB47">
        <f t="shared" si="39"/>
        <v>3.96</v>
      </c>
      <c r="AC47">
        <f t="shared" si="39"/>
        <v>41.04</v>
      </c>
      <c r="AD47">
        <f t="shared" si="39"/>
        <v>41.4</v>
      </c>
      <c r="AE47">
        <f t="shared" si="39"/>
        <v>7.1999999999999993</v>
      </c>
      <c r="AF47">
        <f t="shared" si="39"/>
        <v>6.4799999999999995</v>
      </c>
      <c r="AG47">
        <f t="shared" si="39"/>
        <v>22.32</v>
      </c>
      <c r="AH47">
        <f t="shared" si="39"/>
        <v>7.1999999999999993</v>
      </c>
      <c r="AI47">
        <f t="shared" si="39"/>
        <v>27.72</v>
      </c>
      <c r="AJ47">
        <f t="shared" si="39"/>
        <v>29.88</v>
      </c>
      <c r="AK47">
        <f t="shared" si="39"/>
        <v>25.56</v>
      </c>
      <c r="AL47">
        <f t="shared" si="39"/>
        <v>27.72</v>
      </c>
      <c r="AM47">
        <f t="shared" ref="AM47:BR47" si="40">AM15*0.36</f>
        <v>33.479999999999997</v>
      </c>
      <c r="AN47">
        <f t="shared" si="40"/>
        <v>43.559999999999995</v>
      </c>
      <c r="AO47">
        <f t="shared" si="40"/>
        <v>117.36</v>
      </c>
      <c r="AP47">
        <f t="shared" si="40"/>
        <v>96.11999999999999</v>
      </c>
      <c r="AQ47">
        <f t="shared" si="40"/>
        <v>100.44</v>
      </c>
      <c r="AR47">
        <f t="shared" si="40"/>
        <v>198.35999999999999</v>
      </c>
      <c r="AS47">
        <f t="shared" si="40"/>
        <v>144</v>
      </c>
      <c r="AT47">
        <f t="shared" si="40"/>
        <v>142.19999999999999</v>
      </c>
      <c r="AU47">
        <f t="shared" si="40"/>
        <v>121.32</v>
      </c>
      <c r="AV47">
        <f t="shared" si="40"/>
        <v>117</v>
      </c>
      <c r="AW47">
        <f t="shared" si="40"/>
        <v>160.91999999999999</v>
      </c>
      <c r="AX47">
        <f t="shared" si="40"/>
        <v>201.95999999999998</v>
      </c>
      <c r="AY47">
        <f t="shared" si="40"/>
        <v>160.19999999999999</v>
      </c>
      <c r="AZ47">
        <f t="shared" si="40"/>
        <v>149.76</v>
      </c>
      <c r="BA47">
        <f t="shared" si="40"/>
        <v>177.12</v>
      </c>
      <c r="BB47">
        <f t="shared" si="40"/>
        <v>139.68</v>
      </c>
      <c r="BC47">
        <f t="shared" si="40"/>
        <v>48.239999999999995</v>
      </c>
      <c r="BD47">
        <f t="shared" si="40"/>
        <v>68.759999999999991</v>
      </c>
      <c r="BE47">
        <f t="shared" si="40"/>
        <v>73.44</v>
      </c>
      <c r="BF47">
        <f t="shared" si="40"/>
        <v>83.52</v>
      </c>
      <c r="BG47">
        <f t="shared" si="40"/>
        <v>65.16</v>
      </c>
      <c r="BH47">
        <f t="shared" si="40"/>
        <v>61.919999999999995</v>
      </c>
      <c r="BI47">
        <f t="shared" si="40"/>
        <v>57.599999999999994</v>
      </c>
      <c r="BJ47">
        <f t="shared" si="40"/>
        <v>45</v>
      </c>
      <c r="BK47">
        <f t="shared" si="40"/>
        <v>68.759999999999991</v>
      </c>
      <c r="BL47">
        <f t="shared" si="40"/>
        <v>72</v>
      </c>
      <c r="BM47">
        <f t="shared" si="40"/>
        <v>591.29999999999995</v>
      </c>
      <c r="BN47">
        <f t="shared" si="40"/>
        <v>712.49040000000002</v>
      </c>
      <c r="BO47">
        <f t="shared" si="40"/>
        <v>461.28599999999994</v>
      </c>
      <c r="BP47">
        <f t="shared" si="40"/>
        <v>506.52</v>
      </c>
      <c r="BQ47">
        <f t="shared" si="40"/>
        <v>581.60159999999996</v>
      </c>
      <c r="BR47">
        <f t="shared" si="40"/>
        <v>805.31999999999994</v>
      </c>
      <c r="BS47">
        <f t="shared" ref="BS47:BX47" si="41">BS15*0.36</f>
        <v>646.76159999999993</v>
      </c>
      <c r="BT47">
        <f t="shared" si="41"/>
        <v>589.63679999999999</v>
      </c>
      <c r="BU47">
        <f t="shared" si="41"/>
        <v>615.26879999999994</v>
      </c>
      <c r="BV47">
        <f t="shared" si="41"/>
        <v>1124.1036000000001</v>
      </c>
      <c r="BW47">
        <f t="shared" si="41"/>
        <v>640.60919999999999</v>
      </c>
      <c r="BX47">
        <f t="shared" si="41"/>
        <v>1169.1036000000001</v>
      </c>
      <c r="BZ47" t="s">
        <v>75</v>
      </c>
      <c r="CA47" t="s">
        <v>76</v>
      </c>
      <c r="CB47" t="s">
        <v>79</v>
      </c>
      <c r="CC47" t="s">
        <v>13</v>
      </c>
      <c r="CD47" t="s">
        <v>78</v>
      </c>
      <c r="CF47" t="s">
        <v>84</v>
      </c>
    </row>
    <row r="48" spans="1:84" x14ac:dyDescent="0.3">
      <c r="B48" t="s">
        <v>75</v>
      </c>
      <c r="C48" t="s">
        <v>76</v>
      </c>
      <c r="D48" t="s">
        <v>80</v>
      </c>
      <c r="E48" t="s">
        <v>13</v>
      </c>
      <c r="F48" t="s">
        <v>78</v>
      </c>
      <c r="G48">
        <f t="shared" ref="G48:AL48" si="42">G16*0.21</f>
        <v>0</v>
      </c>
      <c r="H48">
        <f t="shared" si="42"/>
        <v>0</v>
      </c>
      <c r="I48">
        <f t="shared" si="42"/>
        <v>0</v>
      </c>
      <c r="J48">
        <f t="shared" si="42"/>
        <v>0</v>
      </c>
      <c r="K48">
        <f t="shared" si="42"/>
        <v>0</v>
      </c>
      <c r="L48">
        <f t="shared" si="42"/>
        <v>0</v>
      </c>
      <c r="M48">
        <f t="shared" si="42"/>
        <v>0</v>
      </c>
      <c r="N48">
        <f t="shared" si="42"/>
        <v>0.42</v>
      </c>
      <c r="O48">
        <f t="shared" si="42"/>
        <v>1.47</v>
      </c>
      <c r="P48">
        <f t="shared" si="42"/>
        <v>3.36</v>
      </c>
      <c r="Q48">
        <f t="shared" si="42"/>
        <v>4.2</v>
      </c>
      <c r="R48">
        <f t="shared" si="42"/>
        <v>5.67</v>
      </c>
      <c r="S48">
        <f t="shared" si="42"/>
        <v>7.56</v>
      </c>
      <c r="T48">
        <f t="shared" si="42"/>
        <v>10.709999999999999</v>
      </c>
      <c r="U48">
        <f t="shared" si="42"/>
        <v>15.12</v>
      </c>
      <c r="V48">
        <f t="shared" si="42"/>
        <v>21.63</v>
      </c>
      <c r="W48">
        <f t="shared" si="42"/>
        <v>30.66</v>
      </c>
      <c r="X48">
        <f t="shared" si="42"/>
        <v>56.28</v>
      </c>
      <c r="Y48">
        <f t="shared" si="42"/>
        <v>51.66</v>
      </c>
      <c r="Z48">
        <f t="shared" si="42"/>
        <v>41.58</v>
      </c>
      <c r="AA48">
        <f t="shared" si="42"/>
        <v>1304.31</v>
      </c>
      <c r="AB48">
        <f t="shared" si="42"/>
        <v>1340.01</v>
      </c>
      <c r="AC48">
        <f t="shared" si="42"/>
        <v>1243.83</v>
      </c>
      <c r="AD48">
        <f t="shared" si="42"/>
        <v>2033.6399999999999</v>
      </c>
      <c r="AE48">
        <f t="shared" si="42"/>
        <v>1741.11</v>
      </c>
      <c r="AF48">
        <f t="shared" si="42"/>
        <v>1537.62</v>
      </c>
      <c r="AG48">
        <f t="shared" si="42"/>
        <v>2037.84</v>
      </c>
      <c r="AH48">
        <f t="shared" si="42"/>
        <v>2134.86</v>
      </c>
      <c r="AI48">
        <f t="shared" si="42"/>
        <v>2282.6999999999998</v>
      </c>
      <c r="AJ48">
        <f t="shared" si="42"/>
        <v>2138.85</v>
      </c>
      <c r="AK48">
        <f t="shared" si="42"/>
        <v>2327.4299999999998</v>
      </c>
      <c r="AL48">
        <f t="shared" si="42"/>
        <v>2586.36</v>
      </c>
      <c r="AM48">
        <f t="shared" ref="AM48:BR48" si="43">AM16*0.21</f>
        <v>2912.0699999999997</v>
      </c>
      <c r="AN48">
        <f t="shared" si="43"/>
        <v>3451.77</v>
      </c>
      <c r="AO48">
        <f t="shared" si="43"/>
        <v>4889.01</v>
      </c>
      <c r="AP48">
        <f t="shared" si="43"/>
        <v>6139.5599999999995</v>
      </c>
      <c r="AQ48">
        <f t="shared" si="43"/>
        <v>6696.48</v>
      </c>
      <c r="AR48">
        <f t="shared" si="43"/>
        <v>6140.4</v>
      </c>
      <c r="AS48">
        <f t="shared" si="43"/>
        <v>7439.25</v>
      </c>
      <c r="AT48">
        <f t="shared" si="43"/>
        <v>10824.24</v>
      </c>
      <c r="AU48">
        <f t="shared" si="43"/>
        <v>9229.08</v>
      </c>
      <c r="AV48">
        <f t="shared" si="43"/>
        <v>6230.28</v>
      </c>
      <c r="AW48">
        <f t="shared" si="43"/>
        <v>5919.69</v>
      </c>
      <c r="AX48">
        <f t="shared" si="43"/>
        <v>9901.5</v>
      </c>
      <c r="AY48">
        <f t="shared" si="43"/>
        <v>18104.73</v>
      </c>
      <c r="AZ48">
        <f t="shared" si="43"/>
        <v>12390.84</v>
      </c>
      <c r="BA48">
        <f t="shared" si="43"/>
        <v>6965.49</v>
      </c>
      <c r="BB48">
        <f t="shared" si="43"/>
        <v>11127.689999999999</v>
      </c>
      <c r="BC48">
        <f t="shared" si="43"/>
        <v>18456.27</v>
      </c>
      <c r="BD48">
        <f t="shared" si="43"/>
        <v>14797.439999999999</v>
      </c>
      <c r="BE48">
        <f t="shared" si="43"/>
        <v>14081.76</v>
      </c>
      <c r="BF48">
        <f t="shared" si="43"/>
        <v>15774.99</v>
      </c>
      <c r="BG48">
        <f t="shared" si="43"/>
        <v>16226.699999999999</v>
      </c>
      <c r="BH48">
        <f t="shared" si="43"/>
        <v>20770.469999999998</v>
      </c>
      <c r="BI48">
        <f t="shared" si="43"/>
        <v>24966.27</v>
      </c>
      <c r="BJ48">
        <f t="shared" si="43"/>
        <v>26997.599999999999</v>
      </c>
      <c r="BK48">
        <f t="shared" si="43"/>
        <v>28926.45</v>
      </c>
      <c r="BL48">
        <f t="shared" si="43"/>
        <v>31424.82</v>
      </c>
      <c r="BM48">
        <f t="shared" si="43"/>
        <v>45968.369999999995</v>
      </c>
      <c r="BN48">
        <f t="shared" si="43"/>
        <v>56373.24</v>
      </c>
      <c r="BO48">
        <f t="shared" si="43"/>
        <v>66298.994999999995</v>
      </c>
      <c r="BP48">
        <f t="shared" si="43"/>
        <v>45947.208299999998</v>
      </c>
      <c r="BQ48">
        <f t="shared" si="43"/>
        <v>54106.7961</v>
      </c>
      <c r="BR48">
        <f t="shared" si="43"/>
        <v>60052.221600000004</v>
      </c>
      <c r="BS48">
        <f t="shared" ref="BS48:BX48" si="44">BS16*0.21</f>
        <v>61230.204000000005</v>
      </c>
      <c r="BT48">
        <f t="shared" si="44"/>
        <v>61507.061699999998</v>
      </c>
      <c r="BU48">
        <f t="shared" si="44"/>
        <v>67135.649699999994</v>
      </c>
      <c r="BV48">
        <f t="shared" si="44"/>
        <v>68749.459799999997</v>
      </c>
      <c r="BW48">
        <f t="shared" si="44"/>
        <v>66625.276199999993</v>
      </c>
      <c r="BX48">
        <f t="shared" si="44"/>
        <v>70506.647400000002</v>
      </c>
      <c r="BZ48" t="s">
        <v>75</v>
      </c>
      <c r="CA48" t="s">
        <v>76</v>
      </c>
      <c r="CB48" t="s">
        <v>80</v>
      </c>
      <c r="CC48" t="s">
        <v>13</v>
      </c>
      <c r="CD48" t="s">
        <v>78</v>
      </c>
      <c r="CF48" t="s">
        <v>85</v>
      </c>
    </row>
    <row r="49" spans="2:85" x14ac:dyDescent="0.3">
      <c r="B49" t="s">
        <v>75</v>
      </c>
      <c r="C49" t="s">
        <v>76</v>
      </c>
      <c r="D49" t="s">
        <v>81</v>
      </c>
      <c r="E49" t="s">
        <v>13</v>
      </c>
      <c r="F49" t="s">
        <v>78</v>
      </c>
      <c r="G49">
        <f t="shared" ref="G49:AL49" si="45">G17*0.17</f>
        <v>47772.210000000006</v>
      </c>
      <c r="H49">
        <f t="shared" si="45"/>
        <v>59252.990000000005</v>
      </c>
      <c r="I49">
        <f t="shared" si="45"/>
        <v>68982.94</v>
      </c>
      <c r="J49">
        <f t="shared" si="45"/>
        <v>80956.040000000008</v>
      </c>
      <c r="K49">
        <f t="shared" si="45"/>
        <v>80424.790000000008</v>
      </c>
      <c r="L49">
        <f t="shared" si="45"/>
        <v>89794.170000000013</v>
      </c>
      <c r="M49">
        <f t="shared" si="45"/>
        <v>81994.060000000012</v>
      </c>
      <c r="N49">
        <f t="shared" si="45"/>
        <v>99692.08</v>
      </c>
      <c r="O49">
        <f t="shared" si="45"/>
        <v>93867.71</v>
      </c>
      <c r="P49">
        <f t="shared" si="45"/>
        <v>102223.04000000001</v>
      </c>
      <c r="Q49">
        <f t="shared" si="45"/>
        <v>113750.91</v>
      </c>
      <c r="R49">
        <f t="shared" si="45"/>
        <v>109375.62000000001</v>
      </c>
      <c r="S49">
        <f t="shared" si="45"/>
        <v>123946.49</v>
      </c>
      <c r="T49">
        <f t="shared" si="45"/>
        <v>143006.21000000002</v>
      </c>
      <c r="U49">
        <f t="shared" si="45"/>
        <v>141710.81</v>
      </c>
      <c r="V49">
        <f t="shared" si="45"/>
        <v>143428.83000000002</v>
      </c>
      <c r="W49">
        <f t="shared" si="45"/>
        <v>146737.03</v>
      </c>
      <c r="X49">
        <f t="shared" si="45"/>
        <v>152903.44</v>
      </c>
      <c r="Y49">
        <f t="shared" si="45"/>
        <v>167034.35</v>
      </c>
      <c r="Z49">
        <f t="shared" si="45"/>
        <v>165821.06</v>
      </c>
      <c r="AA49">
        <f t="shared" si="45"/>
        <v>180449.90000000002</v>
      </c>
      <c r="AB49">
        <f t="shared" si="45"/>
        <v>190953.35</v>
      </c>
      <c r="AC49">
        <f t="shared" si="45"/>
        <v>212051.20000000001</v>
      </c>
      <c r="AD49">
        <f t="shared" si="45"/>
        <v>211217.69</v>
      </c>
      <c r="AE49">
        <f t="shared" si="45"/>
        <v>215408.02000000002</v>
      </c>
      <c r="AF49">
        <f t="shared" si="45"/>
        <v>251420.82</v>
      </c>
      <c r="AG49">
        <f t="shared" si="45"/>
        <v>260201.83000000002</v>
      </c>
      <c r="AH49">
        <f t="shared" si="45"/>
        <v>303841.85000000003</v>
      </c>
      <c r="AI49">
        <f t="shared" si="45"/>
        <v>299511.10000000003</v>
      </c>
      <c r="AJ49">
        <f t="shared" si="45"/>
        <v>288428.29000000004</v>
      </c>
      <c r="AK49">
        <f t="shared" si="45"/>
        <v>306937.89</v>
      </c>
      <c r="AL49">
        <f t="shared" si="45"/>
        <v>323259.59000000003</v>
      </c>
      <c r="AM49">
        <f t="shared" ref="AM49:BR49" si="46">AM17*0.17</f>
        <v>328778.98000000004</v>
      </c>
      <c r="AN49">
        <f t="shared" si="46"/>
        <v>344959.24000000005</v>
      </c>
      <c r="AO49">
        <f t="shared" si="46"/>
        <v>367707.47720000002</v>
      </c>
      <c r="AP49">
        <f t="shared" si="46"/>
        <v>413478.90620000003</v>
      </c>
      <c r="AQ49">
        <f t="shared" si="46"/>
        <v>453142.25220000005</v>
      </c>
      <c r="AR49">
        <f t="shared" si="46"/>
        <v>515809.24000000005</v>
      </c>
      <c r="AS49">
        <f t="shared" si="46"/>
        <v>573945.89610000001</v>
      </c>
      <c r="AT49">
        <f t="shared" si="46"/>
        <v>581760.25040000002</v>
      </c>
      <c r="AU49">
        <f t="shared" si="46"/>
        <v>598382.20779999997</v>
      </c>
      <c r="AV49">
        <f t="shared" si="46"/>
        <v>628531.46640000003</v>
      </c>
      <c r="AW49">
        <f t="shared" si="46"/>
        <v>747361.59050000017</v>
      </c>
      <c r="AX49">
        <f t="shared" si="46"/>
        <v>939983.02640000009</v>
      </c>
      <c r="AY49">
        <f t="shared" si="46"/>
        <v>1124825.5445000001</v>
      </c>
      <c r="AZ49">
        <f t="shared" si="46"/>
        <v>1377464.6151000001</v>
      </c>
      <c r="BA49">
        <f t="shared" si="46"/>
        <v>1424504.9615000002</v>
      </c>
      <c r="BB49">
        <f t="shared" si="46"/>
        <v>1365526.9550000001</v>
      </c>
      <c r="BC49">
        <f t="shared" si="46"/>
        <v>1419693.1013</v>
      </c>
      <c r="BD49">
        <f t="shared" si="46"/>
        <v>1555374.4414000001</v>
      </c>
      <c r="BE49">
        <f t="shared" si="46"/>
        <v>1635272.0869000002</v>
      </c>
      <c r="BF49">
        <f t="shared" si="46"/>
        <v>1724735.7038000003</v>
      </c>
      <c r="BG49">
        <f t="shared" si="46"/>
        <v>1832302.6275000002</v>
      </c>
      <c r="BH49">
        <f t="shared" si="46"/>
        <v>1891098.6354</v>
      </c>
      <c r="BI49">
        <f t="shared" si="46"/>
        <v>1973485.2067000002</v>
      </c>
      <c r="BJ49">
        <f t="shared" si="46"/>
        <v>2011795.1844000001</v>
      </c>
      <c r="BK49">
        <f t="shared" si="46"/>
        <v>2099729.9641000004</v>
      </c>
      <c r="BL49">
        <f t="shared" si="46"/>
        <v>2162066.9836000004</v>
      </c>
      <c r="BM49">
        <f t="shared" si="46"/>
        <v>2157696.6338000004</v>
      </c>
      <c r="BN49">
        <f t="shared" si="46"/>
        <v>2221792.7911999999</v>
      </c>
      <c r="BO49">
        <f t="shared" si="46"/>
        <v>2282039.9106000001</v>
      </c>
      <c r="BP49">
        <f t="shared" si="46"/>
        <v>2296561.8308000001</v>
      </c>
      <c r="BQ49">
        <f t="shared" si="46"/>
        <v>2382599.9188000001</v>
      </c>
      <c r="BR49">
        <f t="shared" si="46"/>
        <v>2480962.0361000001</v>
      </c>
      <c r="BS49">
        <f t="shared" ref="BS49:BX49" si="47">BS17*0.17</f>
        <v>2571393.2199000004</v>
      </c>
      <c r="BT49">
        <f t="shared" si="47"/>
        <v>2636930.5880000005</v>
      </c>
      <c r="BU49">
        <f t="shared" si="47"/>
        <v>2815513.2028999999</v>
      </c>
      <c r="BV49">
        <f t="shared" si="47"/>
        <v>2897785.4067000006</v>
      </c>
      <c r="BW49">
        <f t="shared" si="47"/>
        <v>2929410.7004999998</v>
      </c>
      <c r="BX49">
        <f t="shared" si="47"/>
        <v>2939278.7806000002</v>
      </c>
      <c r="BZ49" t="s">
        <v>75</v>
      </c>
      <c r="CA49" t="s">
        <v>76</v>
      </c>
      <c r="CB49" t="s">
        <v>81</v>
      </c>
      <c r="CC49" t="s">
        <v>13</v>
      </c>
      <c r="CD49" t="s">
        <v>78</v>
      </c>
      <c r="CF49" t="s">
        <v>86</v>
      </c>
    </row>
    <row r="50" spans="2:85" x14ac:dyDescent="0.3">
      <c r="B50" t="s">
        <v>75</v>
      </c>
      <c r="C50" t="s">
        <v>76</v>
      </c>
      <c r="D50" t="s">
        <v>82</v>
      </c>
      <c r="E50" t="s">
        <v>13</v>
      </c>
      <c r="F50" t="s">
        <v>78</v>
      </c>
      <c r="G50">
        <f t="shared" ref="G50:AL50" si="48">G18*0.87</f>
        <v>226.2</v>
      </c>
      <c r="H50">
        <f t="shared" si="48"/>
        <v>234.9</v>
      </c>
      <c r="I50">
        <f t="shared" si="48"/>
        <v>234.9</v>
      </c>
      <c r="J50">
        <f t="shared" si="48"/>
        <v>277.52999999999997</v>
      </c>
      <c r="K50">
        <f t="shared" si="48"/>
        <v>325.38</v>
      </c>
      <c r="L50">
        <f t="shared" si="48"/>
        <v>164.43</v>
      </c>
      <c r="M50">
        <f t="shared" si="48"/>
        <v>160.94999999999999</v>
      </c>
      <c r="N50">
        <f t="shared" si="48"/>
        <v>377.58</v>
      </c>
      <c r="O50">
        <f t="shared" si="48"/>
        <v>361.05</v>
      </c>
      <c r="P50">
        <f t="shared" si="48"/>
        <v>1449.42</v>
      </c>
      <c r="Q50">
        <f t="shared" si="48"/>
        <v>3351.24</v>
      </c>
      <c r="R50">
        <f t="shared" si="48"/>
        <v>3149.4</v>
      </c>
      <c r="S50">
        <f t="shared" si="48"/>
        <v>4655.37</v>
      </c>
      <c r="T50">
        <f t="shared" si="48"/>
        <v>5071.2299999999996</v>
      </c>
      <c r="U50">
        <f t="shared" si="48"/>
        <v>10173.780000000001</v>
      </c>
      <c r="V50">
        <f t="shared" si="48"/>
        <v>14088.78</v>
      </c>
      <c r="W50">
        <f t="shared" si="48"/>
        <v>15948.84</v>
      </c>
      <c r="X50">
        <f t="shared" si="48"/>
        <v>19517.579999999998</v>
      </c>
      <c r="Y50">
        <f t="shared" si="48"/>
        <v>29026.68</v>
      </c>
      <c r="Z50">
        <f t="shared" si="48"/>
        <v>30075.9</v>
      </c>
      <c r="AA50">
        <f t="shared" si="48"/>
        <v>39530.19</v>
      </c>
      <c r="AB50">
        <f t="shared" si="48"/>
        <v>56277.69</v>
      </c>
      <c r="AC50">
        <f t="shared" si="48"/>
        <v>70689.240000000005</v>
      </c>
      <c r="AD50">
        <f t="shared" si="48"/>
        <v>75306.33</v>
      </c>
      <c r="AE50">
        <f t="shared" si="48"/>
        <v>87903.93</v>
      </c>
      <c r="AF50">
        <f t="shared" si="48"/>
        <v>89310.720000000001</v>
      </c>
      <c r="AG50">
        <f t="shared" si="48"/>
        <v>100008.24</v>
      </c>
      <c r="AH50">
        <f t="shared" si="48"/>
        <v>115747.41</v>
      </c>
      <c r="AI50">
        <f t="shared" si="48"/>
        <v>128213.64</v>
      </c>
      <c r="AJ50">
        <f t="shared" si="48"/>
        <v>160958.70000000001</v>
      </c>
      <c r="AK50">
        <f t="shared" si="48"/>
        <v>163386.87</v>
      </c>
      <c r="AL50">
        <f t="shared" si="48"/>
        <v>174300.15</v>
      </c>
      <c r="AM50">
        <f t="shared" ref="AM50:BR50" si="49">AM18*0.87</f>
        <v>178993.8</v>
      </c>
      <c r="AN50">
        <f t="shared" si="49"/>
        <v>205248.66</v>
      </c>
      <c r="AO50">
        <f t="shared" si="49"/>
        <v>212889</v>
      </c>
      <c r="AP50">
        <f t="shared" si="49"/>
        <v>236805.3</v>
      </c>
      <c r="AQ50">
        <f t="shared" si="49"/>
        <v>265726.71000000002</v>
      </c>
      <c r="AR50">
        <f t="shared" si="49"/>
        <v>310378.59000000003</v>
      </c>
      <c r="AS50">
        <f t="shared" si="49"/>
        <v>384827.1</v>
      </c>
      <c r="AT50">
        <f t="shared" si="49"/>
        <v>436381.56</v>
      </c>
      <c r="AU50">
        <f t="shared" si="49"/>
        <v>524415.99</v>
      </c>
      <c r="AV50">
        <f t="shared" si="49"/>
        <v>590203.65</v>
      </c>
      <c r="AW50">
        <f t="shared" si="49"/>
        <v>596425.89</v>
      </c>
      <c r="AX50">
        <f t="shared" si="49"/>
        <v>675769.02</v>
      </c>
      <c r="AY50">
        <f t="shared" si="49"/>
        <v>798318.09</v>
      </c>
      <c r="AZ50">
        <f t="shared" si="49"/>
        <v>952543.86</v>
      </c>
      <c r="BA50">
        <f t="shared" si="49"/>
        <v>1094738.3999999999</v>
      </c>
      <c r="BB50">
        <f t="shared" si="49"/>
        <v>1284949.98</v>
      </c>
      <c r="BC50">
        <f t="shared" si="49"/>
        <v>1407991.47</v>
      </c>
      <c r="BD50">
        <f t="shared" si="49"/>
        <v>1540092.27</v>
      </c>
      <c r="BE50">
        <f t="shared" si="49"/>
        <v>1742388.15</v>
      </c>
      <c r="BF50">
        <f t="shared" si="49"/>
        <v>2012106.42</v>
      </c>
      <c r="BG50">
        <f t="shared" si="49"/>
        <v>2116669.11</v>
      </c>
      <c r="BH50">
        <f t="shared" si="49"/>
        <v>2185416.5099999998</v>
      </c>
      <c r="BI50">
        <f t="shared" si="49"/>
        <v>2319399.12</v>
      </c>
      <c r="BJ50">
        <f t="shared" si="49"/>
        <v>2442464.7090000003</v>
      </c>
      <c r="BK50">
        <f t="shared" si="49"/>
        <v>2605923.8759999997</v>
      </c>
      <c r="BL50">
        <f t="shared" si="49"/>
        <v>2781256.3679999998</v>
      </c>
      <c r="BM50">
        <f t="shared" si="49"/>
        <v>2930346.9542999999</v>
      </c>
      <c r="BN50">
        <f t="shared" si="49"/>
        <v>3039359.2419000003</v>
      </c>
      <c r="BO50">
        <f t="shared" si="49"/>
        <v>3002079.8375999997</v>
      </c>
      <c r="BP50">
        <f t="shared" si="49"/>
        <v>3364628.7605999997</v>
      </c>
      <c r="BQ50">
        <f t="shared" si="49"/>
        <v>3778854.7613999997</v>
      </c>
      <c r="BR50">
        <f t="shared" si="49"/>
        <v>3796280.3567999997</v>
      </c>
      <c r="BS50">
        <f t="shared" ref="BS50:BX50" si="50">BS18*0.87</f>
        <v>4075309.0884000002</v>
      </c>
      <c r="BT50">
        <f t="shared" si="50"/>
        <v>4219943.3259000005</v>
      </c>
      <c r="BU50">
        <f t="shared" si="50"/>
        <v>4178418.3476999998</v>
      </c>
      <c r="BV50">
        <f t="shared" si="50"/>
        <v>4491077.4687000001</v>
      </c>
      <c r="BW50">
        <f t="shared" si="50"/>
        <v>4585427.307</v>
      </c>
      <c r="BX50">
        <f t="shared" si="50"/>
        <v>4949579.1615000004</v>
      </c>
      <c r="BZ50" t="s">
        <v>75</v>
      </c>
      <c r="CA50" t="s">
        <v>76</v>
      </c>
      <c r="CB50" t="s">
        <v>82</v>
      </c>
      <c r="CC50" t="s">
        <v>13</v>
      </c>
      <c r="CD50" t="s">
        <v>78</v>
      </c>
      <c r="CF50" t="s">
        <v>87</v>
      </c>
      <c r="CG50">
        <f>BX49/SUM(BX47:BX51)</f>
        <v>0.36923137240756815</v>
      </c>
    </row>
    <row r="51" spans="2:85" x14ac:dyDescent="0.3">
      <c r="B51" t="s">
        <v>75</v>
      </c>
      <c r="C51" t="s">
        <v>76</v>
      </c>
      <c r="D51" t="s">
        <v>83</v>
      </c>
      <c r="E51" t="s">
        <v>13</v>
      </c>
      <c r="F51" t="s">
        <v>78</v>
      </c>
      <c r="G51">
        <f t="shared" ref="G51:AL51" si="51">G19*0</f>
        <v>0</v>
      </c>
      <c r="H51">
        <f t="shared" si="51"/>
        <v>0</v>
      </c>
      <c r="I51">
        <f t="shared" si="51"/>
        <v>0</v>
      </c>
      <c r="J51">
        <f t="shared" si="51"/>
        <v>0</v>
      </c>
      <c r="K51">
        <f t="shared" si="51"/>
        <v>0</v>
      </c>
      <c r="L51">
        <f t="shared" si="51"/>
        <v>0</v>
      </c>
      <c r="M51">
        <f t="shared" si="51"/>
        <v>0</v>
      </c>
      <c r="N51">
        <f t="shared" si="51"/>
        <v>0</v>
      </c>
      <c r="O51">
        <f t="shared" si="51"/>
        <v>0</v>
      </c>
      <c r="P51">
        <f t="shared" si="51"/>
        <v>0</v>
      </c>
      <c r="Q51">
        <f t="shared" si="51"/>
        <v>0</v>
      </c>
      <c r="R51">
        <f t="shared" si="51"/>
        <v>0</v>
      </c>
      <c r="S51">
        <f t="shared" si="51"/>
        <v>0</v>
      </c>
      <c r="T51">
        <f t="shared" si="51"/>
        <v>0</v>
      </c>
      <c r="U51">
        <f t="shared" si="51"/>
        <v>0</v>
      </c>
      <c r="V51">
        <f t="shared" si="51"/>
        <v>0</v>
      </c>
      <c r="W51">
        <f t="shared" si="51"/>
        <v>0</v>
      </c>
      <c r="X51">
        <f t="shared" si="51"/>
        <v>0</v>
      </c>
      <c r="Y51">
        <f t="shared" si="51"/>
        <v>0</v>
      </c>
      <c r="Z51">
        <f t="shared" si="51"/>
        <v>0</v>
      </c>
      <c r="AA51">
        <f t="shared" si="51"/>
        <v>0</v>
      </c>
      <c r="AB51">
        <f t="shared" si="51"/>
        <v>0</v>
      </c>
      <c r="AC51">
        <f t="shared" si="51"/>
        <v>0</v>
      </c>
      <c r="AD51">
        <f t="shared" si="51"/>
        <v>0</v>
      </c>
      <c r="AE51">
        <f t="shared" si="51"/>
        <v>0</v>
      </c>
      <c r="AF51">
        <f t="shared" si="51"/>
        <v>0</v>
      </c>
      <c r="AG51">
        <f t="shared" si="51"/>
        <v>0</v>
      </c>
      <c r="AH51">
        <f t="shared" si="51"/>
        <v>0</v>
      </c>
      <c r="AI51">
        <f t="shared" si="51"/>
        <v>0</v>
      </c>
      <c r="AJ51">
        <f t="shared" si="51"/>
        <v>0</v>
      </c>
      <c r="AK51">
        <f t="shared" si="51"/>
        <v>0</v>
      </c>
      <c r="AL51">
        <f t="shared" si="51"/>
        <v>0</v>
      </c>
      <c r="AM51">
        <f t="shared" ref="AM51:BR51" si="52">AM19*0</f>
        <v>0</v>
      </c>
      <c r="AN51">
        <f t="shared" si="52"/>
        <v>0</v>
      </c>
      <c r="AO51">
        <f t="shared" si="52"/>
        <v>0</v>
      </c>
      <c r="AP51">
        <f t="shared" si="52"/>
        <v>0</v>
      </c>
      <c r="AQ51">
        <f t="shared" si="52"/>
        <v>0</v>
      </c>
      <c r="AR51">
        <f t="shared" si="52"/>
        <v>0</v>
      </c>
      <c r="AS51">
        <f t="shared" si="52"/>
        <v>0</v>
      </c>
      <c r="AT51">
        <f t="shared" si="52"/>
        <v>0</v>
      </c>
      <c r="AU51">
        <f t="shared" si="52"/>
        <v>0</v>
      </c>
      <c r="AV51">
        <f t="shared" si="52"/>
        <v>0</v>
      </c>
      <c r="AW51">
        <f t="shared" si="52"/>
        <v>0</v>
      </c>
      <c r="AX51">
        <f t="shared" si="52"/>
        <v>0</v>
      </c>
      <c r="AY51">
        <f t="shared" si="52"/>
        <v>0</v>
      </c>
      <c r="AZ51">
        <f t="shared" si="52"/>
        <v>0</v>
      </c>
      <c r="BA51">
        <f t="shared" si="52"/>
        <v>0</v>
      </c>
      <c r="BB51">
        <f t="shared" si="52"/>
        <v>0</v>
      </c>
      <c r="BC51">
        <f t="shared" si="52"/>
        <v>0</v>
      </c>
      <c r="BD51">
        <f t="shared" si="52"/>
        <v>0</v>
      </c>
      <c r="BE51">
        <f t="shared" si="52"/>
        <v>0</v>
      </c>
      <c r="BF51">
        <f t="shared" si="52"/>
        <v>0</v>
      </c>
      <c r="BG51">
        <f t="shared" si="52"/>
        <v>0</v>
      </c>
      <c r="BH51">
        <f t="shared" si="52"/>
        <v>0</v>
      </c>
      <c r="BI51">
        <f t="shared" si="52"/>
        <v>0</v>
      </c>
      <c r="BJ51">
        <f t="shared" si="52"/>
        <v>0</v>
      </c>
      <c r="BK51">
        <f t="shared" si="52"/>
        <v>0</v>
      </c>
      <c r="BL51">
        <f t="shared" si="52"/>
        <v>0</v>
      </c>
      <c r="BM51">
        <f t="shared" si="52"/>
        <v>0</v>
      </c>
      <c r="BN51">
        <f t="shared" si="52"/>
        <v>0</v>
      </c>
      <c r="BO51">
        <f t="shared" si="52"/>
        <v>0</v>
      </c>
      <c r="BP51">
        <f t="shared" si="52"/>
        <v>0</v>
      </c>
      <c r="BQ51">
        <f t="shared" si="52"/>
        <v>0</v>
      </c>
      <c r="BR51">
        <f t="shared" si="52"/>
        <v>0</v>
      </c>
      <c r="BS51">
        <f t="shared" ref="BS51:BX51" si="53">BS19*0</f>
        <v>0</v>
      </c>
      <c r="BT51">
        <f t="shared" si="53"/>
        <v>0</v>
      </c>
      <c r="BU51">
        <f t="shared" si="53"/>
        <v>0</v>
      </c>
      <c r="BV51">
        <f t="shared" si="53"/>
        <v>0</v>
      </c>
      <c r="BW51">
        <f t="shared" si="53"/>
        <v>0</v>
      </c>
      <c r="BX51">
        <f t="shared" si="53"/>
        <v>0</v>
      </c>
      <c r="BZ51" t="s">
        <v>75</v>
      </c>
      <c r="CA51" t="s">
        <v>76</v>
      </c>
      <c r="CB51" t="s">
        <v>83</v>
      </c>
      <c r="CC51" t="s">
        <v>13</v>
      </c>
      <c r="CD51" t="s">
        <v>78</v>
      </c>
      <c r="CF51" t="s">
        <v>89</v>
      </c>
    </row>
    <row r="52" spans="2:85" x14ac:dyDescent="0.3">
      <c r="B52" t="s">
        <v>90</v>
      </c>
      <c r="C52" t="s">
        <v>76</v>
      </c>
      <c r="D52" t="s">
        <v>77</v>
      </c>
      <c r="E52" t="s">
        <v>91</v>
      </c>
      <c r="F52" t="s">
        <v>78</v>
      </c>
      <c r="G52">
        <f t="shared" ref="G52:AL52" si="54">G20*0.3</f>
        <v>503.09999999999997</v>
      </c>
      <c r="H52">
        <f t="shared" si="54"/>
        <v>484.5</v>
      </c>
      <c r="I52">
        <f t="shared" si="54"/>
        <v>154.79999999999998</v>
      </c>
      <c r="J52">
        <f t="shared" si="54"/>
        <v>128.4</v>
      </c>
      <c r="K52">
        <f t="shared" si="54"/>
        <v>97.5</v>
      </c>
      <c r="L52">
        <f t="shared" si="54"/>
        <v>133.79999999999998</v>
      </c>
      <c r="M52">
        <f t="shared" si="54"/>
        <v>195.9</v>
      </c>
      <c r="N52">
        <f t="shared" si="54"/>
        <v>227.4</v>
      </c>
      <c r="O52">
        <f t="shared" si="54"/>
        <v>248.1</v>
      </c>
      <c r="P52">
        <f t="shared" si="54"/>
        <v>315</v>
      </c>
      <c r="Q52">
        <f t="shared" si="54"/>
        <v>397.2</v>
      </c>
      <c r="R52">
        <f t="shared" si="54"/>
        <v>401.7</v>
      </c>
      <c r="S52">
        <f t="shared" si="54"/>
        <v>426</v>
      </c>
      <c r="T52">
        <f t="shared" si="54"/>
        <v>304.8</v>
      </c>
      <c r="U52">
        <f t="shared" si="54"/>
        <v>244.79999999999998</v>
      </c>
      <c r="V52">
        <f t="shared" si="54"/>
        <v>319.2</v>
      </c>
      <c r="W52">
        <f t="shared" si="54"/>
        <v>283.2</v>
      </c>
      <c r="X52">
        <f t="shared" si="54"/>
        <v>338.4</v>
      </c>
      <c r="Y52">
        <f t="shared" si="54"/>
        <v>294.59999999999997</v>
      </c>
      <c r="Z52">
        <f t="shared" si="54"/>
        <v>430.5</v>
      </c>
      <c r="AA52">
        <f t="shared" si="54"/>
        <v>1200.3</v>
      </c>
      <c r="AB52">
        <f t="shared" si="54"/>
        <v>811.19999999999993</v>
      </c>
      <c r="AC52">
        <f t="shared" si="54"/>
        <v>1050.8999999999999</v>
      </c>
      <c r="AD52">
        <f t="shared" si="54"/>
        <v>1380.8999999999999</v>
      </c>
      <c r="AE52">
        <f t="shared" si="54"/>
        <v>1140.8999999999999</v>
      </c>
      <c r="AF52">
        <f t="shared" si="54"/>
        <v>972.9</v>
      </c>
      <c r="AG52">
        <f t="shared" si="54"/>
        <v>1625.3999999999999</v>
      </c>
      <c r="AH52">
        <f t="shared" si="54"/>
        <v>1411.8</v>
      </c>
      <c r="AI52">
        <f t="shared" si="54"/>
        <v>1931.3999999999999</v>
      </c>
      <c r="AJ52">
        <f t="shared" si="54"/>
        <v>2228.1</v>
      </c>
      <c r="AK52">
        <f t="shared" si="54"/>
        <v>1710.3</v>
      </c>
      <c r="AL52">
        <f t="shared" si="54"/>
        <v>2204.4</v>
      </c>
      <c r="AM52">
        <f t="shared" ref="AM52:BR52" si="55">AM20*0.3</f>
        <v>2294.6999999999998</v>
      </c>
      <c r="AN52">
        <f t="shared" si="55"/>
        <v>2374.5</v>
      </c>
      <c r="AO52">
        <f t="shared" si="55"/>
        <v>2478.6</v>
      </c>
      <c r="AP52">
        <f t="shared" si="55"/>
        <v>1990.5</v>
      </c>
      <c r="AQ52">
        <f t="shared" si="55"/>
        <v>2164.5</v>
      </c>
      <c r="AR52">
        <f t="shared" si="55"/>
        <v>1626</v>
      </c>
      <c r="AS52">
        <f t="shared" si="55"/>
        <v>2032.5</v>
      </c>
      <c r="AT52">
        <f t="shared" si="55"/>
        <v>1421.7</v>
      </c>
      <c r="AU52">
        <f t="shared" si="55"/>
        <v>1010.6999999999999</v>
      </c>
      <c r="AV52">
        <f t="shared" si="55"/>
        <v>1204.8</v>
      </c>
      <c r="AW52">
        <f t="shared" si="55"/>
        <v>1370.7</v>
      </c>
      <c r="AX52">
        <f t="shared" si="55"/>
        <v>1284.8999999999999</v>
      </c>
      <c r="AY52">
        <f t="shared" si="55"/>
        <v>1242.3</v>
      </c>
      <c r="AZ52">
        <f t="shared" si="55"/>
        <v>1098</v>
      </c>
      <c r="BA52">
        <f t="shared" si="55"/>
        <v>906</v>
      </c>
      <c r="BB52">
        <f t="shared" si="55"/>
        <v>1107.8999999999999</v>
      </c>
      <c r="BC52">
        <f t="shared" si="55"/>
        <v>918.6</v>
      </c>
      <c r="BD52">
        <f t="shared" si="55"/>
        <v>555.29999999999995</v>
      </c>
      <c r="BE52">
        <f t="shared" si="55"/>
        <v>714</v>
      </c>
      <c r="BF52">
        <f t="shared" si="55"/>
        <v>773.4</v>
      </c>
      <c r="BG52">
        <f t="shared" si="55"/>
        <v>866.4</v>
      </c>
      <c r="BH52">
        <f t="shared" si="55"/>
        <v>934.5</v>
      </c>
      <c r="BI52">
        <f t="shared" si="55"/>
        <v>905.4</v>
      </c>
      <c r="BJ52">
        <f t="shared" si="55"/>
        <v>791.1</v>
      </c>
      <c r="BK52">
        <f t="shared" si="55"/>
        <v>2476.5</v>
      </c>
      <c r="BL52">
        <f t="shared" si="55"/>
        <v>855.6</v>
      </c>
      <c r="BM52">
        <f t="shared" si="55"/>
        <v>765</v>
      </c>
      <c r="BN52">
        <f t="shared" si="55"/>
        <v>828.6</v>
      </c>
      <c r="BO52">
        <f t="shared" si="55"/>
        <v>932.4</v>
      </c>
      <c r="BP52">
        <f t="shared" si="55"/>
        <v>877.8</v>
      </c>
      <c r="BQ52">
        <f t="shared" si="55"/>
        <v>933.3</v>
      </c>
      <c r="BR52">
        <f t="shared" si="55"/>
        <v>850.5</v>
      </c>
      <c r="BS52">
        <f t="shared" ref="BS52:BX52" si="56">BS20*0.3</f>
        <v>884.69999999999993</v>
      </c>
      <c r="BT52">
        <f t="shared" si="56"/>
        <v>338.09999999999997</v>
      </c>
      <c r="BU52">
        <f t="shared" si="56"/>
        <v>334.2</v>
      </c>
      <c r="BV52">
        <f t="shared" si="56"/>
        <v>333.9</v>
      </c>
      <c r="BW52">
        <f t="shared" si="56"/>
        <v>375.59999999999997</v>
      </c>
      <c r="BX52">
        <f t="shared" si="56"/>
        <v>348.9</v>
      </c>
      <c r="BZ52" t="s">
        <v>90</v>
      </c>
      <c r="CA52" t="s">
        <v>76</v>
      </c>
      <c r="CB52" t="s">
        <v>77</v>
      </c>
      <c r="CC52" t="s">
        <v>91</v>
      </c>
      <c r="CD52" t="s">
        <v>78</v>
      </c>
      <c r="CF52" t="s">
        <v>92</v>
      </c>
    </row>
    <row r="53" spans="2:85" x14ac:dyDescent="0.3">
      <c r="B53" t="s">
        <v>90</v>
      </c>
      <c r="C53" t="s">
        <v>76</v>
      </c>
      <c r="D53" t="s">
        <v>79</v>
      </c>
      <c r="E53" t="s">
        <v>91</v>
      </c>
      <c r="F53" t="s">
        <v>78</v>
      </c>
      <c r="G53">
        <f t="shared" ref="G53:AL53" si="57">G21*0.36</f>
        <v>3739.3199999999997</v>
      </c>
      <c r="H53">
        <f t="shared" si="57"/>
        <v>3450.24</v>
      </c>
      <c r="I53">
        <f t="shared" si="57"/>
        <v>4020.48</v>
      </c>
      <c r="J53">
        <f t="shared" si="57"/>
        <v>4469.04</v>
      </c>
      <c r="K53">
        <f t="shared" si="57"/>
        <v>4446.3599999999997</v>
      </c>
      <c r="L53">
        <f t="shared" si="57"/>
        <v>5763.24</v>
      </c>
      <c r="M53">
        <f t="shared" si="57"/>
        <v>6786.7199999999993</v>
      </c>
      <c r="N53">
        <f t="shared" si="57"/>
        <v>7094.5199999999995</v>
      </c>
      <c r="O53">
        <f t="shared" si="57"/>
        <v>6264.7199999999993</v>
      </c>
      <c r="P53">
        <f t="shared" si="57"/>
        <v>7062.48</v>
      </c>
      <c r="Q53">
        <f t="shared" si="57"/>
        <v>6845.4</v>
      </c>
      <c r="R53">
        <f t="shared" si="57"/>
        <v>7057.08</v>
      </c>
      <c r="S53">
        <f t="shared" si="57"/>
        <v>7347.96</v>
      </c>
      <c r="T53">
        <f t="shared" si="57"/>
        <v>6216.84</v>
      </c>
      <c r="U53">
        <f t="shared" si="57"/>
        <v>7385.04</v>
      </c>
      <c r="V53">
        <f t="shared" si="57"/>
        <v>8201.8799999999992</v>
      </c>
      <c r="W53">
        <f t="shared" si="57"/>
        <v>7266.5999999999995</v>
      </c>
      <c r="X53">
        <f t="shared" si="57"/>
        <v>8586.7199999999993</v>
      </c>
      <c r="Y53">
        <f t="shared" si="57"/>
        <v>20478.599999999999</v>
      </c>
      <c r="Z53">
        <f t="shared" si="57"/>
        <v>21558.6</v>
      </c>
      <c r="AA53">
        <f t="shared" si="57"/>
        <v>21384</v>
      </c>
      <c r="AB53">
        <f t="shared" si="57"/>
        <v>29994.84</v>
      </c>
      <c r="AC53">
        <f t="shared" si="57"/>
        <v>27881.279999999999</v>
      </c>
      <c r="AD53">
        <f t="shared" si="57"/>
        <v>31046.039999999997</v>
      </c>
      <c r="AE53">
        <f t="shared" si="57"/>
        <v>32259.96</v>
      </c>
      <c r="AF53">
        <f t="shared" si="57"/>
        <v>34081.56</v>
      </c>
      <c r="AG53">
        <f t="shared" si="57"/>
        <v>30796.199999999997</v>
      </c>
      <c r="AH53">
        <f t="shared" si="57"/>
        <v>31703.399999999998</v>
      </c>
      <c r="AI53">
        <f t="shared" si="57"/>
        <v>34413.119999999995</v>
      </c>
      <c r="AJ53">
        <f t="shared" si="57"/>
        <v>34231.68</v>
      </c>
      <c r="AK53">
        <f t="shared" si="57"/>
        <v>37685.879999999997</v>
      </c>
      <c r="AL53">
        <f t="shared" si="57"/>
        <v>37928.879999999997</v>
      </c>
      <c r="AM53">
        <f t="shared" ref="AM53:BR53" si="58">AM21*0.36</f>
        <v>43243.199999999997</v>
      </c>
      <c r="AN53">
        <f t="shared" si="58"/>
        <v>41017.32</v>
      </c>
      <c r="AO53">
        <f t="shared" si="58"/>
        <v>40418.639999999999</v>
      </c>
      <c r="AP53">
        <f t="shared" si="58"/>
        <v>45786.239999999998</v>
      </c>
      <c r="AQ53">
        <f t="shared" si="58"/>
        <v>47453.759999999995</v>
      </c>
      <c r="AR53">
        <f t="shared" si="58"/>
        <v>51664.32</v>
      </c>
      <c r="AS53">
        <f t="shared" si="58"/>
        <v>52453.439999999995</v>
      </c>
      <c r="AT53">
        <f t="shared" si="58"/>
        <v>57642.479999999996</v>
      </c>
      <c r="AU53">
        <f t="shared" si="58"/>
        <v>54683.28</v>
      </c>
      <c r="AV53">
        <f t="shared" si="58"/>
        <v>58224.6</v>
      </c>
      <c r="AW53">
        <f t="shared" si="58"/>
        <v>67208.399999999994</v>
      </c>
      <c r="AX53">
        <f t="shared" si="58"/>
        <v>81600.479999999996</v>
      </c>
      <c r="AY53">
        <f t="shared" si="58"/>
        <v>101743.56</v>
      </c>
      <c r="AZ53">
        <f t="shared" si="58"/>
        <v>129415.31999999999</v>
      </c>
      <c r="BA53">
        <f t="shared" si="58"/>
        <v>163725.84</v>
      </c>
      <c r="BB53">
        <f t="shared" si="58"/>
        <v>196137.72</v>
      </c>
      <c r="BC53">
        <f t="shared" si="58"/>
        <v>220782.24</v>
      </c>
      <c r="BD53">
        <f t="shared" si="58"/>
        <v>170294.75999999998</v>
      </c>
      <c r="BE53">
        <f t="shared" si="58"/>
        <v>198375.84</v>
      </c>
      <c r="BF53">
        <f t="shared" si="58"/>
        <v>219965.75999999998</v>
      </c>
      <c r="BG53">
        <f t="shared" si="58"/>
        <v>302850.71999999997</v>
      </c>
      <c r="BH53">
        <f t="shared" si="58"/>
        <v>161823.6</v>
      </c>
      <c r="BI53">
        <f t="shared" si="58"/>
        <v>136575</v>
      </c>
      <c r="BJ53">
        <f t="shared" si="58"/>
        <v>151047.72</v>
      </c>
      <c r="BK53">
        <f t="shared" si="58"/>
        <v>158316.84</v>
      </c>
      <c r="BL53">
        <f t="shared" si="58"/>
        <v>170142.84</v>
      </c>
      <c r="BM53">
        <f t="shared" si="58"/>
        <v>197300.16</v>
      </c>
      <c r="BN53">
        <f t="shared" si="58"/>
        <v>198542.16</v>
      </c>
      <c r="BO53">
        <f t="shared" si="58"/>
        <v>217591.19999999998</v>
      </c>
      <c r="BP53">
        <f t="shared" si="58"/>
        <v>180057.60000000001</v>
      </c>
      <c r="BQ53">
        <f t="shared" si="58"/>
        <v>188302.68</v>
      </c>
      <c r="BR53">
        <f t="shared" si="58"/>
        <v>183064.68</v>
      </c>
      <c r="BS53">
        <f t="shared" ref="BS53:BX53" si="59">BS21*0.36</f>
        <v>182932.91999999998</v>
      </c>
      <c r="BT53">
        <f t="shared" si="59"/>
        <v>181622.16</v>
      </c>
      <c r="BU53">
        <f t="shared" si="59"/>
        <v>175607.28</v>
      </c>
      <c r="BV53">
        <f t="shared" si="59"/>
        <v>182345.03999999998</v>
      </c>
      <c r="BW53">
        <f t="shared" si="59"/>
        <v>177545.9412</v>
      </c>
      <c r="BX53">
        <f t="shared" si="59"/>
        <v>167981.79240000001</v>
      </c>
      <c r="BZ53" t="s">
        <v>90</v>
      </c>
      <c r="CA53" t="s">
        <v>76</v>
      </c>
      <c r="CB53" t="s">
        <v>79</v>
      </c>
      <c r="CC53" t="s">
        <v>91</v>
      </c>
      <c r="CD53" t="s">
        <v>78</v>
      </c>
    </row>
    <row r="54" spans="2:85" x14ac:dyDescent="0.3">
      <c r="B54" t="s">
        <v>90</v>
      </c>
      <c r="C54" t="s">
        <v>76</v>
      </c>
      <c r="D54" t="s">
        <v>80</v>
      </c>
      <c r="E54" t="s">
        <v>91</v>
      </c>
      <c r="F54" t="s">
        <v>78</v>
      </c>
      <c r="G54">
        <f t="shared" ref="G54:AL54" si="60">G22*0.21</f>
        <v>0</v>
      </c>
      <c r="H54">
        <f t="shared" si="60"/>
        <v>0</v>
      </c>
      <c r="I54">
        <f t="shared" si="60"/>
        <v>0</v>
      </c>
      <c r="J54">
        <f t="shared" si="60"/>
        <v>0</v>
      </c>
      <c r="K54">
        <f t="shared" si="60"/>
        <v>0</v>
      </c>
      <c r="L54">
        <f t="shared" si="60"/>
        <v>21</v>
      </c>
      <c r="M54">
        <f t="shared" si="60"/>
        <v>21</v>
      </c>
      <c r="N54">
        <f t="shared" si="60"/>
        <v>21</v>
      </c>
      <c r="O54">
        <f t="shared" si="60"/>
        <v>21</v>
      </c>
      <c r="P54">
        <f t="shared" si="60"/>
        <v>21</v>
      </c>
      <c r="Q54">
        <f t="shared" si="60"/>
        <v>21</v>
      </c>
      <c r="R54">
        <f t="shared" si="60"/>
        <v>21</v>
      </c>
      <c r="S54">
        <f t="shared" si="60"/>
        <v>21</v>
      </c>
      <c r="T54">
        <f t="shared" si="60"/>
        <v>21</v>
      </c>
      <c r="U54">
        <f t="shared" si="60"/>
        <v>21</v>
      </c>
      <c r="V54">
        <f t="shared" si="60"/>
        <v>21</v>
      </c>
      <c r="W54">
        <f t="shared" si="60"/>
        <v>21</v>
      </c>
      <c r="X54">
        <f t="shared" si="60"/>
        <v>21</v>
      </c>
      <c r="Y54">
        <f t="shared" si="60"/>
        <v>21</v>
      </c>
      <c r="Z54">
        <f t="shared" si="60"/>
        <v>21</v>
      </c>
      <c r="AA54">
        <f t="shared" si="60"/>
        <v>21</v>
      </c>
      <c r="AB54">
        <f t="shared" si="60"/>
        <v>21</v>
      </c>
      <c r="AC54">
        <f t="shared" si="60"/>
        <v>273</v>
      </c>
      <c r="AD54">
        <f t="shared" si="60"/>
        <v>168</v>
      </c>
      <c r="AE54">
        <f t="shared" si="60"/>
        <v>82.53</v>
      </c>
      <c r="AF54">
        <f t="shared" si="60"/>
        <v>158.54999999999998</v>
      </c>
      <c r="AG54">
        <f t="shared" si="60"/>
        <v>63.839999999999996</v>
      </c>
      <c r="AH54">
        <f t="shared" si="60"/>
        <v>50.82</v>
      </c>
      <c r="AI54">
        <f t="shared" si="60"/>
        <v>421.46999999999997</v>
      </c>
      <c r="AJ54">
        <f t="shared" si="60"/>
        <v>225.75</v>
      </c>
      <c r="AK54">
        <f t="shared" si="60"/>
        <v>232.67999999999998</v>
      </c>
      <c r="AL54">
        <f t="shared" si="60"/>
        <v>951.51</v>
      </c>
      <c r="AM54">
        <f t="shared" ref="AM54:BR54" si="61">AM22*0.21</f>
        <v>692.79</v>
      </c>
      <c r="AN54">
        <f t="shared" si="61"/>
        <v>927.78</v>
      </c>
      <c r="AO54">
        <f t="shared" si="61"/>
        <v>599.76</v>
      </c>
      <c r="AP54">
        <f t="shared" si="61"/>
        <v>876.54</v>
      </c>
      <c r="AQ54">
        <f t="shared" si="61"/>
        <v>693</v>
      </c>
      <c r="AR54">
        <f t="shared" si="61"/>
        <v>751.8</v>
      </c>
      <c r="AS54">
        <f t="shared" si="61"/>
        <v>784.77</v>
      </c>
      <c r="AT54">
        <f t="shared" si="61"/>
        <v>744.03</v>
      </c>
      <c r="AU54">
        <f t="shared" si="61"/>
        <v>607.11</v>
      </c>
      <c r="AV54">
        <f t="shared" si="61"/>
        <v>576.44999999999993</v>
      </c>
      <c r="AW54">
        <f t="shared" si="61"/>
        <v>601.65</v>
      </c>
      <c r="AX54">
        <f t="shared" si="61"/>
        <v>621.39</v>
      </c>
      <c r="AY54">
        <f t="shared" si="61"/>
        <v>390.18</v>
      </c>
      <c r="AZ54">
        <f t="shared" si="61"/>
        <v>593.45999999999992</v>
      </c>
      <c r="BA54">
        <f t="shared" si="61"/>
        <v>384.51</v>
      </c>
      <c r="BB54">
        <f t="shared" si="61"/>
        <v>578.97</v>
      </c>
      <c r="BC54">
        <f t="shared" si="61"/>
        <v>412.22999999999996</v>
      </c>
      <c r="BD54">
        <f t="shared" si="61"/>
        <v>559.65</v>
      </c>
      <c r="BE54">
        <f t="shared" si="61"/>
        <v>5725.0199999999995</v>
      </c>
      <c r="BF54">
        <f t="shared" si="61"/>
        <v>10103.52</v>
      </c>
      <c r="BG54">
        <f t="shared" si="61"/>
        <v>11798.64</v>
      </c>
      <c r="BH54">
        <f t="shared" si="61"/>
        <v>19556.25</v>
      </c>
      <c r="BI54">
        <f t="shared" si="61"/>
        <v>8358</v>
      </c>
      <c r="BJ54">
        <f t="shared" si="61"/>
        <v>8486.73</v>
      </c>
      <c r="BK54">
        <f t="shared" si="61"/>
        <v>7395.57</v>
      </c>
      <c r="BL54">
        <f t="shared" si="61"/>
        <v>8183.91</v>
      </c>
      <c r="BM54">
        <f t="shared" si="61"/>
        <v>7836.36</v>
      </c>
      <c r="BN54">
        <f t="shared" si="61"/>
        <v>9868.1099999999988</v>
      </c>
      <c r="BO54">
        <f t="shared" si="61"/>
        <v>9813.2999999999993</v>
      </c>
      <c r="BP54">
        <f t="shared" si="61"/>
        <v>8571.36</v>
      </c>
      <c r="BQ54">
        <f t="shared" si="61"/>
        <v>8068.2</v>
      </c>
      <c r="BR54">
        <f t="shared" si="61"/>
        <v>7406.91</v>
      </c>
      <c r="BS54">
        <f t="shared" ref="BS54:BX54" si="62">BS22*0.21</f>
        <v>7174.44</v>
      </c>
      <c r="BT54">
        <f t="shared" si="62"/>
        <v>6380.2199999999993</v>
      </c>
      <c r="BU54">
        <f t="shared" si="62"/>
        <v>6277.11</v>
      </c>
      <c r="BV54">
        <f t="shared" si="62"/>
        <v>5768.07</v>
      </c>
      <c r="BW54">
        <f t="shared" si="62"/>
        <v>5145</v>
      </c>
      <c r="BX54">
        <f t="shared" si="62"/>
        <v>4139.5808999999999</v>
      </c>
      <c r="BZ54" t="s">
        <v>90</v>
      </c>
      <c r="CA54" t="s">
        <v>76</v>
      </c>
      <c r="CB54" t="s">
        <v>80</v>
      </c>
      <c r="CC54" t="s">
        <v>91</v>
      </c>
      <c r="CD54" t="s">
        <v>78</v>
      </c>
    </row>
    <row r="55" spans="2:85" x14ac:dyDescent="0.3">
      <c r="B55" t="s">
        <v>90</v>
      </c>
      <c r="C55" t="s">
        <v>76</v>
      </c>
      <c r="D55" t="s">
        <v>81</v>
      </c>
      <c r="E55" t="s">
        <v>91</v>
      </c>
      <c r="F55" t="s">
        <v>78</v>
      </c>
      <c r="G55">
        <f t="shared" ref="G55:AL55" si="63">G23*0.17</f>
        <v>2414</v>
      </c>
      <c r="H55">
        <f t="shared" si="63"/>
        <v>2465</v>
      </c>
      <c r="I55">
        <f t="shared" si="63"/>
        <v>2448</v>
      </c>
      <c r="J55">
        <f t="shared" si="63"/>
        <v>4335</v>
      </c>
      <c r="K55">
        <f t="shared" si="63"/>
        <v>4522</v>
      </c>
      <c r="L55">
        <f t="shared" si="63"/>
        <v>5202</v>
      </c>
      <c r="M55">
        <f t="shared" si="63"/>
        <v>4701.01</v>
      </c>
      <c r="N55">
        <f t="shared" si="63"/>
        <v>5815.5300000000007</v>
      </c>
      <c r="O55">
        <f t="shared" si="63"/>
        <v>5508</v>
      </c>
      <c r="P55">
        <f t="shared" si="63"/>
        <v>5613.5700000000006</v>
      </c>
      <c r="Q55">
        <f t="shared" si="63"/>
        <v>6371.26</v>
      </c>
      <c r="R55">
        <f t="shared" si="63"/>
        <v>6268.75</v>
      </c>
      <c r="S55">
        <f t="shared" si="63"/>
        <v>6167.09</v>
      </c>
      <c r="T55">
        <f t="shared" si="63"/>
        <v>7577.4100000000008</v>
      </c>
      <c r="U55">
        <f t="shared" si="63"/>
        <v>6651.42</v>
      </c>
      <c r="V55">
        <f t="shared" si="63"/>
        <v>11014.130000000001</v>
      </c>
      <c r="W55">
        <f t="shared" si="63"/>
        <v>12617.910000000002</v>
      </c>
      <c r="X55">
        <f t="shared" si="63"/>
        <v>8513.09</v>
      </c>
      <c r="Y55">
        <f t="shared" si="63"/>
        <v>8071.77</v>
      </c>
      <c r="Z55">
        <f t="shared" si="63"/>
        <v>9263.6400000000012</v>
      </c>
      <c r="AA55">
        <f t="shared" si="63"/>
        <v>10410.120000000001</v>
      </c>
      <c r="AB55">
        <f t="shared" si="63"/>
        <v>18821.04</v>
      </c>
      <c r="AC55">
        <f t="shared" si="63"/>
        <v>20732.18</v>
      </c>
      <c r="AD55">
        <f t="shared" si="63"/>
        <v>17484.84</v>
      </c>
      <c r="AE55">
        <f t="shared" si="63"/>
        <v>17907.460000000003</v>
      </c>
      <c r="AF55">
        <f t="shared" si="63"/>
        <v>18059.100000000002</v>
      </c>
      <c r="AG55">
        <f t="shared" si="63"/>
        <v>29268.390000000003</v>
      </c>
      <c r="AH55">
        <f t="shared" si="63"/>
        <v>31231.210000000003</v>
      </c>
      <c r="AI55">
        <f t="shared" si="63"/>
        <v>38329.050000000003</v>
      </c>
      <c r="AJ55">
        <f t="shared" si="63"/>
        <v>46769.380000000005</v>
      </c>
      <c r="AK55">
        <f t="shared" si="63"/>
        <v>50399.9</v>
      </c>
      <c r="AL55">
        <f t="shared" si="63"/>
        <v>48688.340000000004</v>
      </c>
      <c r="AM55">
        <f t="shared" ref="AM55:BR55" si="64">AM23*0.17</f>
        <v>52577.600000000006</v>
      </c>
      <c r="AN55">
        <f t="shared" si="64"/>
        <v>54522.91</v>
      </c>
      <c r="AO55">
        <f t="shared" si="64"/>
        <v>53458.880000000005</v>
      </c>
      <c r="AP55">
        <f t="shared" si="64"/>
        <v>49713.780000000006</v>
      </c>
      <c r="AQ55">
        <f t="shared" si="64"/>
        <v>55334.66</v>
      </c>
      <c r="AR55">
        <f t="shared" si="64"/>
        <v>56294.310000000005</v>
      </c>
      <c r="AS55">
        <f t="shared" si="64"/>
        <v>55018.460000000006</v>
      </c>
      <c r="AT55">
        <f t="shared" si="64"/>
        <v>57040.185000000005</v>
      </c>
      <c r="AU55">
        <f t="shared" si="64"/>
        <v>61302.000000000007</v>
      </c>
      <c r="AV55">
        <f t="shared" si="64"/>
        <v>64397.615000000005</v>
      </c>
      <c r="AW55">
        <f t="shared" si="64"/>
        <v>70096.523300000001</v>
      </c>
      <c r="AX55">
        <f t="shared" si="64"/>
        <v>78276.585000000006</v>
      </c>
      <c r="AY55">
        <f t="shared" si="64"/>
        <v>86724.957699999999</v>
      </c>
      <c r="AZ55">
        <f t="shared" si="64"/>
        <v>101613.59000000001</v>
      </c>
      <c r="BA55">
        <f t="shared" si="64"/>
        <v>95626.700000000012</v>
      </c>
      <c r="BB55">
        <f t="shared" si="64"/>
        <v>82234.61</v>
      </c>
      <c r="BC55">
        <f t="shared" si="64"/>
        <v>90942.010000000009</v>
      </c>
      <c r="BD55">
        <f t="shared" si="64"/>
        <v>85326.23000000001</v>
      </c>
      <c r="BE55">
        <f t="shared" si="64"/>
        <v>91038.57</v>
      </c>
      <c r="BF55">
        <f t="shared" si="64"/>
        <v>95266.47</v>
      </c>
      <c r="BG55">
        <f t="shared" si="64"/>
        <v>95039.52</v>
      </c>
      <c r="BH55">
        <f t="shared" si="64"/>
        <v>66028.850000000006</v>
      </c>
      <c r="BI55">
        <f t="shared" si="64"/>
        <v>64980.97</v>
      </c>
      <c r="BJ55">
        <f t="shared" si="64"/>
        <v>62685.29</v>
      </c>
      <c r="BK55">
        <f t="shared" si="64"/>
        <v>66239.48000000001</v>
      </c>
      <c r="BL55">
        <f t="shared" si="64"/>
        <v>66217.89</v>
      </c>
      <c r="BM55">
        <f t="shared" si="64"/>
        <v>59719.47</v>
      </c>
      <c r="BN55">
        <f t="shared" si="64"/>
        <v>63116.920000000006</v>
      </c>
      <c r="BO55">
        <f t="shared" si="64"/>
        <v>63292.19</v>
      </c>
      <c r="BP55">
        <f t="shared" si="64"/>
        <v>63600.060000000005</v>
      </c>
      <c r="BQ55">
        <f t="shared" si="64"/>
        <v>62004.610000000008</v>
      </c>
      <c r="BR55">
        <f t="shared" si="64"/>
        <v>61000.76</v>
      </c>
      <c r="BS55">
        <f t="shared" ref="BS55:BX55" si="65">BS23*0.17</f>
        <v>59090.47</v>
      </c>
      <c r="BT55">
        <f t="shared" si="65"/>
        <v>57148.22</v>
      </c>
      <c r="BU55">
        <f t="shared" si="65"/>
        <v>53630.58</v>
      </c>
      <c r="BV55">
        <f t="shared" si="65"/>
        <v>55703.390000000007</v>
      </c>
      <c r="BW55">
        <f t="shared" si="65"/>
        <v>48474.289600000004</v>
      </c>
      <c r="BX55">
        <f t="shared" si="65"/>
        <v>46159.018800000005</v>
      </c>
      <c r="BZ55" t="s">
        <v>90</v>
      </c>
      <c r="CA55" t="s">
        <v>76</v>
      </c>
      <c r="CB55" t="s">
        <v>81</v>
      </c>
      <c r="CC55" t="s">
        <v>91</v>
      </c>
      <c r="CD55" t="s">
        <v>78</v>
      </c>
    </row>
    <row r="56" spans="2:85" x14ac:dyDescent="0.3">
      <c r="B56" t="s">
        <v>90</v>
      </c>
      <c r="C56" t="s">
        <v>76</v>
      </c>
      <c r="D56" t="s">
        <v>82</v>
      </c>
      <c r="E56" t="s">
        <v>91</v>
      </c>
      <c r="F56" t="s">
        <v>78</v>
      </c>
      <c r="G56">
        <f t="shared" ref="G56:AL56" si="66">G24*0.87</f>
        <v>1649853.21</v>
      </c>
      <c r="H56">
        <f t="shared" si="66"/>
        <v>1794412.41</v>
      </c>
      <c r="I56">
        <f t="shared" si="66"/>
        <v>1911048.09</v>
      </c>
      <c r="J56">
        <f t="shared" si="66"/>
        <v>2189790</v>
      </c>
      <c r="K56">
        <f t="shared" si="66"/>
        <v>2391614.34</v>
      </c>
      <c r="L56">
        <f t="shared" si="66"/>
        <v>2557936.59</v>
      </c>
      <c r="M56">
        <f t="shared" si="66"/>
        <v>2575017.2999999998</v>
      </c>
      <c r="N56">
        <f t="shared" si="66"/>
        <v>2537174.04</v>
      </c>
      <c r="O56">
        <f t="shared" si="66"/>
        <v>2513938.08</v>
      </c>
      <c r="P56">
        <f t="shared" si="66"/>
        <v>2528736.7799999998</v>
      </c>
      <c r="Q56">
        <f t="shared" si="66"/>
        <v>2631354.15</v>
      </c>
      <c r="R56">
        <f t="shared" si="66"/>
        <v>2933536.47</v>
      </c>
      <c r="S56">
        <f t="shared" si="66"/>
        <v>3107884.47</v>
      </c>
      <c r="T56">
        <f t="shared" si="66"/>
        <v>2937383.61</v>
      </c>
      <c r="U56">
        <f t="shared" si="66"/>
        <v>3212874.33</v>
      </c>
      <c r="V56">
        <f t="shared" si="66"/>
        <v>3380947.89</v>
      </c>
      <c r="W56">
        <f t="shared" si="66"/>
        <v>3404036.82</v>
      </c>
      <c r="X56">
        <f t="shared" si="66"/>
        <v>3538196.04</v>
      </c>
      <c r="Y56">
        <f t="shared" si="66"/>
        <v>3679616.28</v>
      </c>
      <c r="Z56">
        <f t="shared" si="66"/>
        <v>3721065.69</v>
      </c>
      <c r="AA56">
        <f t="shared" si="66"/>
        <v>3917382.06</v>
      </c>
      <c r="AB56">
        <f t="shared" si="66"/>
        <v>4009852.62</v>
      </c>
      <c r="AC56">
        <f t="shared" si="66"/>
        <v>4060568.4</v>
      </c>
      <c r="AD56">
        <f t="shared" si="66"/>
        <v>4198889.7</v>
      </c>
      <c r="AE56">
        <f t="shared" si="66"/>
        <v>4138329</v>
      </c>
      <c r="AF56">
        <f t="shared" si="66"/>
        <v>4136930.91</v>
      </c>
      <c r="AG56">
        <f t="shared" si="66"/>
        <v>3973410.93</v>
      </c>
      <c r="AH56">
        <f t="shared" si="66"/>
        <v>4100885.07</v>
      </c>
      <c r="AI56">
        <f t="shared" si="66"/>
        <v>3951219.84</v>
      </c>
      <c r="AJ56">
        <f t="shared" si="66"/>
        <v>3930636.51</v>
      </c>
      <c r="AK56">
        <f t="shared" si="66"/>
        <v>4084669.14</v>
      </c>
      <c r="AL56">
        <f t="shared" si="66"/>
        <v>4267222.1100000003</v>
      </c>
      <c r="AM56">
        <f t="shared" ref="AM56:BR56" si="67">AM24*0.87</f>
        <v>4241791.1399999997</v>
      </c>
      <c r="AN56">
        <f t="shared" si="67"/>
        <v>4454193.8099999996</v>
      </c>
      <c r="AO56">
        <f t="shared" si="67"/>
        <v>4585635.1500000004</v>
      </c>
      <c r="AP56">
        <f t="shared" si="67"/>
        <v>4511880.03</v>
      </c>
      <c r="AQ56">
        <f t="shared" si="67"/>
        <v>4750458.3899999997</v>
      </c>
      <c r="AR56">
        <f t="shared" si="67"/>
        <v>4854198.93</v>
      </c>
      <c r="AS56">
        <f t="shared" si="67"/>
        <v>4942988.5199999996</v>
      </c>
      <c r="AT56">
        <f t="shared" si="67"/>
        <v>4968148.92</v>
      </c>
      <c r="AU56">
        <f t="shared" si="67"/>
        <v>5150266.0199999996</v>
      </c>
      <c r="AV56">
        <f t="shared" si="67"/>
        <v>4966063.53</v>
      </c>
      <c r="AW56">
        <f t="shared" si="67"/>
        <v>4867141.05</v>
      </c>
      <c r="AX56">
        <f t="shared" si="67"/>
        <v>5119907.37</v>
      </c>
      <c r="AY56">
        <f t="shared" si="67"/>
        <v>5143761.03</v>
      </c>
      <c r="AZ56">
        <f t="shared" si="67"/>
        <v>5505359.1299999999</v>
      </c>
      <c r="BA56">
        <f t="shared" si="67"/>
        <v>5596897.0499999998</v>
      </c>
      <c r="BB56">
        <f t="shared" si="67"/>
        <v>5610218.4900000002</v>
      </c>
      <c r="BC56">
        <f t="shared" si="67"/>
        <v>5812129.8300000001</v>
      </c>
      <c r="BD56">
        <f t="shared" si="67"/>
        <v>6338718.21</v>
      </c>
      <c r="BE56">
        <f t="shared" si="67"/>
        <v>6505167.4799999995</v>
      </c>
      <c r="BF56">
        <f t="shared" si="67"/>
        <v>6377046.0599999996</v>
      </c>
      <c r="BG56">
        <f t="shared" si="67"/>
        <v>6045810.0899999999</v>
      </c>
      <c r="BH56">
        <f t="shared" si="67"/>
        <v>6679920.0300000003</v>
      </c>
      <c r="BI56">
        <f t="shared" si="67"/>
        <v>6842677.8899999997</v>
      </c>
      <c r="BJ56">
        <f t="shared" si="67"/>
        <v>7478885.4000000004</v>
      </c>
      <c r="BK56">
        <f t="shared" si="67"/>
        <v>7789878.21</v>
      </c>
      <c r="BL56">
        <f t="shared" si="67"/>
        <v>7978304.5499999998</v>
      </c>
      <c r="BM56">
        <f t="shared" si="67"/>
        <v>8023079.0999999996</v>
      </c>
      <c r="BN56">
        <f t="shared" si="67"/>
        <v>8139293.7000000002</v>
      </c>
      <c r="BO56">
        <f t="shared" si="67"/>
        <v>8558447.5199999996</v>
      </c>
      <c r="BP56">
        <f t="shared" si="67"/>
        <v>8338605.4799999995</v>
      </c>
      <c r="BQ56">
        <f t="shared" si="67"/>
        <v>8667619.1916000005</v>
      </c>
      <c r="BR56">
        <f t="shared" si="67"/>
        <v>8727677.5449000001</v>
      </c>
      <c r="BS56">
        <f t="shared" ref="BS56:BX56" si="68">BS24*0.87</f>
        <v>8849138.4450000003</v>
      </c>
      <c r="BT56">
        <f t="shared" si="68"/>
        <v>8960322.7050000001</v>
      </c>
      <c r="BU56">
        <f t="shared" si="68"/>
        <v>9179568.6906000003</v>
      </c>
      <c r="BV56">
        <f t="shared" si="68"/>
        <v>9646148.3421</v>
      </c>
      <c r="BW56">
        <f t="shared" si="68"/>
        <v>9748722.9603000004</v>
      </c>
      <c r="BX56">
        <f t="shared" si="68"/>
        <v>9856785.3384000007</v>
      </c>
      <c r="BZ56" t="s">
        <v>90</v>
      </c>
      <c r="CA56" t="s">
        <v>76</v>
      </c>
      <c r="CB56" t="s">
        <v>82</v>
      </c>
      <c r="CC56" t="s">
        <v>91</v>
      </c>
      <c r="CD56" t="s">
        <v>78</v>
      </c>
    </row>
    <row r="57" spans="2:85" x14ac:dyDescent="0.3">
      <c r="B57" t="s">
        <v>90</v>
      </c>
      <c r="C57" t="s">
        <v>76</v>
      </c>
      <c r="D57" t="s">
        <v>83</v>
      </c>
      <c r="E57" t="s">
        <v>91</v>
      </c>
      <c r="F57" t="s">
        <v>78</v>
      </c>
      <c r="G57">
        <f t="shared" ref="G57:AL57" si="69">G25*0</f>
        <v>0</v>
      </c>
      <c r="H57">
        <f t="shared" si="69"/>
        <v>0</v>
      </c>
      <c r="I57">
        <f t="shared" si="69"/>
        <v>0</v>
      </c>
      <c r="J57">
        <f t="shared" si="69"/>
        <v>0</v>
      </c>
      <c r="K57">
        <f t="shared" si="69"/>
        <v>0</v>
      </c>
      <c r="L57">
        <f t="shared" si="69"/>
        <v>0</v>
      </c>
      <c r="M57">
        <f t="shared" si="69"/>
        <v>0</v>
      </c>
      <c r="N57">
        <f t="shared" si="69"/>
        <v>0</v>
      </c>
      <c r="O57">
        <f t="shared" si="69"/>
        <v>0</v>
      </c>
      <c r="P57">
        <f t="shared" si="69"/>
        <v>0</v>
      </c>
      <c r="Q57">
        <f t="shared" si="69"/>
        <v>0</v>
      </c>
      <c r="R57">
        <f t="shared" si="69"/>
        <v>0</v>
      </c>
      <c r="S57">
        <f t="shared" si="69"/>
        <v>0</v>
      </c>
      <c r="T57">
        <f t="shared" si="69"/>
        <v>0</v>
      </c>
      <c r="U57">
        <f t="shared" si="69"/>
        <v>0</v>
      </c>
      <c r="V57">
        <f t="shared" si="69"/>
        <v>0</v>
      </c>
      <c r="W57">
        <f t="shared" si="69"/>
        <v>0</v>
      </c>
      <c r="X57">
        <f t="shared" si="69"/>
        <v>0</v>
      </c>
      <c r="Y57">
        <f t="shared" si="69"/>
        <v>0</v>
      </c>
      <c r="Z57">
        <f t="shared" si="69"/>
        <v>0</v>
      </c>
      <c r="AA57">
        <f t="shared" si="69"/>
        <v>0</v>
      </c>
      <c r="AB57">
        <f t="shared" si="69"/>
        <v>0</v>
      </c>
      <c r="AC57">
        <f t="shared" si="69"/>
        <v>0</v>
      </c>
      <c r="AD57">
        <f t="shared" si="69"/>
        <v>0</v>
      </c>
      <c r="AE57">
        <f t="shared" si="69"/>
        <v>0</v>
      </c>
      <c r="AF57">
        <f t="shared" si="69"/>
        <v>0</v>
      </c>
      <c r="AG57">
        <f t="shared" si="69"/>
        <v>0</v>
      </c>
      <c r="AH57">
        <f t="shared" si="69"/>
        <v>0</v>
      </c>
      <c r="AI57">
        <f t="shared" si="69"/>
        <v>0</v>
      </c>
      <c r="AJ57">
        <f t="shared" si="69"/>
        <v>0</v>
      </c>
      <c r="AK57">
        <f t="shared" si="69"/>
        <v>0</v>
      </c>
      <c r="AL57">
        <f t="shared" si="69"/>
        <v>0</v>
      </c>
      <c r="AM57">
        <f t="shared" ref="AM57:BR57" si="70">AM25*0</f>
        <v>0</v>
      </c>
      <c r="AN57">
        <f t="shared" si="70"/>
        <v>0</v>
      </c>
      <c r="AO57">
        <f t="shared" si="70"/>
        <v>0</v>
      </c>
      <c r="AP57">
        <f t="shared" si="70"/>
        <v>0</v>
      </c>
      <c r="AQ57">
        <f t="shared" si="70"/>
        <v>0</v>
      </c>
      <c r="AR57">
        <f t="shared" si="70"/>
        <v>0</v>
      </c>
      <c r="AS57">
        <f t="shared" si="70"/>
        <v>0</v>
      </c>
      <c r="AT57">
        <f t="shared" si="70"/>
        <v>0</v>
      </c>
      <c r="AU57">
        <f t="shared" si="70"/>
        <v>0</v>
      </c>
      <c r="AV57">
        <f t="shared" si="70"/>
        <v>0</v>
      </c>
      <c r="AW57">
        <f t="shared" si="70"/>
        <v>0</v>
      </c>
      <c r="AX57">
        <f t="shared" si="70"/>
        <v>0</v>
      </c>
      <c r="AY57">
        <f t="shared" si="70"/>
        <v>0</v>
      </c>
      <c r="AZ57">
        <f t="shared" si="70"/>
        <v>0</v>
      </c>
      <c r="BA57">
        <f t="shared" si="70"/>
        <v>0</v>
      </c>
      <c r="BB57">
        <f t="shared" si="70"/>
        <v>0</v>
      </c>
      <c r="BC57">
        <f t="shared" si="70"/>
        <v>0</v>
      </c>
      <c r="BD57">
        <f t="shared" si="70"/>
        <v>0</v>
      </c>
      <c r="BE57">
        <f t="shared" si="70"/>
        <v>0</v>
      </c>
      <c r="BF57">
        <f t="shared" si="70"/>
        <v>0</v>
      </c>
      <c r="BG57">
        <f t="shared" si="70"/>
        <v>0</v>
      </c>
      <c r="BH57">
        <f t="shared" si="70"/>
        <v>0</v>
      </c>
      <c r="BI57">
        <f t="shared" si="70"/>
        <v>0</v>
      </c>
      <c r="BJ57">
        <f t="shared" si="70"/>
        <v>0</v>
      </c>
      <c r="BK57">
        <f t="shared" si="70"/>
        <v>0</v>
      </c>
      <c r="BL57">
        <f t="shared" si="70"/>
        <v>0</v>
      </c>
      <c r="BM57">
        <f t="shared" si="70"/>
        <v>0</v>
      </c>
      <c r="BN57">
        <f t="shared" si="70"/>
        <v>0</v>
      </c>
      <c r="BO57">
        <f t="shared" si="70"/>
        <v>0</v>
      </c>
      <c r="BP57">
        <f t="shared" si="70"/>
        <v>0</v>
      </c>
      <c r="BQ57">
        <f t="shared" si="70"/>
        <v>0</v>
      </c>
      <c r="BR57">
        <f t="shared" si="70"/>
        <v>0</v>
      </c>
      <c r="BS57">
        <f t="shared" ref="BS57:BX57" si="71">BS25*0</f>
        <v>0</v>
      </c>
      <c r="BT57">
        <f t="shared" si="71"/>
        <v>0</v>
      </c>
      <c r="BU57">
        <f t="shared" si="71"/>
        <v>0</v>
      </c>
      <c r="BV57">
        <f t="shared" si="71"/>
        <v>0</v>
      </c>
      <c r="BW57">
        <f t="shared" si="71"/>
        <v>0</v>
      </c>
      <c r="BX57">
        <f t="shared" si="71"/>
        <v>0</v>
      </c>
      <c r="BZ57" t="s">
        <v>90</v>
      </c>
      <c r="CA57" t="s">
        <v>76</v>
      </c>
      <c r="CB57" t="s">
        <v>83</v>
      </c>
      <c r="CC57" t="s">
        <v>91</v>
      </c>
      <c r="CD57" t="s">
        <v>78</v>
      </c>
    </row>
    <row r="58" spans="2:85" x14ac:dyDescent="0.3">
      <c r="B58" t="s">
        <v>90</v>
      </c>
      <c r="C58" t="s">
        <v>76</v>
      </c>
      <c r="D58" t="s">
        <v>77</v>
      </c>
      <c r="E58" t="s">
        <v>93</v>
      </c>
      <c r="F58" t="s">
        <v>78</v>
      </c>
      <c r="G58">
        <f t="shared" ref="G58:AL58" si="72">G26*0.3</f>
        <v>61.8</v>
      </c>
      <c r="H58">
        <f t="shared" si="72"/>
        <v>151.5</v>
      </c>
      <c r="I58">
        <f t="shared" si="72"/>
        <v>165</v>
      </c>
      <c r="J58">
        <f t="shared" si="72"/>
        <v>243</v>
      </c>
      <c r="K58">
        <f t="shared" si="72"/>
        <v>212.7</v>
      </c>
      <c r="L58">
        <f t="shared" si="72"/>
        <v>360.59999999999997</v>
      </c>
      <c r="M58">
        <f t="shared" si="72"/>
        <v>331.5</v>
      </c>
      <c r="N58">
        <f t="shared" si="72"/>
        <v>420.9</v>
      </c>
      <c r="O58">
        <f t="shared" si="72"/>
        <v>481.79999999999995</v>
      </c>
      <c r="P58">
        <f t="shared" si="72"/>
        <v>511.79999999999995</v>
      </c>
      <c r="Q58">
        <f t="shared" si="72"/>
        <v>543.9</v>
      </c>
      <c r="R58">
        <f t="shared" si="72"/>
        <v>665.4</v>
      </c>
      <c r="S58">
        <f t="shared" si="72"/>
        <v>784.19999999999993</v>
      </c>
      <c r="T58">
        <f t="shared" si="72"/>
        <v>607.5</v>
      </c>
      <c r="U58">
        <f t="shared" si="72"/>
        <v>964.8</v>
      </c>
      <c r="V58">
        <f t="shared" si="72"/>
        <v>1174.2</v>
      </c>
      <c r="W58">
        <f t="shared" si="72"/>
        <v>1984.5</v>
      </c>
      <c r="X58">
        <f t="shared" si="72"/>
        <v>3861</v>
      </c>
      <c r="Y58">
        <f t="shared" si="72"/>
        <v>5378.7</v>
      </c>
      <c r="Z58">
        <f t="shared" si="72"/>
        <v>2461.7999999999997</v>
      </c>
      <c r="AA58">
        <f t="shared" si="72"/>
        <v>1800</v>
      </c>
      <c r="AB58">
        <f t="shared" si="72"/>
        <v>1380</v>
      </c>
      <c r="AC58">
        <f t="shared" si="72"/>
        <v>720</v>
      </c>
      <c r="AD58">
        <f t="shared" si="72"/>
        <v>2160</v>
      </c>
      <c r="AE58">
        <f t="shared" si="72"/>
        <v>1858.1999999999998</v>
      </c>
      <c r="AF58">
        <f t="shared" si="72"/>
        <v>2188.1999999999998</v>
      </c>
      <c r="AG58">
        <f t="shared" si="72"/>
        <v>1715.7</v>
      </c>
      <c r="AH58">
        <f t="shared" si="72"/>
        <v>1649.1</v>
      </c>
      <c r="AI58">
        <f t="shared" si="72"/>
        <v>2952.9</v>
      </c>
      <c r="AJ58">
        <f t="shared" si="72"/>
        <v>2162.6999999999998</v>
      </c>
      <c r="AK58">
        <f t="shared" si="72"/>
        <v>1397.7</v>
      </c>
      <c r="AL58">
        <f t="shared" si="72"/>
        <v>1588.5</v>
      </c>
      <c r="AM58">
        <f t="shared" ref="AM58:BR58" si="73">AM26*0.3</f>
        <v>1450.2</v>
      </c>
      <c r="AN58">
        <f t="shared" si="73"/>
        <v>973.8</v>
      </c>
      <c r="AO58">
        <f t="shared" si="73"/>
        <v>911.69999999999993</v>
      </c>
      <c r="AP58">
        <f t="shared" si="73"/>
        <v>1244.3999999999999</v>
      </c>
      <c r="AQ58">
        <f t="shared" si="73"/>
        <v>1079.7</v>
      </c>
      <c r="AR58">
        <f t="shared" si="73"/>
        <v>807</v>
      </c>
      <c r="AS58">
        <f t="shared" si="73"/>
        <v>867.6</v>
      </c>
      <c r="AT58">
        <f t="shared" si="73"/>
        <v>675.9</v>
      </c>
      <c r="AU58">
        <f t="shared" si="73"/>
        <v>458.4</v>
      </c>
      <c r="AV58">
        <f t="shared" si="73"/>
        <v>381.3</v>
      </c>
      <c r="AW58">
        <f t="shared" si="73"/>
        <v>409.5</v>
      </c>
      <c r="AX58">
        <f t="shared" si="73"/>
        <v>231.6</v>
      </c>
      <c r="AY58">
        <f t="shared" si="73"/>
        <v>280.2</v>
      </c>
      <c r="AZ58">
        <f t="shared" si="73"/>
        <v>248.1</v>
      </c>
      <c r="BA58">
        <f t="shared" si="73"/>
        <v>314.7</v>
      </c>
      <c r="BB58">
        <f t="shared" si="73"/>
        <v>273.59999999999997</v>
      </c>
      <c r="BC58">
        <f t="shared" si="73"/>
        <v>338.7</v>
      </c>
      <c r="BD58">
        <f t="shared" si="73"/>
        <v>368.09999999999997</v>
      </c>
      <c r="BE58">
        <f t="shared" si="73"/>
        <v>286.8</v>
      </c>
      <c r="BF58">
        <f t="shared" si="73"/>
        <v>217.2</v>
      </c>
      <c r="BG58">
        <f t="shared" si="73"/>
        <v>305.09999999999997</v>
      </c>
      <c r="BH58">
        <f t="shared" si="73"/>
        <v>387</v>
      </c>
      <c r="BI58">
        <f t="shared" si="73"/>
        <v>65.399999999999991</v>
      </c>
      <c r="BJ58">
        <f t="shared" si="73"/>
        <v>74.099999999999994</v>
      </c>
      <c r="BK58">
        <f t="shared" si="73"/>
        <v>77.7</v>
      </c>
      <c r="BL58">
        <f t="shared" si="73"/>
        <v>64.8</v>
      </c>
      <c r="BM58">
        <f t="shared" si="73"/>
        <v>75</v>
      </c>
      <c r="BN58">
        <f t="shared" si="73"/>
        <v>105.3</v>
      </c>
      <c r="BO58">
        <f t="shared" si="73"/>
        <v>41.4</v>
      </c>
      <c r="BP58">
        <f t="shared" si="73"/>
        <v>18.599999999999998</v>
      </c>
      <c r="BQ58">
        <f t="shared" si="73"/>
        <v>60</v>
      </c>
      <c r="BR58">
        <f t="shared" si="73"/>
        <v>7.5</v>
      </c>
      <c r="BS58">
        <f t="shared" ref="BS58:BX58" si="74">BS26*0.3</f>
        <v>12.9</v>
      </c>
      <c r="BT58">
        <f t="shared" si="74"/>
        <v>54.6</v>
      </c>
      <c r="BU58">
        <f t="shared" si="74"/>
        <v>280.5</v>
      </c>
      <c r="BV58">
        <f t="shared" si="74"/>
        <v>91.730999999999995</v>
      </c>
      <c r="BW58">
        <f t="shared" si="74"/>
        <v>126.15299999999999</v>
      </c>
      <c r="BX58">
        <f t="shared" si="74"/>
        <v>128.40299999999999</v>
      </c>
      <c r="BZ58" t="s">
        <v>90</v>
      </c>
      <c r="CA58" t="s">
        <v>76</v>
      </c>
      <c r="CB58" t="s">
        <v>77</v>
      </c>
      <c r="CC58" t="s">
        <v>93</v>
      </c>
      <c r="CD58" t="s">
        <v>78</v>
      </c>
    </row>
    <row r="59" spans="2:85" x14ac:dyDescent="0.3">
      <c r="B59" t="s">
        <v>90</v>
      </c>
      <c r="C59" t="s">
        <v>76</v>
      </c>
      <c r="D59" t="s">
        <v>79</v>
      </c>
      <c r="E59" t="s">
        <v>93</v>
      </c>
      <c r="F59" t="s">
        <v>78</v>
      </c>
      <c r="G59">
        <f t="shared" ref="G59:AL59" si="75">G27*0.36</f>
        <v>253100.88</v>
      </c>
      <c r="H59">
        <f t="shared" si="75"/>
        <v>289846.44</v>
      </c>
      <c r="I59">
        <f t="shared" si="75"/>
        <v>310730.76</v>
      </c>
      <c r="J59">
        <f t="shared" si="75"/>
        <v>332834.76</v>
      </c>
      <c r="K59">
        <f t="shared" si="75"/>
        <v>386046.36</v>
      </c>
      <c r="L59">
        <f t="shared" si="75"/>
        <v>395627.76</v>
      </c>
      <c r="M59">
        <f t="shared" si="75"/>
        <v>435600.36</v>
      </c>
      <c r="N59">
        <f t="shared" si="75"/>
        <v>429639.83999999997</v>
      </c>
      <c r="O59">
        <f t="shared" si="75"/>
        <v>416139.83999999997</v>
      </c>
      <c r="P59">
        <f t="shared" si="75"/>
        <v>429691.68</v>
      </c>
      <c r="Q59">
        <f t="shared" si="75"/>
        <v>452777.39999999997</v>
      </c>
      <c r="R59">
        <f t="shared" si="75"/>
        <v>469810.07999999996</v>
      </c>
      <c r="S59">
        <f t="shared" si="75"/>
        <v>504520.92</v>
      </c>
      <c r="T59">
        <f t="shared" si="75"/>
        <v>530975.88</v>
      </c>
      <c r="U59">
        <f t="shared" si="75"/>
        <v>550413</v>
      </c>
      <c r="V59">
        <f t="shared" si="75"/>
        <v>563132.16000000003</v>
      </c>
      <c r="W59">
        <f t="shared" si="75"/>
        <v>599506.91999999993</v>
      </c>
      <c r="X59">
        <f t="shared" si="75"/>
        <v>623553.12</v>
      </c>
      <c r="Y59">
        <f t="shared" si="75"/>
        <v>649882.43999999994</v>
      </c>
      <c r="Z59">
        <f t="shared" si="75"/>
        <v>655891.19999999995</v>
      </c>
      <c r="AA59">
        <f t="shared" si="75"/>
        <v>688510.79999999993</v>
      </c>
      <c r="AB59">
        <f t="shared" si="75"/>
        <v>705015</v>
      </c>
      <c r="AC59">
        <f t="shared" si="75"/>
        <v>732949.2</v>
      </c>
      <c r="AD59">
        <f t="shared" si="75"/>
        <v>814838.76</v>
      </c>
      <c r="AE59">
        <f t="shared" si="75"/>
        <v>850192.55999999994</v>
      </c>
      <c r="AF59">
        <f t="shared" si="75"/>
        <v>837369.36</v>
      </c>
      <c r="AG59">
        <f t="shared" si="75"/>
        <v>851521.32</v>
      </c>
      <c r="AH59">
        <f t="shared" si="75"/>
        <v>942656.4</v>
      </c>
      <c r="AI59">
        <f t="shared" si="75"/>
        <v>1003394.52</v>
      </c>
      <c r="AJ59">
        <f t="shared" si="75"/>
        <v>1041576.48</v>
      </c>
      <c r="AK59">
        <f t="shared" si="75"/>
        <v>1112083.56</v>
      </c>
      <c r="AL59">
        <f t="shared" si="75"/>
        <v>1084192.56</v>
      </c>
      <c r="AM59">
        <f t="shared" ref="AM59:BR59" si="76">AM27*0.36</f>
        <v>1149514.92</v>
      </c>
      <c r="AN59">
        <f t="shared" si="76"/>
        <v>1068483.5999999999</v>
      </c>
      <c r="AO59">
        <f t="shared" si="76"/>
        <v>1092511.08</v>
      </c>
      <c r="AP59">
        <f t="shared" si="76"/>
        <v>1221448.32</v>
      </c>
      <c r="AQ59">
        <f t="shared" si="76"/>
        <v>1276346.8799999999</v>
      </c>
      <c r="AR59">
        <f t="shared" si="76"/>
        <v>1298313</v>
      </c>
      <c r="AS59">
        <f t="shared" si="76"/>
        <v>1341132.1199999999</v>
      </c>
      <c r="AT59">
        <f t="shared" si="76"/>
        <v>1345511.88</v>
      </c>
      <c r="AU59">
        <f t="shared" si="76"/>
        <v>1361379.5999999999</v>
      </c>
      <c r="AV59">
        <f t="shared" si="76"/>
        <v>1441457.28</v>
      </c>
      <c r="AW59">
        <f t="shared" si="76"/>
        <v>1455993.3599999999</v>
      </c>
      <c r="AX59">
        <f t="shared" si="76"/>
        <v>1486334.88</v>
      </c>
      <c r="AY59">
        <f t="shared" si="76"/>
        <v>1641545.64</v>
      </c>
      <c r="AZ59">
        <f t="shared" si="76"/>
        <v>1733100.48</v>
      </c>
      <c r="BA59">
        <f t="shared" si="76"/>
        <v>1798765.5599999998</v>
      </c>
      <c r="BB59">
        <f t="shared" si="76"/>
        <v>1820044.0799999998</v>
      </c>
      <c r="BC59">
        <f t="shared" si="76"/>
        <v>1918316.16</v>
      </c>
      <c r="BD59">
        <f t="shared" si="76"/>
        <v>1963469.16</v>
      </c>
      <c r="BE59">
        <f t="shared" si="76"/>
        <v>2008775.52</v>
      </c>
      <c r="BF59">
        <f t="shared" si="76"/>
        <v>1956321</v>
      </c>
      <c r="BG59">
        <f t="shared" si="76"/>
        <v>1931892.48</v>
      </c>
      <c r="BH59">
        <f t="shared" si="76"/>
        <v>1889520.1199999999</v>
      </c>
      <c r="BI59">
        <f t="shared" si="76"/>
        <v>1907677.7999999998</v>
      </c>
      <c r="BJ59">
        <f t="shared" si="76"/>
        <v>1865067.1199999999</v>
      </c>
      <c r="BK59">
        <f t="shared" si="76"/>
        <v>2003342.76</v>
      </c>
      <c r="BL59">
        <f t="shared" si="76"/>
        <v>1943497.44</v>
      </c>
      <c r="BM59">
        <f t="shared" si="76"/>
        <v>1889073.7631999999</v>
      </c>
      <c r="BN59">
        <f t="shared" si="76"/>
        <v>1899773.1107999999</v>
      </c>
      <c r="BO59">
        <f t="shared" si="76"/>
        <v>1945127.6891999999</v>
      </c>
      <c r="BP59">
        <f t="shared" si="76"/>
        <v>2013555.7908000001</v>
      </c>
      <c r="BQ59">
        <f t="shared" si="76"/>
        <v>2047861.764</v>
      </c>
      <c r="BR59">
        <f t="shared" si="76"/>
        <v>2110556.7143999999</v>
      </c>
      <c r="BS59">
        <f t="shared" ref="BS59:BX59" si="77">BS27*0.36</f>
        <v>2194873.83</v>
      </c>
      <c r="BT59">
        <f t="shared" si="77"/>
        <v>2200289.6808000002</v>
      </c>
      <c r="BU59">
        <f t="shared" si="77"/>
        <v>2148741.3851999999</v>
      </c>
      <c r="BV59">
        <f t="shared" si="77"/>
        <v>2172827.6784000001</v>
      </c>
      <c r="BW59">
        <f t="shared" si="77"/>
        <v>2157573.4775999999</v>
      </c>
      <c r="BX59">
        <f t="shared" si="77"/>
        <v>2030841.8784</v>
      </c>
      <c r="BZ59" t="s">
        <v>90</v>
      </c>
      <c r="CA59" t="s">
        <v>76</v>
      </c>
      <c r="CB59" t="s">
        <v>79</v>
      </c>
      <c r="CC59" t="s">
        <v>93</v>
      </c>
      <c r="CD59" t="s">
        <v>78</v>
      </c>
    </row>
    <row r="60" spans="2:85" x14ac:dyDescent="0.3">
      <c r="B60" t="s">
        <v>90</v>
      </c>
      <c r="C60" t="s">
        <v>101</v>
      </c>
      <c r="D60" t="s">
        <v>80</v>
      </c>
      <c r="E60" t="s">
        <v>93</v>
      </c>
      <c r="F60" t="s">
        <v>78</v>
      </c>
      <c r="G60">
        <f t="shared" ref="G60:AL60" si="78">G28*0.21</f>
        <v>3718.6590000000001</v>
      </c>
      <c r="H60">
        <f t="shared" si="78"/>
        <v>4616.3670000000002</v>
      </c>
      <c r="I60">
        <f t="shared" si="78"/>
        <v>4474.26</v>
      </c>
      <c r="J60">
        <f t="shared" si="78"/>
        <v>5027.3999999999996</v>
      </c>
      <c r="K60">
        <f t="shared" si="78"/>
        <v>5541.9294</v>
      </c>
      <c r="L60">
        <f t="shared" si="78"/>
        <v>7257.5999999999995</v>
      </c>
      <c r="M60">
        <f t="shared" si="78"/>
        <v>8669.64</v>
      </c>
      <c r="N60">
        <f t="shared" si="78"/>
        <v>7316.82</v>
      </c>
      <c r="O60">
        <f t="shared" si="78"/>
        <v>8207.43</v>
      </c>
      <c r="P60">
        <f t="shared" si="78"/>
        <v>8780.52</v>
      </c>
      <c r="Q60">
        <f t="shared" si="78"/>
        <v>7515.69</v>
      </c>
      <c r="R60">
        <f t="shared" si="78"/>
        <v>8092.7699999999995</v>
      </c>
      <c r="S60">
        <f t="shared" si="78"/>
        <v>8629.74</v>
      </c>
      <c r="T60">
        <f t="shared" si="78"/>
        <v>8653.491</v>
      </c>
      <c r="U60">
        <f t="shared" si="78"/>
        <v>10245.501</v>
      </c>
      <c r="V60">
        <f t="shared" si="78"/>
        <v>9967.5239999999994</v>
      </c>
      <c r="W60">
        <f t="shared" si="78"/>
        <v>10479.588</v>
      </c>
      <c r="X60">
        <f t="shared" si="78"/>
        <v>12495.84</v>
      </c>
      <c r="Y60">
        <f t="shared" si="78"/>
        <v>14625.869999999999</v>
      </c>
      <c r="Z60">
        <f t="shared" si="78"/>
        <v>12768.84</v>
      </c>
      <c r="AA60">
        <f t="shared" si="78"/>
        <v>28357.14</v>
      </c>
      <c r="AB60">
        <f t="shared" si="78"/>
        <v>20731.829999999998</v>
      </c>
      <c r="AC60">
        <f t="shared" si="78"/>
        <v>17221.259999999998</v>
      </c>
      <c r="AD60">
        <f t="shared" si="78"/>
        <v>38777.339999999997</v>
      </c>
      <c r="AE60">
        <f t="shared" si="78"/>
        <v>17352.93</v>
      </c>
      <c r="AF60">
        <f t="shared" si="78"/>
        <v>16035.599999999999</v>
      </c>
      <c r="AG60">
        <f t="shared" si="78"/>
        <v>20849.849999999999</v>
      </c>
      <c r="AH60">
        <f t="shared" si="78"/>
        <v>33899.25</v>
      </c>
      <c r="AI60">
        <f t="shared" si="78"/>
        <v>28692.09</v>
      </c>
      <c r="AJ60">
        <f t="shared" si="78"/>
        <v>29858.535</v>
      </c>
      <c r="AK60">
        <f t="shared" si="78"/>
        <v>15621.689999999999</v>
      </c>
      <c r="AL60">
        <f t="shared" si="78"/>
        <v>35347.836299999995</v>
      </c>
      <c r="AM60">
        <f t="shared" ref="AM60:BR60" si="79">AM28*0.21</f>
        <v>50696.675399999993</v>
      </c>
      <c r="AN60">
        <f t="shared" si="79"/>
        <v>79385.413800000009</v>
      </c>
      <c r="AO60">
        <f t="shared" si="79"/>
        <v>47973.590700000001</v>
      </c>
      <c r="AP60">
        <f t="shared" si="79"/>
        <v>56844.986099999995</v>
      </c>
      <c r="AQ60">
        <f t="shared" si="79"/>
        <v>68021.1924</v>
      </c>
      <c r="AR60">
        <f t="shared" si="79"/>
        <v>74791.296300000002</v>
      </c>
      <c r="AS60">
        <f t="shared" si="79"/>
        <v>57645.212099999997</v>
      </c>
      <c r="AT60">
        <f t="shared" si="79"/>
        <v>63499.113299999997</v>
      </c>
      <c r="AU60">
        <f t="shared" si="79"/>
        <v>55275.693900000006</v>
      </c>
      <c r="AV60">
        <f t="shared" si="79"/>
        <v>77345.477999999988</v>
      </c>
      <c r="AW60">
        <f t="shared" si="79"/>
        <v>128705.97179999998</v>
      </c>
      <c r="AX60">
        <f t="shared" si="79"/>
        <v>83680.619399999996</v>
      </c>
      <c r="AY60">
        <f t="shared" si="79"/>
        <v>93383.3943</v>
      </c>
      <c r="AZ60">
        <f t="shared" si="79"/>
        <v>113324.15219999998</v>
      </c>
      <c r="BA60">
        <f t="shared" si="79"/>
        <v>106511.1369</v>
      </c>
      <c r="BB60">
        <f t="shared" si="79"/>
        <v>134234.83499999999</v>
      </c>
      <c r="BC60">
        <f t="shared" si="79"/>
        <v>126268.47449999998</v>
      </c>
      <c r="BD60">
        <f t="shared" si="79"/>
        <v>130616.44889999999</v>
      </c>
      <c r="BE60">
        <f t="shared" si="79"/>
        <v>129772.93139999999</v>
      </c>
      <c r="BF60">
        <f t="shared" si="79"/>
        <v>104421.48149999999</v>
      </c>
      <c r="BG60">
        <f t="shared" si="79"/>
        <v>103860.90329999999</v>
      </c>
      <c r="BH60">
        <f t="shared" si="79"/>
        <v>104764.7496</v>
      </c>
      <c r="BI60">
        <f t="shared" si="79"/>
        <v>68301.126600000003</v>
      </c>
      <c r="BJ60">
        <f t="shared" si="79"/>
        <v>89387.717999999993</v>
      </c>
      <c r="BK60">
        <f t="shared" si="79"/>
        <v>99317.124899999995</v>
      </c>
      <c r="BL60">
        <f t="shared" si="79"/>
        <v>79359.373800000001</v>
      </c>
      <c r="BM60">
        <f t="shared" si="79"/>
        <v>111551.14110000001</v>
      </c>
      <c r="BN60">
        <f t="shared" si="79"/>
        <v>104098.59179999999</v>
      </c>
      <c r="BO60">
        <f t="shared" si="79"/>
        <v>84699.062699999995</v>
      </c>
      <c r="BP60">
        <f t="shared" si="79"/>
        <v>112866.0309</v>
      </c>
      <c r="BQ60">
        <f t="shared" si="79"/>
        <v>105885.50279999999</v>
      </c>
      <c r="BR60">
        <f t="shared" si="79"/>
        <v>118466.78760000001</v>
      </c>
      <c r="BS60">
        <f t="shared" ref="BS60:BX60" si="80">BS28*0.21</f>
        <v>136431.07800000001</v>
      </c>
      <c r="BT60">
        <f t="shared" si="80"/>
        <v>134351.13089999999</v>
      </c>
      <c r="BU60">
        <f t="shared" si="80"/>
        <v>117102.88590000001</v>
      </c>
      <c r="BV60">
        <f t="shared" si="80"/>
        <v>117526.00440000001</v>
      </c>
      <c r="BW60">
        <f t="shared" si="80"/>
        <v>112339.67429999998</v>
      </c>
      <c r="BX60">
        <f t="shared" si="80"/>
        <v>116346.18659999999</v>
      </c>
      <c r="BZ60" t="s">
        <v>90</v>
      </c>
      <c r="CA60" t="s">
        <v>76</v>
      </c>
      <c r="CB60" t="s">
        <v>80</v>
      </c>
      <c r="CC60" t="s">
        <v>93</v>
      </c>
      <c r="CD60" t="s">
        <v>78</v>
      </c>
    </row>
    <row r="61" spans="2:85" x14ac:dyDescent="0.3">
      <c r="B61" t="s">
        <v>90</v>
      </c>
      <c r="C61" t="s">
        <v>76</v>
      </c>
      <c r="D61" t="s">
        <v>81</v>
      </c>
      <c r="E61" t="s">
        <v>93</v>
      </c>
      <c r="F61" t="s">
        <v>78</v>
      </c>
      <c r="G61">
        <f t="shared" ref="G61:AL61" si="81">G29*0.17</f>
        <v>242135.42</v>
      </c>
      <c r="H61">
        <f t="shared" si="81"/>
        <v>258041.47000000003</v>
      </c>
      <c r="I61">
        <f t="shared" si="81"/>
        <v>292421.25</v>
      </c>
      <c r="J61">
        <f t="shared" si="81"/>
        <v>269536.36000000004</v>
      </c>
      <c r="K61">
        <f t="shared" si="81"/>
        <v>264522.72000000003</v>
      </c>
      <c r="L61">
        <f t="shared" si="81"/>
        <v>271663.06</v>
      </c>
      <c r="M61">
        <f t="shared" si="81"/>
        <v>279193.04000000004</v>
      </c>
      <c r="N61">
        <f t="shared" si="81"/>
        <v>288535.05000000005</v>
      </c>
      <c r="O61">
        <f t="shared" si="81"/>
        <v>293197.30000000005</v>
      </c>
      <c r="P61">
        <f t="shared" si="81"/>
        <v>323304.47000000003</v>
      </c>
      <c r="Q61">
        <f t="shared" si="81"/>
        <v>323460.7</v>
      </c>
      <c r="R61">
        <f t="shared" si="81"/>
        <v>335956.55000000005</v>
      </c>
      <c r="S61">
        <f t="shared" si="81"/>
        <v>364979.63</v>
      </c>
      <c r="T61">
        <f t="shared" si="81"/>
        <v>392885.98000000004</v>
      </c>
      <c r="U61">
        <f t="shared" si="81"/>
        <v>351698.89</v>
      </c>
      <c r="V61">
        <f t="shared" si="81"/>
        <v>382886.41000000003</v>
      </c>
      <c r="W61">
        <f t="shared" si="81"/>
        <v>390545.59</v>
      </c>
      <c r="X61">
        <f t="shared" si="81"/>
        <v>408561.68000000005</v>
      </c>
      <c r="Y61">
        <f t="shared" si="81"/>
        <v>458854.65</v>
      </c>
      <c r="Z61">
        <f t="shared" si="81"/>
        <v>425967.64</v>
      </c>
      <c r="AA61">
        <f t="shared" si="81"/>
        <v>457124.56000000006</v>
      </c>
      <c r="AB61">
        <f t="shared" si="81"/>
        <v>451183.23000000004</v>
      </c>
      <c r="AC61">
        <f t="shared" si="81"/>
        <v>469374.93000000005</v>
      </c>
      <c r="AD61">
        <f t="shared" si="81"/>
        <v>432993.57</v>
      </c>
      <c r="AE61">
        <f t="shared" si="81"/>
        <v>450941.66000000003</v>
      </c>
      <c r="AF61">
        <f t="shared" si="81"/>
        <v>493975.63000000006</v>
      </c>
      <c r="AG61">
        <f t="shared" si="81"/>
        <v>532710.64</v>
      </c>
      <c r="AH61">
        <f t="shared" si="81"/>
        <v>540146.78</v>
      </c>
      <c r="AI61">
        <f t="shared" si="81"/>
        <v>528662.77</v>
      </c>
      <c r="AJ61">
        <f t="shared" si="81"/>
        <v>553356.63</v>
      </c>
      <c r="AK61">
        <f t="shared" si="81"/>
        <v>574777.82000000007</v>
      </c>
      <c r="AL61">
        <f t="shared" si="81"/>
        <v>597358.07000000007</v>
      </c>
      <c r="AM61">
        <f t="shared" ref="AM61:BR61" si="82">AM29*0.17</f>
        <v>633287.91</v>
      </c>
      <c r="AN61">
        <f t="shared" si="82"/>
        <v>679222.52200000011</v>
      </c>
      <c r="AO61">
        <f t="shared" si="82"/>
        <v>738697.38580000005</v>
      </c>
      <c r="AP61">
        <f t="shared" si="82"/>
        <v>731472.2668000001</v>
      </c>
      <c r="AQ61">
        <f t="shared" si="82"/>
        <v>739594.94160000014</v>
      </c>
      <c r="AR61">
        <f t="shared" si="82"/>
        <v>896290.91160000011</v>
      </c>
      <c r="AS61">
        <f t="shared" si="82"/>
        <v>899577.81740000006</v>
      </c>
      <c r="AT61">
        <f t="shared" si="82"/>
        <v>911736.98410000012</v>
      </c>
      <c r="AU61">
        <f t="shared" si="82"/>
        <v>873763.24940000009</v>
      </c>
      <c r="AV61">
        <f t="shared" si="82"/>
        <v>881785.5732000001</v>
      </c>
      <c r="AW61">
        <f t="shared" si="82"/>
        <v>978623.97710000002</v>
      </c>
      <c r="AX61">
        <f t="shared" si="82"/>
        <v>1001453.0289</v>
      </c>
      <c r="AY61">
        <f t="shared" si="82"/>
        <v>1045899.7618000001</v>
      </c>
      <c r="AZ61">
        <f t="shared" si="82"/>
        <v>1089795.2918</v>
      </c>
      <c r="BA61">
        <f t="shared" si="82"/>
        <v>1054773.1906000001</v>
      </c>
      <c r="BB61">
        <f t="shared" si="82"/>
        <v>1172232.3326999999</v>
      </c>
      <c r="BC61">
        <f t="shared" si="82"/>
        <v>1057886.9412000002</v>
      </c>
      <c r="BD61">
        <f t="shared" si="82"/>
        <v>1189577.057</v>
      </c>
      <c r="BE61">
        <f t="shared" si="82"/>
        <v>1207798.2656</v>
      </c>
      <c r="BF61">
        <f t="shared" si="82"/>
        <v>1143368.0599</v>
      </c>
      <c r="BG61">
        <f t="shared" si="82"/>
        <v>1128273.7191000001</v>
      </c>
      <c r="BH61">
        <f t="shared" si="82"/>
        <v>1119126.4509000001</v>
      </c>
      <c r="BI61">
        <f t="shared" si="82"/>
        <v>1132066.9733000002</v>
      </c>
      <c r="BJ61">
        <f t="shared" si="82"/>
        <v>1109057.6348000001</v>
      </c>
      <c r="BK61">
        <f t="shared" si="82"/>
        <v>1188518.4109</v>
      </c>
      <c r="BL61">
        <f t="shared" si="82"/>
        <v>1211015.5003</v>
      </c>
      <c r="BM61">
        <f t="shared" si="82"/>
        <v>1175877.3282000001</v>
      </c>
      <c r="BN61">
        <f t="shared" si="82"/>
        <v>1048795.4602000001</v>
      </c>
      <c r="BO61">
        <f t="shared" si="82"/>
        <v>1066223.1869999999</v>
      </c>
      <c r="BP61">
        <f t="shared" si="82"/>
        <v>1100884.6893</v>
      </c>
      <c r="BQ61">
        <f t="shared" si="82"/>
        <v>1113400.3817</v>
      </c>
      <c r="BR61">
        <f t="shared" si="82"/>
        <v>1113911.6278000001</v>
      </c>
      <c r="BS61">
        <f t="shared" ref="BS61:BX61" si="83">BS29*0.17</f>
        <v>1251361.8417</v>
      </c>
      <c r="BT61">
        <f t="shared" si="83"/>
        <v>1213194.0486000001</v>
      </c>
      <c r="BU61">
        <f t="shared" si="83"/>
        <v>974816.74380000005</v>
      </c>
      <c r="BV61">
        <f t="shared" si="83"/>
        <v>1024159.3933999999</v>
      </c>
      <c r="BW61">
        <f t="shared" si="83"/>
        <v>1014258.0205000001</v>
      </c>
      <c r="BX61">
        <f t="shared" si="83"/>
        <v>1046489.0158000002</v>
      </c>
      <c r="BZ61" t="s">
        <v>90</v>
      </c>
      <c r="CA61" t="s">
        <v>76</v>
      </c>
      <c r="CB61" t="s">
        <v>81</v>
      </c>
      <c r="CC61" t="s">
        <v>93</v>
      </c>
      <c r="CD61" t="s">
        <v>78</v>
      </c>
    </row>
    <row r="62" spans="2:85" x14ac:dyDescent="0.3">
      <c r="B62" t="s">
        <v>90</v>
      </c>
      <c r="C62" t="s">
        <v>76</v>
      </c>
      <c r="D62" t="s">
        <v>82</v>
      </c>
      <c r="E62" t="s">
        <v>93</v>
      </c>
      <c r="F62" t="s">
        <v>78</v>
      </c>
      <c r="G62">
        <f t="shared" ref="G62:AL62" si="84">G30*0.87</f>
        <v>12755553.720000001</v>
      </c>
      <c r="H62">
        <f t="shared" si="84"/>
        <v>14566454.326499999</v>
      </c>
      <c r="I62">
        <f t="shared" si="84"/>
        <v>15801305.4</v>
      </c>
      <c r="J62">
        <f t="shared" si="84"/>
        <v>15958812.810000001</v>
      </c>
      <c r="K62">
        <f t="shared" si="84"/>
        <v>17344336.530000001</v>
      </c>
      <c r="L62">
        <f t="shared" si="84"/>
        <v>18318291.09</v>
      </c>
      <c r="M62">
        <f t="shared" si="84"/>
        <v>19637798.34</v>
      </c>
      <c r="N62">
        <f t="shared" si="84"/>
        <v>19764668.699999999</v>
      </c>
      <c r="O62">
        <f t="shared" si="84"/>
        <v>20306415.960000001</v>
      </c>
      <c r="P62">
        <f t="shared" si="84"/>
        <v>22184736.390000001</v>
      </c>
      <c r="Q62">
        <f t="shared" si="84"/>
        <v>24063609.27</v>
      </c>
      <c r="R62">
        <f t="shared" si="84"/>
        <v>26948791.140000001</v>
      </c>
      <c r="S62">
        <f t="shared" si="84"/>
        <v>29433518.100000001</v>
      </c>
      <c r="T62">
        <f t="shared" si="84"/>
        <v>30309049.559999999</v>
      </c>
      <c r="U62">
        <f t="shared" si="84"/>
        <v>34179417.689999998</v>
      </c>
      <c r="V62">
        <f t="shared" si="84"/>
        <v>34653532.890000001</v>
      </c>
      <c r="W62">
        <f t="shared" si="84"/>
        <v>37868515.229999997</v>
      </c>
      <c r="X62">
        <f t="shared" si="84"/>
        <v>40488309.689999998</v>
      </c>
      <c r="Y62">
        <f t="shared" si="84"/>
        <v>42887709.659999996</v>
      </c>
      <c r="Z62">
        <f t="shared" si="84"/>
        <v>41780176.170000002</v>
      </c>
      <c r="AA62">
        <f t="shared" si="84"/>
        <v>46526842.229999997</v>
      </c>
      <c r="AB62">
        <f t="shared" si="84"/>
        <v>46366519.5</v>
      </c>
      <c r="AC62">
        <f t="shared" si="84"/>
        <v>42526602.240000002</v>
      </c>
      <c r="AD62">
        <f t="shared" si="84"/>
        <v>42765956.640000001</v>
      </c>
      <c r="AE62">
        <f t="shared" si="84"/>
        <v>45503006.219999999</v>
      </c>
      <c r="AF62">
        <f t="shared" si="84"/>
        <v>44887703.07</v>
      </c>
      <c r="AG62">
        <f t="shared" si="84"/>
        <v>47698363.350000001</v>
      </c>
      <c r="AH62">
        <f t="shared" si="84"/>
        <v>46081970.339999996</v>
      </c>
      <c r="AI62">
        <f t="shared" si="84"/>
        <v>47959423.380000003</v>
      </c>
      <c r="AJ62">
        <f t="shared" si="84"/>
        <v>48112778.280000001</v>
      </c>
      <c r="AK62">
        <f t="shared" si="84"/>
        <v>48343465.740000002</v>
      </c>
      <c r="AL62">
        <f t="shared" si="84"/>
        <v>49942082.909999996</v>
      </c>
      <c r="AM62">
        <f t="shared" ref="AM62:BR62" si="85">AM30*0.87</f>
        <v>50991583.920000002</v>
      </c>
      <c r="AN62">
        <f t="shared" si="85"/>
        <v>50595856.589999996</v>
      </c>
      <c r="AO62">
        <f t="shared" si="85"/>
        <v>55120820.549999997</v>
      </c>
      <c r="AP62">
        <f t="shared" si="85"/>
        <v>56267046.420000002</v>
      </c>
      <c r="AQ62">
        <f t="shared" si="85"/>
        <v>60567642.600000001</v>
      </c>
      <c r="AR62">
        <f t="shared" si="85"/>
        <v>60097490.25</v>
      </c>
      <c r="AS62">
        <f t="shared" si="85"/>
        <v>62984098.920000002</v>
      </c>
      <c r="AT62">
        <f t="shared" si="85"/>
        <v>63265175.039999999</v>
      </c>
      <c r="AU62">
        <f t="shared" si="85"/>
        <v>60073888.890000001</v>
      </c>
      <c r="AV62">
        <f t="shared" si="85"/>
        <v>59074822.649999999</v>
      </c>
      <c r="AW62">
        <f t="shared" si="85"/>
        <v>59677139.310000002</v>
      </c>
      <c r="AX62">
        <f t="shared" si="85"/>
        <v>60544979.100000001</v>
      </c>
      <c r="AY62">
        <f t="shared" si="85"/>
        <v>64616278.950000003</v>
      </c>
      <c r="AZ62">
        <f t="shared" si="85"/>
        <v>63692673.030000001</v>
      </c>
      <c r="BA62">
        <f t="shared" si="85"/>
        <v>64959297.329999998</v>
      </c>
      <c r="BB62">
        <f t="shared" si="85"/>
        <v>63614295.600000001</v>
      </c>
      <c r="BC62">
        <f t="shared" si="85"/>
        <v>57315526.920000002</v>
      </c>
      <c r="BD62">
        <f t="shared" si="85"/>
        <v>61246334.82</v>
      </c>
      <c r="BE62">
        <f t="shared" si="85"/>
        <v>62361215.460000001</v>
      </c>
      <c r="BF62">
        <f t="shared" si="85"/>
        <v>60546959.219999999</v>
      </c>
      <c r="BG62">
        <f t="shared" si="85"/>
        <v>61064373.450000003</v>
      </c>
      <c r="BH62">
        <f t="shared" si="85"/>
        <v>58616179.530000001</v>
      </c>
      <c r="BI62">
        <f t="shared" si="85"/>
        <v>62564369.159999996</v>
      </c>
      <c r="BJ62">
        <f t="shared" si="85"/>
        <v>61711997.100000001</v>
      </c>
      <c r="BK62">
        <f t="shared" si="85"/>
        <v>58590844.259999998</v>
      </c>
      <c r="BL62">
        <f t="shared" si="85"/>
        <v>58740894.030000001</v>
      </c>
      <c r="BM62">
        <f t="shared" si="85"/>
        <v>57983163.954300001</v>
      </c>
      <c r="BN62">
        <f t="shared" si="85"/>
        <v>58113367.527900003</v>
      </c>
      <c r="BO62">
        <f t="shared" si="85"/>
        <v>55847870.284500003</v>
      </c>
      <c r="BP62">
        <f t="shared" si="85"/>
        <v>59615850.820199996</v>
      </c>
      <c r="BQ62">
        <f t="shared" si="85"/>
        <v>56553929.5638</v>
      </c>
      <c r="BR62">
        <f t="shared" si="85"/>
        <v>57292595.816699997</v>
      </c>
      <c r="BS62">
        <f t="shared" ref="BS62:BX62" si="86">BS30*0.87</f>
        <v>56740369.128300004</v>
      </c>
      <c r="BT62">
        <f t="shared" si="86"/>
        <v>57974948.405099995</v>
      </c>
      <c r="BU62">
        <f t="shared" si="86"/>
        <v>57453680.788499996</v>
      </c>
      <c r="BV62">
        <f t="shared" si="86"/>
        <v>59720919.371699996</v>
      </c>
      <c r="BW62">
        <f t="shared" si="86"/>
        <v>62753524.0119</v>
      </c>
      <c r="BX62">
        <f t="shared" si="86"/>
        <v>59219566.516200006</v>
      </c>
      <c r="BZ62" t="s">
        <v>90</v>
      </c>
      <c r="CA62" t="s">
        <v>76</v>
      </c>
      <c r="CB62" t="s">
        <v>82</v>
      </c>
      <c r="CC62" t="s">
        <v>93</v>
      </c>
      <c r="CD62" t="s">
        <v>78</v>
      </c>
    </row>
    <row r="63" spans="2:85" x14ac:dyDescent="0.3">
      <c r="B63" t="s">
        <v>90</v>
      </c>
      <c r="C63" t="s">
        <v>76</v>
      </c>
      <c r="D63" t="s">
        <v>83</v>
      </c>
      <c r="E63" t="s">
        <v>93</v>
      </c>
      <c r="F63" t="s">
        <v>78</v>
      </c>
      <c r="G63">
        <f t="shared" ref="G63:AL63" si="87">G31*0</f>
        <v>0</v>
      </c>
      <c r="H63">
        <f t="shared" si="87"/>
        <v>0</v>
      </c>
      <c r="I63">
        <f t="shared" si="87"/>
        <v>0</v>
      </c>
      <c r="J63">
        <f t="shared" si="87"/>
        <v>0</v>
      </c>
      <c r="K63">
        <f t="shared" si="87"/>
        <v>0</v>
      </c>
      <c r="L63">
        <f t="shared" si="87"/>
        <v>0</v>
      </c>
      <c r="M63">
        <f t="shared" si="87"/>
        <v>0</v>
      </c>
      <c r="N63">
        <f t="shared" si="87"/>
        <v>0</v>
      </c>
      <c r="O63">
        <f t="shared" si="87"/>
        <v>0</v>
      </c>
      <c r="P63">
        <f t="shared" si="87"/>
        <v>0</v>
      </c>
      <c r="Q63">
        <f t="shared" si="87"/>
        <v>0</v>
      </c>
      <c r="R63">
        <f t="shared" si="87"/>
        <v>0</v>
      </c>
      <c r="S63">
        <f t="shared" si="87"/>
        <v>0</v>
      </c>
      <c r="T63">
        <f t="shared" si="87"/>
        <v>0</v>
      </c>
      <c r="U63">
        <f t="shared" si="87"/>
        <v>0</v>
      </c>
      <c r="V63">
        <f t="shared" si="87"/>
        <v>0</v>
      </c>
      <c r="W63">
        <f t="shared" si="87"/>
        <v>0</v>
      </c>
      <c r="X63">
        <f t="shared" si="87"/>
        <v>0</v>
      </c>
      <c r="Y63">
        <f t="shared" si="87"/>
        <v>0</v>
      </c>
      <c r="Z63">
        <f t="shared" si="87"/>
        <v>0</v>
      </c>
      <c r="AA63">
        <f t="shared" si="87"/>
        <v>0</v>
      </c>
      <c r="AB63">
        <f t="shared" si="87"/>
        <v>0</v>
      </c>
      <c r="AC63">
        <f t="shared" si="87"/>
        <v>0</v>
      </c>
      <c r="AD63">
        <f t="shared" si="87"/>
        <v>0</v>
      </c>
      <c r="AE63">
        <f t="shared" si="87"/>
        <v>0</v>
      </c>
      <c r="AF63">
        <f t="shared" si="87"/>
        <v>0</v>
      </c>
      <c r="AG63">
        <f t="shared" si="87"/>
        <v>0</v>
      </c>
      <c r="AH63">
        <f t="shared" si="87"/>
        <v>0</v>
      </c>
      <c r="AI63">
        <f t="shared" si="87"/>
        <v>0</v>
      </c>
      <c r="AJ63">
        <f t="shared" si="87"/>
        <v>0</v>
      </c>
      <c r="AK63">
        <f t="shared" si="87"/>
        <v>0</v>
      </c>
      <c r="AL63">
        <f t="shared" si="87"/>
        <v>0</v>
      </c>
      <c r="AM63">
        <f t="shared" ref="AM63:BR63" si="88">AM31*0</f>
        <v>0</v>
      </c>
      <c r="AN63">
        <f t="shared" si="88"/>
        <v>0</v>
      </c>
      <c r="AO63">
        <f t="shared" si="88"/>
        <v>0</v>
      </c>
      <c r="AP63">
        <f t="shared" si="88"/>
        <v>0</v>
      </c>
      <c r="AQ63">
        <f t="shared" si="88"/>
        <v>0</v>
      </c>
      <c r="AR63">
        <f t="shared" si="88"/>
        <v>0</v>
      </c>
      <c r="AS63">
        <f t="shared" si="88"/>
        <v>0</v>
      </c>
      <c r="AT63">
        <f t="shared" si="88"/>
        <v>0</v>
      </c>
      <c r="AU63">
        <f t="shared" si="88"/>
        <v>0</v>
      </c>
      <c r="AV63">
        <f t="shared" si="88"/>
        <v>0</v>
      </c>
      <c r="AW63">
        <f t="shared" si="88"/>
        <v>0</v>
      </c>
      <c r="AX63">
        <f t="shared" si="88"/>
        <v>0</v>
      </c>
      <c r="AY63">
        <f t="shared" si="88"/>
        <v>0</v>
      </c>
      <c r="AZ63">
        <f t="shared" si="88"/>
        <v>0</v>
      </c>
      <c r="BA63">
        <f t="shared" si="88"/>
        <v>0</v>
      </c>
      <c r="BB63">
        <f t="shared" si="88"/>
        <v>0</v>
      </c>
      <c r="BC63">
        <f t="shared" si="88"/>
        <v>0</v>
      </c>
      <c r="BD63">
        <f t="shared" si="88"/>
        <v>0</v>
      </c>
      <c r="BE63">
        <f t="shared" si="88"/>
        <v>0</v>
      </c>
      <c r="BF63">
        <f t="shared" si="88"/>
        <v>0</v>
      </c>
      <c r="BG63">
        <f t="shared" si="88"/>
        <v>0</v>
      </c>
      <c r="BH63">
        <f t="shared" si="88"/>
        <v>0</v>
      </c>
      <c r="BI63">
        <f t="shared" si="88"/>
        <v>0</v>
      </c>
      <c r="BJ63">
        <f t="shared" si="88"/>
        <v>0</v>
      </c>
      <c r="BK63">
        <f t="shared" si="88"/>
        <v>0</v>
      </c>
      <c r="BL63">
        <f t="shared" si="88"/>
        <v>0</v>
      </c>
      <c r="BM63">
        <f t="shared" si="88"/>
        <v>0</v>
      </c>
      <c r="BN63">
        <f t="shared" si="88"/>
        <v>0</v>
      </c>
      <c r="BO63">
        <f t="shared" si="88"/>
        <v>0</v>
      </c>
      <c r="BP63">
        <f t="shared" si="88"/>
        <v>0</v>
      </c>
      <c r="BQ63">
        <f t="shared" si="88"/>
        <v>0</v>
      </c>
      <c r="BR63">
        <f t="shared" si="88"/>
        <v>0</v>
      </c>
      <c r="BS63">
        <f t="shared" ref="BS63:BX63" si="89">BS31*0</f>
        <v>0</v>
      </c>
      <c r="BT63">
        <f t="shared" si="89"/>
        <v>0</v>
      </c>
      <c r="BU63">
        <f t="shared" si="89"/>
        <v>0</v>
      </c>
      <c r="BV63">
        <f t="shared" si="89"/>
        <v>0</v>
      </c>
      <c r="BW63">
        <f t="shared" si="89"/>
        <v>0</v>
      </c>
      <c r="BX63">
        <f t="shared" si="89"/>
        <v>0</v>
      </c>
      <c r="BZ63" t="s">
        <v>90</v>
      </c>
      <c r="CA63" t="s">
        <v>76</v>
      </c>
      <c r="CB63" t="s">
        <v>83</v>
      </c>
      <c r="CC63" t="s">
        <v>93</v>
      </c>
      <c r="CD63" t="s">
        <v>78</v>
      </c>
    </row>
    <row r="65" spans="1:82" ht="13" customHeight="1" x14ac:dyDescent="0.3">
      <c r="A65" s="4" t="s">
        <v>105</v>
      </c>
      <c r="B65" t="s">
        <v>100</v>
      </c>
      <c r="C65" t="s">
        <v>71</v>
      </c>
      <c r="D65" t="s">
        <v>72</v>
      </c>
      <c r="E65" t="s">
        <v>73</v>
      </c>
      <c r="F65" t="s">
        <v>74</v>
      </c>
      <c r="G65">
        <v>1950</v>
      </c>
      <c r="H65">
        <v>1951</v>
      </c>
      <c r="I65">
        <v>1952</v>
      </c>
      <c r="J65">
        <v>1953</v>
      </c>
      <c r="K65">
        <v>1954</v>
      </c>
      <c r="L65">
        <v>1955</v>
      </c>
      <c r="M65">
        <v>1956</v>
      </c>
      <c r="N65">
        <v>1957</v>
      </c>
      <c r="O65">
        <v>1958</v>
      </c>
      <c r="P65">
        <v>1959</v>
      </c>
      <c r="Q65">
        <v>1960</v>
      </c>
      <c r="R65">
        <v>1961</v>
      </c>
      <c r="S65">
        <v>1962</v>
      </c>
      <c r="T65">
        <v>1963</v>
      </c>
      <c r="U65">
        <v>1964</v>
      </c>
      <c r="V65">
        <v>1965</v>
      </c>
      <c r="W65">
        <v>1966</v>
      </c>
      <c r="X65">
        <v>1967</v>
      </c>
      <c r="Y65">
        <v>1968</v>
      </c>
      <c r="Z65">
        <v>1969</v>
      </c>
      <c r="AA65">
        <v>1970</v>
      </c>
      <c r="AB65">
        <v>1971</v>
      </c>
      <c r="AC65">
        <v>1972</v>
      </c>
      <c r="AD65">
        <v>1973</v>
      </c>
      <c r="AE65">
        <v>1974</v>
      </c>
      <c r="AF65">
        <v>1975</v>
      </c>
      <c r="AG65">
        <v>1976</v>
      </c>
      <c r="AH65">
        <v>1977</v>
      </c>
      <c r="AI65">
        <v>1978</v>
      </c>
      <c r="AJ65">
        <v>1979</v>
      </c>
      <c r="AK65">
        <v>1980</v>
      </c>
      <c r="AL65">
        <v>1981</v>
      </c>
      <c r="AM65">
        <v>1982</v>
      </c>
      <c r="AN65">
        <v>1983</v>
      </c>
      <c r="AO65">
        <v>1984</v>
      </c>
      <c r="AP65">
        <v>1985</v>
      </c>
      <c r="AQ65">
        <v>1986</v>
      </c>
      <c r="AR65">
        <v>1987</v>
      </c>
      <c r="AS65">
        <v>1988</v>
      </c>
      <c r="AT65">
        <v>1989</v>
      </c>
      <c r="AU65">
        <v>1990</v>
      </c>
      <c r="AV65">
        <v>1991</v>
      </c>
      <c r="AW65">
        <v>1992</v>
      </c>
      <c r="AX65">
        <v>1993</v>
      </c>
      <c r="AY65">
        <v>1994</v>
      </c>
      <c r="AZ65">
        <v>1995</v>
      </c>
      <c r="BA65">
        <v>1996</v>
      </c>
      <c r="BB65">
        <v>1997</v>
      </c>
      <c r="BC65">
        <v>1998</v>
      </c>
      <c r="BD65">
        <v>1999</v>
      </c>
      <c r="BE65">
        <v>2000</v>
      </c>
      <c r="BF65">
        <v>2001</v>
      </c>
      <c r="BG65">
        <v>2002</v>
      </c>
      <c r="BH65">
        <v>2003</v>
      </c>
      <c r="BI65">
        <v>2004</v>
      </c>
      <c r="BJ65">
        <v>2005</v>
      </c>
      <c r="BK65">
        <v>2006</v>
      </c>
      <c r="BL65">
        <v>2007</v>
      </c>
      <c r="BM65">
        <v>2008</v>
      </c>
      <c r="BN65">
        <v>2009</v>
      </c>
      <c r="BO65">
        <v>2010</v>
      </c>
      <c r="BP65">
        <v>2011</v>
      </c>
      <c r="BQ65">
        <v>2012</v>
      </c>
      <c r="BR65">
        <v>2013</v>
      </c>
      <c r="BS65">
        <v>2014</v>
      </c>
      <c r="BT65">
        <v>2015</v>
      </c>
      <c r="BU65">
        <v>2016</v>
      </c>
      <c r="BV65">
        <v>2017</v>
      </c>
      <c r="BW65">
        <v>2018</v>
      </c>
      <c r="BX65">
        <v>2019</v>
      </c>
    </row>
    <row r="66" spans="1:82" x14ac:dyDescent="0.3">
      <c r="B66" t="s">
        <v>75</v>
      </c>
      <c r="C66" t="s">
        <v>76</v>
      </c>
      <c r="D66" t="s">
        <v>101</v>
      </c>
      <c r="E66" t="s">
        <v>94</v>
      </c>
      <c r="F66" t="s">
        <v>104</v>
      </c>
      <c r="G66">
        <f t="shared" ref="G66:AL66" si="90">SUM(G2:G6)/1000000</f>
        <v>6.3682000000000002E-2</v>
      </c>
      <c r="H66">
        <f t="shared" si="90"/>
        <v>6.6962999999999995E-2</v>
      </c>
      <c r="I66">
        <f t="shared" si="90"/>
        <v>7.3688000000000003E-2</v>
      </c>
      <c r="J66">
        <f t="shared" si="90"/>
        <v>8.2340999999999998E-2</v>
      </c>
      <c r="K66">
        <f t="shared" si="90"/>
        <v>8.6068000000000006E-2</v>
      </c>
      <c r="L66">
        <f t="shared" si="90"/>
        <v>9.8258999999999999E-2</v>
      </c>
      <c r="M66">
        <f t="shared" si="90"/>
        <v>9.9041000000000004E-2</v>
      </c>
      <c r="N66">
        <f t="shared" si="90"/>
        <v>0.105631</v>
      </c>
      <c r="O66">
        <f t="shared" si="90"/>
        <v>0.11877</v>
      </c>
      <c r="P66">
        <f t="shared" si="90"/>
        <v>0.12601100000000001</v>
      </c>
      <c r="Q66">
        <f t="shared" si="90"/>
        <v>0.12806400000000001</v>
      </c>
      <c r="R66">
        <f t="shared" si="90"/>
        <v>0.139214</v>
      </c>
      <c r="S66">
        <f t="shared" si="90"/>
        <v>0.13623299999999999</v>
      </c>
      <c r="T66">
        <f t="shared" si="90"/>
        <v>0.13411699999999999</v>
      </c>
      <c r="U66">
        <f t="shared" si="90"/>
        <v>0.14383799999999999</v>
      </c>
      <c r="V66">
        <f t="shared" si="90"/>
        <v>0.14142299999999999</v>
      </c>
      <c r="W66">
        <f t="shared" si="90"/>
        <v>0.1507</v>
      </c>
      <c r="X66">
        <f t="shared" si="90"/>
        <v>0.151528</v>
      </c>
      <c r="Y66">
        <f t="shared" si="90"/>
        <v>0.170902</v>
      </c>
      <c r="Z66">
        <f t="shared" si="90"/>
        <v>0.171794</v>
      </c>
      <c r="AA66">
        <f t="shared" si="90"/>
        <v>0.18412899999999999</v>
      </c>
      <c r="AB66">
        <f t="shared" si="90"/>
        <v>0.19547600000000001</v>
      </c>
      <c r="AC66">
        <f t="shared" si="90"/>
        <v>0.192554</v>
      </c>
      <c r="AD66">
        <f t="shared" si="90"/>
        <v>0.203039</v>
      </c>
      <c r="AE66">
        <f t="shared" si="90"/>
        <v>0.22694</v>
      </c>
      <c r="AF66">
        <f t="shared" si="90"/>
        <v>0.23857800000000001</v>
      </c>
      <c r="AG66">
        <f t="shared" si="90"/>
        <v>0.252417</v>
      </c>
      <c r="AH66">
        <f t="shared" si="90"/>
        <v>0.26901649999999999</v>
      </c>
      <c r="AI66">
        <f t="shared" si="90"/>
        <v>0.29309600000000002</v>
      </c>
      <c r="AJ66">
        <f t="shared" si="90"/>
        <v>0.31989499999999998</v>
      </c>
      <c r="AK66">
        <f t="shared" si="90"/>
        <v>0.358738</v>
      </c>
      <c r="AL66">
        <f t="shared" si="90"/>
        <v>0.46141100000000002</v>
      </c>
      <c r="AM66">
        <f t="shared" ref="AM66:BR66" si="91">SUM(AM2:AM6)/1000000</f>
        <v>0.51486299999999996</v>
      </c>
      <c r="AN66">
        <f t="shared" si="91"/>
        <v>0.58989150000000001</v>
      </c>
      <c r="AO66">
        <f t="shared" si="91"/>
        <v>0.55363399999999996</v>
      </c>
      <c r="AP66">
        <f t="shared" si="91"/>
        <v>0.61097699999999999</v>
      </c>
      <c r="AQ66">
        <f t="shared" si="91"/>
        <v>0.74354299999999995</v>
      </c>
      <c r="AR66">
        <f t="shared" si="91"/>
        <v>0.95335700000000001</v>
      </c>
      <c r="AS66">
        <f t="shared" si="91"/>
        <v>1.067879</v>
      </c>
      <c r="AT66">
        <f t="shared" si="91"/>
        <v>1.1112420000000001</v>
      </c>
      <c r="AU66">
        <f t="shared" si="91"/>
        <v>1.2873969999999999</v>
      </c>
      <c r="AV66">
        <f t="shared" si="91"/>
        <v>1.4439029999999999</v>
      </c>
      <c r="AW66">
        <f t="shared" si="91"/>
        <v>1.43069</v>
      </c>
      <c r="AX66">
        <f t="shared" si="91"/>
        <v>1.3657010000000001</v>
      </c>
      <c r="AY66">
        <f t="shared" si="91"/>
        <v>1.454167</v>
      </c>
      <c r="AZ66">
        <f t="shared" si="91"/>
        <v>1.5788</v>
      </c>
      <c r="BA66">
        <f t="shared" si="91"/>
        <v>1.6092360000000001</v>
      </c>
      <c r="BB66">
        <f t="shared" si="91"/>
        <v>1.6185700000000001</v>
      </c>
      <c r="BC66">
        <f t="shared" si="91"/>
        <v>1.782497</v>
      </c>
      <c r="BD66">
        <f t="shared" si="91"/>
        <v>1.9816339999999999</v>
      </c>
      <c r="BE66">
        <f t="shared" si="91"/>
        <v>2.2529789999999998</v>
      </c>
      <c r="BF66">
        <f t="shared" si="91"/>
        <v>2.5141564000000001</v>
      </c>
      <c r="BG66">
        <f t="shared" si="91"/>
        <v>2.68226276</v>
      </c>
      <c r="BH66">
        <f t="shared" si="91"/>
        <v>3.1390711000000002</v>
      </c>
      <c r="BI66">
        <f t="shared" si="91"/>
        <v>3.3929262000000002</v>
      </c>
      <c r="BJ66">
        <f t="shared" si="91"/>
        <v>3.9278529999999998</v>
      </c>
      <c r="BK66">
        <f t="shared" si="91"/>
        <v>4.3181687999999996</v>
      </c>
      <c r="BL66">
        <f t="shared" si="91"/>
        <v>4.5329512999999997</v>
      </c>
      <c r="BM66">
        <f t="shared" si="91"/>
        <v>4.8614579700000009</v>
      </c>
      <c r="BN66">
        <f t="shared" si="91"/>
        <v>5.0298529199999997</v>
      </c>
      <c r="BO66">
        <f t="shared" si="91"/>
        <v>5.2993326400000003</v>
      </c>
      <c r="BP66">
        <f t="shared" si="91"/>
        <v>5.8316301299999997</v>
      </c>
      <c r="BQ66">
        <f t="shared" si="91"/>
        <v>6.0702886900000008</v>
      </c>
      <c r="BR66">
        <f t="shared" si="91"/>
        <v>6.3544760700000005</v>
      </c>
      <c r="BS66">
        <f t="shared" ref="BS66:BX66" si="92">SUM(BS2:BS6)/1000000</f>
        <v>6.9087404799999996</v>
      </c>
      <c r="BT66">
        <f t="shared" si="92"/>
        <v>7.2311688599999995</v>
      </c>
      <c r="BU66">
        <f t="shared" si="92"/>
        <v>7.8295516299999992</v>
      </c>
      <c r="BV66">
        <f t="shared" si="92"/>
        <v>8.4736477600000004</v>
      </c>
      <c r="BW66">
        <f t="shared" si="92"/>
        <v>9.0322187399999994</v>
      </c>
      <c r="BX66">
        <f t="shared" si="92"/>
        <v>9.8119782099999995</v>
      </c>
      <c r="BY66">
        <f>(BX3+BX9+BX15)/1000000</f>
        <v>10.4813185</v>
      </c>
      <c r="CC66">
        <v>4</v>
      </c>
      <c r="CD66" t="s">
        <v>94</v>
      </c>
    </row>
    <row r="67" spans="1:82" x14ac:dyDescent="0.3">
      <c r="B67" t="s">
        <v>75</v>
      </c>
      <c r="C67" t="s">
        <v>76</v>
      </c>
      <c r="D67" t="s">
        <v>101</v>
      </c>
      <c r="E67" t="s">
        <v>95</v>
      </c>
      <c r="F67" t="s">
        <v>104</v>
      </c>
      <c r="G67">
        <f t="shared" ref="G67:AL67" si="93">SUM(G8:G12)/1000000</f>
        <v>0.25886599999999999</v>
      </c>
      <c r="H67">
        <f t="shared" si="93"/>
        <v>0.31301400000000001</v>
      </c>
      <c r="I67">
        <f t="shared" si="93"/>
        <v>0.342443</v>
      </c>
      <c r="J67">
        <f t="shared" si="93"/>
        <v>0.403418</v>
      </c>
      <c r="K67">
        <f t="shared" si="93"/>
        <v>0.53098199999999995</v>
      </c>
      <c r="L67">
        <f t="shared" si="93"/>
        <v>0.59091400000000005</v>
      </c>
      <c r="M67">
        <f t="shared" si="93"/>
        <v>0.62781699999999996</v>
      </c>
      <c r="N67">
        <f t="shared" si="93"/>
        <v>0.86830700000000005</v>
      </c>
      <c r="O67">
        <f t="shared" si="93"/>
        <v>0.84792000000000001</v>
      </c>
      <c r="P67">
        <f t="shared" si="93"/>
        <v>0.92257</v>
      </c>
      <c r="Q67">
        <f t="shared" si="93"/>
        <v>0.85429600000000006</v>
      </c>
      <c r="R67">
        <f t="shared" si="93"/>
        <v>0.73821000000000003</v>
      </c>
      <c r="S67">
        <f t="shared" si="93"/>
        <v>0.70797699999999997</v>
      </c>
      <c r="T67">
        <f t="shared" si="93"/>
        <v>0.78056300000000001</v>
      </c>
      <c r="U67">
        <f t="shared" si="93"/>
        <v>0.85812500000000003</v>
      </c>
      <c r="V67">
        <f t="shared" si="93"/>
        <v>1.0193179999999999</v>
      </c>
      <c r="W67">
        <f t="shared" si="93"/>
        <v>1.0515159999999999</v>
      </c>
      <c r="X67">
        <f t="shared" si="93"/>
        <v>1.070624</v>
      </c>
      <c r="Y67">
        <f t="shared" si="93"/>
        <v>1.0949249999999999</v>
      </c>
      <c r="Z67">
        <f t="shared" si="93"/>
        <v>1.1793579999999999</v>
      </c>
      <c r="AA67">
        <f t="shared" si="93"/>
        <v>1.2697799999999999</v>
      </c>
      <c r="AB67">
        <f t="shared" si="93"/>
        <v>1.3489370000000001</v>
      </c>
      <c r="AC67">
        <f t="shared" si="93"/>
        <v>1.4270320000000001</v>
      </c>
      <c r="AD67">
        <f t="shared" si="93"/>
        <v>1.5390250000000001</v>
      </c>
      <c r="AE67">
        <f t="shared" si="93"/>
        <v>1.654453</v>
      </c>
      <c r="AF67">
        <f t="shared" si="93"/>
        <v>1.7896700000000001</v>
      </c>
      <c r="AG67">
        <f t="shared" si="93"/>
        <v>1.8219030000000001</v>
      </c>
      <c r="AH67">
        <f t="shared" si="93"/>
        <v>1.922625</v>
      </c>
      <c r="AI67">
        <f t="shared" si="93"/>
        <v>1.991285</v>
      </c>
      <c r="AJ67">
        <f t="shared" si="93"/>
        <v>2.1296780000000002</v>
      </c>
      <c r="AK67">
        <f t="shared" si="93"/>
        <v>2.3428490000000002</v>
      </c>
      <c r="AL67">
        <f t="shared" si="93"/>
        <v>2.667503</v>
      </c>
      <c r="AM67">
        <f t="shared" ref="AM67:BR67" si="94">SUM(AM8:AM12)/1000000</f>
        <v>3.0031910000000002</v>
      </c>
      <c r="AN67">
        <f t="shared" si="94"/>
        <v>3.3519869999999998</v>
      </c>
      <c r="AO67">
        <f t="shared" si="94"/>
        <v>3.95972729</v>
      </c>
      <c r="AP67">
        <f t="shared" si="94"/>
        <v>4.6771817899999997</v>
      </c>
      <c r="AQ67">
        <f t="shared" si="94"/>
        <v>5.4174874400000004</v>
      </c>
      <c r="AR67">
        <f t="shared" si="94"/>
        <v>6.1916602300000001</v>
      </c>
      <c r="AS67">
        <f t="shared" si="94"/>
        <v>6.7598276300000002</v>
      </c>
      <c r="AT67">
        <f t="shared" si="94"/>
        <v>7.2320069400000007</v>
      </c>
      <c r="AU67">
        <f t="shared" si="94"/>
        <v>7.6307797000000006</v>
      </c>
      <c r="AV67">
        <f t="shared" si="94"/>
        <v>7.8770006800000001</v>
      </c>
      <c r="AW67">
        <f t="shared" si="94"/>
        <v>8.8688402400000008</v>
      </c>
      <c r="AX67">
        <f t="shared" si="94"/>
        <v>10.080285140000001</v>
      </c>
      <c r="AY67">
        <f t="shared" si="94"/>
        <v>11.765529150000001</v>
      </c>
      <c r="AZ67">
        <f t="shared" si="94"/>
        <v>13.54721017</v>
      </c>
      <c r="BA67">
        <f t="shared" si="94"/>
        <v>15.26120719</v>
      </c>
      <c r="BB67">
        <f t="shared" si="94"/>
        <v>16.141160199999998</v>
      </c>
      <c r="BC67">
        <f t="shared" si="94"/>
        <v>16.57313121</v>
      </c>
      <c r="BD67">
        <f t="shared" si="94"/>
        <v>17.760366190000003</v>
      </c>
      <c r="BE67">
        <f t="shared" si="94"/>
        <v>18.476290179999999</v>
      </c>
      <c r="BF67">
        <f t="shared" si="94"/>
        <v>19.566897179999998</v>
      </c>
      <c r="BG67">
        <f t="shared" si="94"/>
        <v>20.816618200000001</v>
      </c>
      <c r="BH67">
        <f t="shared" si="94"/>
        <v>22.043842999999999</v>
      </c>
      <c r="BI67">
        <f t="shared" si="94"/>
        <v>24.13722418</v>
      </c>
      <c r="BJ67">
        <f t="shared" si="94"/>
        <v>25.619275390000002</v>
      </c>
      <c r="BK67">
        <f t="shared" si="94"/>
        <v>27.477742360000001</v>
      </c>
      <c r="BL67">
        <f t="shared" si="94"/>
        <v>29.366768570000001</v>
      </c>
      <c r="BM67">
        <f t="shared" si="94"/>
        <v>31.79878502</v>
      </c>
      <c r="BN67">
        <f t="shared" si="94"/>
        <v>33.315085920000001</v>
      </c>
      <c r="BO67">
        <f t="shared" si="94"/>
        <v>35.316674759999998</v>
      </c>
      <c r="BP67">
        <f t="shared" si="94"/>
        <v>36.41412176</v>
      </c>
      <c r="BQ67">
        <f t="shared" si="94"/>
        <v>38.814256759999999</v>
      </c>
      <c r="BR67">
        <f t="shared" si="94"/>
        <v>41.385422799999994</v>
      </c>
      <c r="BS67">
        <f t="shared" ref="BS67:BX67" si="95">SUM(BS8:BS12)/1000000</f>
        <v>43.542385119999999</v>
      </c>
      <c r="BT67">
        <f t="shared" si="95"/>
        <v>44.929526150000001</v>
      </c>
      <c r="BU67">
        <f t="shared" si="95"/>
        <v>47.013110040000001</v>
      </c>
      <c r="BV67">
        <f t="shared" si="95"/>
        <v>48.550580179999997</v>
      </c>
      <c r="BW67">
        <f t="shared" si="95"/>
        <v>50.477798120000003</v>
      </c>
      <c r="BX67">
        <f t="shared" si="95"/>
        <v>52.232813299999997</v>
      </c>
      <c r="CC67">
        <v>5</v>
      </c>
      <c r="CD67" t="s">
        <v>95</v>
      </c>
    </row>
    <row r="68" spans="1:82" x14ac:dyDescent="0.3">
      <c r="B68" t="s">
        <v>75</v>
      </c>
      <c r="C68" t="s">
        <v>76</v>
      </c>
      <c r="D68" t="s">
        <v>101</v>
      </c>
      <c r="E68" t="s">
        <v>96</v>
      </c>
      <c r="F68" t="s">
        <v>104</v>
      </c>
      <c r="G68">
        <f t="shared" ref="G68:AL68" si="96">SUM(G14:G18)/1000000</f>
        <v>0.281273</v>
      </c>
      <c r="H68">
        <f t="shared" si="96"/>
        <v>0.34881699999999999</v>
      </c>
      <c r="I68">
        <f t="shared" si="96"/>
        <v>0.40605200000000002</v>
      </c>
      <c r="J68">
        <f t="shared" si="96"/>
        <v>0.47653099999999998</v>
      </c>
      <c r="K68">
        <f t="shared" si="96"/>
        <v>0.47346100000000002</v>
      </c>
      <c r="L68">
        <f t="shared" si="96"/>
        <v>0.52839000000000003</v>
      </c>
      <c r="M68">
        <f t="shared" si="96"/>
        <v>0.48250300000000002</v>
      </c>
      <c r="N68">
        <f t="shared" si="96"/>
        <v>0.58686000000000005</v>
      </c>
      <c r="O68">
        <f t="shared" si="96"/>
        <v>0.55258499999999999</v>
      </c>
      <c r="P68">
        <f t="shared" si="96"/>
        <v>0.60301000000000005</v>
      </c>
      <c r="Q68">
        <f t="shared" si="96"/>
        <v>0.67301</v>
      </c>
      <c r="R68">
        <f t="shared" si="96"/>
        <v>0.64705400000000002</v>
      </c>
      <c r="S68">
        <f t="shared" si="96"/>
        <v>0.73450000000000004</v>
      </c>
      <c r="T68">
        <f t="shared" si="96"/>
        <v>0.847105</v>
      </c>
      <c r="U68">
        <f t="shared" si="96"/>
        <v>0.84537200000000001</v>
      </c>
      <c r="V68">
        <f t="shared" si="96"/>
        <v>0.860012</v>
      </c>
      <c r="W68">
        <f t="shared" si="96"/>
        <v>0.881637</v>
      </c>
      <c r="X68">
        <f t="shared" si="96"/>
        <v>0.92215899999999995</v>
      </c>
      <c r="Y68">
        <f t="shared" si="96"/>
        <v>1.0161910000000001</v>
      </c>
      <c r="Z68">
        <f t="shared" si="96"/>
        <v>1.0101880000000001</v>
      </c>
      <c r="AA68">
        <f t="shared" si="96"/>
        <v>1.1131180000000001</v>
      </c>
      <c r="AB68">
        <f t="shared" si="96"/>
        <v>1.194334</v>
      </c>
      <c r="AC68">
        <f t="shared" si="96"/>
        <v>1.334649</v>
      </c>
      <c r="AD68">
        <f t="shared" si="96"/>
        <v>1.3388150000000001</v>
      </c>
      <c r="AE68">
        <f t="shared" si="96"/>
        <v>1.3764559999999999</v>
      </c>
      <c r="AF68">
        <f t="shared" si="96"/>
        <v>1.5889420000000001</v>
      </c>
      <c r="AG68">
        <f t="shared" si="96"/>
        <v>1.6553169999999999</v>
      </c>
      <c r="AH68">
        <f t="shared" si="96"/>
        <v>1.930534</v>
      </c>
      <c r="AI68">
        <f t="shared" si="96"/>
        <v>1.9201490000000001</v>
      </c>
      <c r="AJ68">
        <f t="shared" si="96"/>
        <v>1.891915</v>
      </c>
      <c r="AK68">
        <f t="shared" si="96"/>
        <v>2.0044719999999998</v>
      </c>
      <c r="AL68">
        <f t="shared" si="96"/>
        <v>2.1142650000000001</v>
      </c>
      <c r="AM68">
        <f t="shared" ref="AM68:BR68" si="97">SUM(AM14:AM18)/1000000</f>
        <v>2.1536940000000002</v>
      </c>
      <c r="AN68">
        <f t="shared" si="97"/>
        <v>2.2816480000000001</v>
      </c>
      <c r="AO68">
        <f t="shared" si="97"/>
        <v>2.4312921600000004</v>
      </c>
      <c r="AP68">
        <f t="shared" si="97"/>
        <v>2.7339218599999997</v>
      </c>
      <c r="AQ68">
        <f t="shared" si="97"/>
        <v>3.00314266</v>
      </c>
      <c r="AR68">
        <f t="shared" si="97"/>
        <v>3.4207200000000002</v>
      </c>
      <c r="AS68">
        <f t="shared" si="97"/>
        <v>3.8543073300000001</v>
      </c>
      <c r="AT68">
        <f t="shared" si="97"/>
        <v>3.97564612</v>
      </c>
      <c r="AU68">
        <f t="shared" si="97"/>
        <v>4.1669573399999997</v>
      </c>
      <c r="AV68">
        <f t="shared" si="97"/>
        <v>4.4056319200000003</v>
      </c>
      <c r="AW68">
        <f t="shared" si="97"/>
        <v>5.1104276500000001</v>
      </c>
      <c r="AX68">
        <f t="shared" si="97"/>
        <v>6.3537689200000003</v>
      </c>
      <c r="AY68">
        <f t="shared" si="97"/>
        <v>7.6208858499999996</v>
      </c>
      <c r="AZ68">
        <f t="shared" si="97"/>
        <v>9.257031030000002</v>
      </c>
      <c r="BA68">
        <f t="shared" si="97"/>
        <v>9.6714219499999992</v>
      </c>
      <c r="BB68">
        <f t="shared" si="97"/>
        <v>9.5628425000000004</v>
      </c>
      <c r="BC68">
        <f t="shared" si="97"/>
        <v>10.057537890000001</v>
      </c>
      <c r="BD68">
        <f t="shared" si="97"/>
        <v>10.99013742</v>
      </c>
      <c r="BE68">
        <f t="shared" si="97"/>
        <v>11.689252570000001</v>
      </c>
      <c r="BF68">
        <f t="shared" si="97"/>
        <v>12.533621140000001</v>
      </c>
      <c r="BG68">
        <f t="shared" si="97"/>
        <v>13.288654749999999</v>
      </c>
      <c r="BH68">
        <f t="shared" si="97"/>
        <v>13.73516162</v>
      </c>
      <c r="BI68">
        <f t="shared" si="97"/>
        <v>14.393759510000001</v>
      </c>
      <c r="BJ68">
        <f t="shared" si="97"/>
        <v>14.770205019999999</v>
      </c>
      <c r="BK68">
        <f t="shared" si="97"/>
        <v>15.484603530000001</v>
      </c>
      <c r="BL68">
        <f t="shared" si="97"/>
        <v>16.06472948</v>
      </c>
      <c r="BM68">
        <f t="shared" si="97"/>
        <v>16.281087530000001</v>
      </c>
      <c r="BN68">
        <f t="shared" si="97"/>
        <v>16.83330887</v>
      </c>
      <c r="BO68">
        <f t="shared" si="97"/>
        <v>17.191421509999998</v>
      </c>
      <c r="BP68">
        <f t="shared" si="97"/>
        <v>17.596779850000001</v>
      </c>
      <c r="BQ68">
        <f t="shared" si="97"/>
        <v>18.618071830000002</v>
      </c>
      <c r="BR68">
        <f t="shared" si="97"/>
        <v>19.245634930000001</v>
      </c>
      <c r="BS68">
        <f t="shared" ref="BS68:BX68" si="98">SUM(BS14:BS18)/1000000</f>
        <v>20.10347475</v>
      </c>
      <c r="BT68">
        <f t="shared" si="98"/>
        <v>20.65639462</v>
      </c>
      <c r="BU68">
        <f t="shared" si="98"/>
        <v>21.68602473</v>
      </c>
      <c r="BV68">
        <f t="shared" si="98"/>
        <v>22.538455410000005</v>
      </c>
      <c r="BW68">
        <f t="shared" si="98"/>
        <v>22.821476439999998</v>
      </c>
      <c r="BX68">
        <f t="shared" si="98"/>
        <v>23.318040079999999</v>
      </c>
      <c r="CC68">
        <v>3</v>
      </c>
      <c r="CD68" t="s">
        <v>96</v>
      </c>
    </row>
    <row r="69" spans="1:82" x14ac:dyDescent="0.3">
      <c r="B69" t="s">
        <v>90</v>
      </c>
      <c r="C69" t="s">
        <v>76</v>
      </c>
      <c r="D69" t="s">
        <v>101</v>
      </c>
      <c r="E69" t="s">
        <v>97</v>
      </c>
      <c r="F69" t="s">
        <v>104</v>
      </c>
      <c r="G69">
        <f t="shared" ref="G69:AL69" si="99">SUM(G20:G24)/1000000</f>
        <v>1.922647</v>
      </c>
      <c r="H69">
        <f t="shared" si="99"/>
        <v>2.0882420000000002</v>
      </c>
      <c r="I69">
        <f t="shared" si="99"/>
        <v>2.2226910000000002</v>
      </c>
      <c r="J69">
        <f t="shared" si="99"/>
        <v>2.555342</v>
      </c>
      <c r="K69">
        <f t="shared" si="99"/>
        <v>2.7882579999999999</v>
      </c>
      <c r="L69">
        <f t="shared" si="99"/>
        <v>2.9873120000000002</v>
      </c>
      <c r="M69">
        <f t="shared" si="99"/>
        <v>3.0070480000000002</v>
      </c>
      <c r="N69">
        <f t="shared" si="99"/>
        <v>2.971066</v>
      </c>
      <c r="O69">
        <f t="shared" si="99"/>
        <v>2.9403130000000002</v>
      </c>
      <c r="P69">
        <f t="shared" si="99"/>
        <v>2.9603830000000002</v>
      </c>
      <c r="Q69">
        <f t="shared" si="99"/>
        <v>3.082462</v>
      </c>
      <c r="R69">
        <f t="shared" si="99"/>
        <v>3.4297979999999999</v>
      </c>
      <c r="S69">
        <f t="shared" si="99"/>
        <v>3.6304889999999999</v>
      </c>
      <c r="T69">
        <f t="shared" si="99"/>
        <v>3.4392610000000001</v>
      </c>
      <c r="U69">
        <f t="shared" si="99"/>
        <v>3.7535150000000002</v>
      </c>
      <c r="V69">
        <f t="shared" si="99"/>
        <v>3.9748830000000002</v>
      </c>
      <c r="W69">
        <f t="shared" si="99"/>
        <v>4.0081379999999998</v>
      </c>
      <c r="X69">
        <f t="shared" si="99"/>
        <v>4.1420490000000001</v>
      </c>
      <c r="Y69">
        <f t="shared" si="99"/>
        <v>4.334892</v>
      </c>
      <c r="Z69">
        <f t="shared" si="99"/>
        <v>4.3929989999999997</v>
      </c>
      <c r="AA69">
        <f t="shared" si="99"/>
        <v>4.6274749999999996</v>
      </c>
      <c r="AB69">
        <f t="shared" si="99"/>
        <v>4.8058610000000002</v>
      </c>
      <c r="AC69">
        <f t="shared" si="99"/>
        <v>4.8715250000000001</v>
      </c>
      <c r="AD69">
        <f t="shared" si="99"/>
        <v>5.020804</v>
      </c>
      <c r="AE69">
        <f t="shared" si="99"/>
        <v>4.9558450000000001</v>
      </c>
      <c r="AF69">
        <f t="shared" si="99"/>
        <v>4.9599919999999997</v>
      </c>
      <c r="AG69">
        <f t="shared" si="99"/>
        <v>4.8305730000000002</v>
      </c>
      <c r="AH69">
        <f t="shared" si="99"/>
        <v>4.9903870000000001</v>
      </c>
      <c r="AI69">
        <f t="shared" si="99"/>
        <v>4.8711339999999996</v>
      </c>
      <c r="AJ69">
        <f t="shared" si="99"/>
        <v>4.8966770000000004</v>
      </c>
      <c r="AK69">
        <f t="shared" si="99"/>
        <v>5.1029840000000002</v>
      </c>
      <c r="AL69">
        <f t="shared" si="99"/>
        <v>5.3084920000000002</v>
      </c>
      <c r="AM69">
        <f t="shared" ref="AM69:BR69" si="100">SUM(AM20:AM24)/1000000</f>
        <v>5.3159700000000001</v>
      </c>
      <c r="AN69">
        <f t="shared" si="100"/>
        <v>5.5667559999999998</v>
      </c>
      <c r="AO69">
        <f t="shared" si="100"/>
        <v>5.7087009999999996</v>
      </c>
      <c r="AP69">
        <f t="shared" si="100"/>
        <v>5.6164959999999997</v>
      </c>
      <c r="AQ69">
        <f t="shared" si="100"/>
        <v>5.9281259999999998</v>
      </c>
      <c r="AR69">
        <f t="shared" si="100"/>
        <v>6.0631940000000002</v>
      </c>
      <c r="AS69">
        <f t="shared" si="100"/>
        <v>6.1614500000000003</v>
      </c>
      <c r="AT69">
        <f t="shared" si="100"/>
        <v>6.2144465000000002</v>
      </c>
      <c r="AU69">
        <f t="shared" si="100"/>
        <v>6.4386039999999998</v>
      </c>
      <c r="AV69">
        <f t="shared" si="100"/>
        <v>6.2554245000000002</v>
      </c>
      <c r="AW69">
        <f t="shared" si="100"/>
        <v>6.2008714899999999</v>
      </c>
      <c r="AX69">
        <f t="shared" si="100"/>
        <v>6.5793115000000002</v>
      </c>
      <c r="AY69">
        <f t="shared" si="100"/>
        <v>6.7111358100000009</v>
      </c>
      <c r="AZ69">
        <f t="shared" si="100"/>
        <v>7.2916990000000004</v>
      </c>
      <c r="BA69">
        <f t="shared" si="100"/>
        <v>7.4553700000000003</v>
      </c>
      <c r="BB69">
        <f t="shared" si="100"/>
        <v>7.4835370000000001</v>
      </c>
      <c r="BC69">
        <f t="shared" si="100"/>
        <v>7.8338710000000003</v>
      </c>
      <c r="BD69">
        <f t="shared" si="100"/>
        <v>8.2653590000000001</v>
      </c>
      <c r="BE69">
        <f t="shared" si="100"/>
        <v>8.5934109999999997</v>
      </c>
      <c r="BF69">
        <f t="shared" si="100"/>
        <v>8.5520350000000001</v>
      </c>
      <c r="BG69">
        <f t="shared" si="100"/>
        <v>8.4085870000000007</v>
      </c>
      <c r="BH69">
        <f t="shared" si="100"/>
        <v>8.6122239999999994</v>
      </c>
      <c r="BI69">
        <f t="shared" si="100"/>
        <v>8.6695810000000009</v>
      </c>
      <c r="BJ69">
        <f t="shared" si="100"/>
        <v>9.4277840000000008</v>
      </c>
      <c r="BK69">
        <f t="shared" si="100"/>
        <v>9.8267679999999995</v>
      </c>
      <c r="BL69">
        <f t="shared" si="100"/>
        <v>10.074424</v>
      </c>
      <c r="BM69">
        <f t="shared" si="100"/>
        <v>10.161142999999999</v>
      </c>
      <c r="BN69">
        <f t="shared" si="100"/>
        <v>10.328044999999999</v>
      </c>
      <c r="BO69">
        <f t="shared" si="100"/>
        <v>10.863861</v>
      </c>
      <c r="BP69">
        <f t="shared" si="100"/>
        <v>10.502624000000001</v>
      </c>
      <c r="BQ69">
        <f t="shared" si="100"/>
        <v>10.892107680000001</v>
      </c>
      <c r="BR69">
        <f t="shared" si="100"/>
        <v>10.937260269999999</v>
      </c>
      <c r="BS69">
        <f t="shared" ref="BS69:BX69" si="101">SUM(BS20:BS24)/1000000</f>
        <v>11.0642745</v>
      </c>
      <c r="BT69">
        <f t="shared" si="101"/>
        <v>11.171402499999999</v>
      </c>
      <c r="BU69">
        <f t="shared" si="101"/>
        <v>11.385505380000001</v>
      </c>
      <c r="BV69">
        <f t="shared" si="101"/>
        <v>11.950287830000001</v>
      </c>
      <c r="BW69">
        <f t="shared" si="101"/>
        <v>12.009506740000001</v>
      </c>
      <c r="BX69">
        <f t="shared" si="101"/>
        <v>12.08865334</v>
      </c>
      <c r="CC69">
        <v>1</v>
      </c>
      <c r="CD69" t="s">
        <v>97</v>
      </c>
    </row>
    <row r="70" spans="1:82" x14ac:dyDescent="0.3">
      <c r="B70" t="s">
        <v>90</v>
      </c>
      <c r="C70" t="s">
        <v>76</v>
      </c>
      <c r="D70" t="s">
        <v>101</v>
      </c>
      <c r="E70" t="s">
        <v>98</v>
      </c>
      <c r="F70" t="s">
        <v>104</v>
      </c>
      <c r="G70">
        <f t="shared" ref="G70:AL70" si="102">SUM(G26:G30)/1000000</f>
        <v>16.8068539</v>
      </c>
      <c r="H70">
        <f t="shared" si="102"/>
        <v>19.08855865</v>
      </c>
      <c r="I70">
        <f t="shared" si="102"/>
        <v>20.767541999999999</v>
      </c>
      <c r="J70">
        <f t="shared" si="102"/>
        <v>20.878261999999999</v>
      </c>
      <c r="K70">
        <f t="shared" si="102"/>
        <v>22.59148514</v>
      </c>
      <c r="L70">
        <f t="shared" si="102"/>
        <v>23.788253000000001</v>
      </c>
      <c r="M70">
        <f t="shared" si="102"/>
        <v>25.466884</v>
      </c>
      <c r="N70">
        <f t="shared" si="102"/>
        <v>25.644964000000002</v>
      </c>
      <c r="O70">
        <f t="shared" si="102"/>
        <v>26.262031</v>
      </c>
      <c r="P70">
        <f t="shared" si="102"/>
        <v>28.638594000000001</v>
      </c>
      <c r="Q70">
        <f t="shared" si="102"/>
        <v>30.857348000000002</v>
      </c>
      <c r="R70">
        <f t="shared" si="102"/>
        <v>34.297620000000002</v>
      </c>
      <c r="S70">
        <f t="shared" si="102"/>
        <v>37.423724</v>
      </c>
      <c r="T70">
        <f t="shared" si="102"/>
        <v>38.667247100000004</v>
      </c>
      <c r="U70">
        <f t="shared" si="102"/>
        <v>42.936433100000002</v>
      </c>
      <c r="V70">
        <f t="shared" si="102"/>
        <v>43.699554399999997</v>
      </c>
      <c r="W70">
        <f t="shared" si="102"/>
        <v>47.546170799999999</v>
      </c>
      <c r="X70">
        <f t="shared" si="102"/>
        <v>50.746057</v>
      </c>
      <c r="Y70">
        <f t="shared" si="102"/>
        <v>53.888168</v>
      </c>
      <c r="Z70">
        <f t="shared" si="102"/>
        <v>52.419812999999998</v>
      </c>
      <c r="AA70">
        <f t="shared" si="102"/>
        <v>58.221660999999997</v>
      </c>
      <c r="AB70">
        <f t="shared" si="102"/>
        <v>58.010567000000002</v>
      </c>
      <c r="AC70">
        <f t="shared" si="102"/>
        <v>53.762557000000001</v>
      </c>
      <c r="AD70">
        <f t="shared" si="102"/>
        <v>54.158588000000002</v>
      </c>
      <c r="AE70">
        <f t="shared" si="102"/>
        <v>57.405377000000001</v>
      </c>
      <c r="AF70">
        <f t="shared" si="102"/>
        <v>56.91048</v>
      </c>
      <c r="AG70">
        <f t="shared" si="102"/>
        <v>60.429637999999997</v>
      </c>
      <c r="AH70">
        <f t="shared" si="102"/>
        <v>58.930528000000002</v>
      </c>
      <c r="AI70">
        <f t="shared" si="102"/>
        <v>61.169234000000003</v>
      </c>
      <c r="AJ70">
        <f t="shared" si="102"/>
        <v>61.599743500000002</v>
      </c>
      <c r="AK70">
        <f t="shared" si="102"/>
        <v>62.116416999999998</v>
      </c>
      <c r="AL70">
        <f t="shared" si="102"/>
        <v>64.103828030000003</v>
      </c>
      <c r="AM70">
        <f t="shared" ref="AM70:BR70" si="103">SUM(AM26:AM30)/1000000</f>
        <v>65.775582740000004</v>
      </c>
      <c r="AN70">
        <f t="shared" si="103"/>
        <v>65.500865380000008</v>
      </c>
      <c r="AO70">
        <f t="shared" si="103"/>
        <v>70.968781409999991</v>
      </c>
      <c r="AP70">
        <f t="shared" si="103"/>
        <v>72.645294450000009</v>
      </c>
      <c r="AQ70">
        <f t="shared" si="103"/>
        <v>77.841455920000001</v>
      </c>
      <c r="AR70">
        <f t="shared" si="103"/>
        <v>78.315138510000011</v>
      </c>
      <c r="AS70">
        <f t="shared" si="103"/>
        <v>81.68991023000001</v>
      </c>
      <c r="AT70">
        <f t="shared" si="103"/>
        <v>82.123913460000011</v>
      </c>
      <c r="AU70">
        <f t="shared" si="103"/>
        <v>78.236586410000001</v>
      </c>
      <c r="AV70">
        <f t="shared" si="103"/>
        <v>77.462699760000007</v>
      </c>
      <c r="AW70">
        <f t="shared" si="103"/>
        <v>79.009701210000003</v>
      </c>
      <c r="AX70">
        <f t="shared" si="103"/>
        <v>80.010789310000007</v>
      </c>
      <c r="AY70">
        <f t="shared" si="103"/>
        <v>85.429402370000005</v>
      </c>
      <c r="AZ70">
        <f t="shared" si="103"/>
        <v>84.975163359999996</v>
      </c>
      <c r="BA70">
        <f t="shared" si="103"/>
        <v>86.37522306999999</v>
      </c>
      <c r="BB70">
        <f t="shared" si="103"/>
        <v>85.711167810000006</v>
      </c>
      <c r="BC70">
        <f t="shared" si="103"/>
        <v>78.033843810000008</v>
      </c>
      <c r="BD70">
        <f t="shared" si="103"/>
        <v>83.472889190000004</v>
      </c>
      <c r="BE70">
        <f t="shared" si="103"/>
        <v>84.983108019999989</v>
      </c>
      <c r="BF70">
        <f t="shared" si="103"/>
        <v>82.252094620000008</v>
      </c>
      <c r="BG70">
        <f t="shared" si="103"/>
        <v>82.687799960000007</v>
      </c>
      <c r="BH70">
        <f t="shared" si="103"/>
        <v>79.706852530000006</v>
      </c>
      <c r="BI70">
        <f t="shared" si="103"/>
        <v>84.19685195000001</v>
      </c>
      <c r="BJ70">
        <f t="shared" si="103"/>
        <v>83.063843239999997</v>
      </c>
      <c r="BK70">
        <f t="shared" si="103"/>
        <v>80.375121460000003</v>
      </c>
      <c r="BL70">
        <f t="shared" si="103"/>
        <v>80.418611370000008</v>
      </c>
      <c r="BM70">
        <f t="shared" si="103"/>
        <v>79.343113379999991</v>
      </c>
      <c r="BN70">
        <f t="shared" si="103"/>
        <v>78.739565339999999</v>
      </c>
      <c r="BO70">
        <f t="shared" si="103"/>
        <v>76.271454790000007</v>
      </c>
      <c r="BP70">
        <f t="shared" si="103"/>
        <v>81.130488569999997</v>
      </c>
      <c r="BQ70">
        <f t="shared" si="103"/>
        <v>77.746852329999996</v>
      </c>
      <c r="BR70">
        <f t="shared" si="103"/>
        <v>78.832789849999998</v>
      </c>
      <c r="BS70">
        <f t="shared" ref="BS70:BX70" si="104">SUM(BS26:BS30)/1000000</f>
        <v>79.326353650000001</v>
      </c>
      <c r="BT70">
        <f t="shared" si="104"/>
        <v>80.526172379999991</v>
      </c>
      <c r="BU70">
        <f t="shared" si="104"/>
        <v>78.300223549999998</v>
      </c>
      <c r="BV70">
        <f t="shared" si="104"/>
        <v>81.264787780000006</v>
      </c>
      <c r="BW70">
        <f t="shared" si="104"/>
        <v>84.625342020000005</v>
      </c>
      <c r="BX70">
        <f t="shared" si="104"/>
        <v>80.419969910000006</v>
      </c>
      <c r="CC70">
        <v>2</v>
      </c>
      <c r="CD70" t="s">
        <v>98</v>
      </c>
    </row>
    <row r="71" spans="1:82" ht="13" customHeight="1" x14ac:dyDescent="0.3">
      <c r="G71">
        <v>1950</v>
      </c>
      <c r="H71">
        <v>1951</v>
      </c>
      <c r="I71">
        <v>1952</v>
      </c>
      <c r="J71">
        <v>1953</v>
      </c>
      <c r="K71">
        <v>1954</v>
      </c>
      <c r="L71">
        <v>1955</v>
      </c>
      <c r="M71">
        <v>1956</v>
      </c>
      <c r="N71">
        <v>1957</v>
      </c>
      <c r="O71">
        <v>1958</v>
      </c>
      <c r="P71">
        <v>1959</v>
      </c>
      <c r="Q71">
        <v>1960</v>
      </c>
      <c r="R71">
        <v>1961</v>
      </c>
      <c r="S71">
        <v>1962</v>
      </c>
      <c r="T71">
        <v>1963</v>
      </c>
      <c r="U71">
        <v>1964</v>
      </c>
      <c r="V71">
        <v>1965</v>
      </c>
      <c r="W71">
        <v>1966</v>
      </c>
      <c r="X71">
        <v>1967</v>
      </c>
      <c r="Y71">
        <v>1968</v>
      </c>
      <c r="Z71">
        <v>1969</v>
      </c>
      <c r="AA71">
        <v>1970</v>
      </c>
      <c r="AB71">
        <v>1971</v>
      </c>
      <c r="AC71">
        <v>1972</v>
      </c>
      <c r="AD71">
        <v>1973</v>
      </c>
      <c r="AE71">
        <v>1974</v>
      </c>
      <c r="AF71">
        <v>1975</v>
      </c>
      <c r="AG71">
        <v>1976</v>
      </c>
      <c r="AH71">
        <v>1977</v>
      </c>
      <c r="AI71">
        <v>1978</v>
      </c>
      <c r="AJ71">
        <v>1979</v>
      </c>
      <c r="AK71">
        <v>1980</v>
      </c>
      <c r="AL71">
        <v>1981</v>
      </c>
      <c r="AM71">
        <v>1982</v>
      </c>
      <c r="AN71">
        <v>1983</v>
      </c>
      <c r="AO71">
        <v>1984</v>
      </c>
      <c r="AP71">
        <v>1985</v>
      </c>
      <c r="AQ71">
        <v>1986</v>
      </c>
      <c r="AR71">
        <v>1987</v>
      </c>
      <c r="AS71">
        <v>1988</v>
      </c>
      <c r="AT71">
        <v>1989</v>
      </c>
      <c r="AU71">
        <v>1990</v>
      </c>
      <c r="AV71">
        <v>1991</v>
      </c>
      <c r="AW71">
        <v>1992</v>
      </c>
      <c r="AX71">
        <v>1993</v>
      </c>
      <c r="AY71">
        <v>1994</v>
      </c>
      <c r="AZ71">
        <v>1995</v>
      </c>
      <c r="BA71">
        <v>1996</v>
      </c>
      <c r="BB71">
        <v>1997</v>
      </c>
      <c r="BC71">
        <v>1998</v>
      </c>
      <c r="BD71">
        <v>1999</v>
      </c>
      <c r="BE71">
        <v>2000</v>
      </c>
      <c r="BF71">
        <v>2001</v>
      </c>
      <c r="BG71">
        <v>2002</v>
      </c>
      <c r="BH71">
        <v>2003</v>
      </c>
      <c r="BI71">
        <v>2004</v>
      </c>
      <c r="BJ71">
        <v>2005</v>
      </c>
      <c r="BK71">
        <v>2006</v>
      </c>
      <c r="BL71">
        <v>2007</v>
      </c>
      <c r="BM71">
        <v>2008</v>
      </c>
      <c r="BN71">
        <v>2009</v>
      </c>
      <c r="BO71">
        <v>2010</v>
      </c>
      <c r="BP71">
        <v>2011</v>
      </c>
      <c r="BQ71">
        <v>2012</v>
      </c>
      <c r="BR71">
        <v>2013</v>
      </c>
      <c r="BS71">
        <v>2014</v>
      </c>
      <c r="BT71">
        <v>2015</v>
      </c>
      <c r="BU71">
        <v>2016</v>
      </c>
      <c r="BV71">
        <v>2017</v>
      </c>
      <c r="BW71">
        <v>2018</v>
      </c>
      <c r="BX71">
        <v>2019</v>
      </c>
    </row>
    <row r="72" spans="1:82" x14ac:dyDescent="0.3">
      <c r="B72" t="s">
        <v>75</v>
      </c>
      <c r="C72" t="s">
        <v>76</v>
      </c>
      <c r="D72" t="s">
        <v>101</v>
      </c>
      <c r="E72" t="s">
        <v>94</v>
      </c>
      <c r="F72" t="s">
        <v>104</v>
      </c>
      <c r="G72">
        <f>SUM(G34:G39)/1000000</f>
        <v>5.4598050000000002E-2</v>
      </c>
      <c r="H72">
        <f t="shared" ref="H72:BS72" si="105">SUM(H34:H39)/1000000</f>
        <v>5.7319919999999996E-2</v>
      </c>
      <c r="I72">
        <f t="shared" si="105"/>
        <v>6.2522969999999997E-2</v>
      </c>
      <c r="J72">
        <f t="shared" si="105"/>
        <v>7.0782929999999994E-2</v>
      </c>
      <c r="K72">
        <f t="shared" si="105"/>
        <v>7.3913220000000002E-2</v>
      </c>
      <c r="L72">
        <f t="shared" si="105"/>
        <v>8.4192480000000014E-2</v>
      </c>
      <c r="M72">
        <f t="shared" si="105"/>
        <v>8.4981520000000005E-2</v>
      </c>
      <c r="N72">
        <f t="shared" si="105"/>
        <v>9.0544250000000007E-2</v>
      </c>
      <c r="O72">
        <f t="shared" si="105"/>
        <v>0.10170131</v>
      </c>
      <c r="P72">
        <f t="shared" si="105"/>
        <v>0.10792145000000002</v>
      </c>
      <c r="Q72">
        <f t="shared" si="105"/>
        <v>0.10948985</v>
      </c>
      <c r="R72">
        <f t="shared" si="105"/>
        <v>0.11878989</v>
      </c>
      <c r="S72">
        <f t="shared" si="105"/>
        <v>0.11586005000000001</v>
      </c>
      <c r="T72">
        <f t="shared" si="105"/>
        <v>0.11453467000000001</v>
      </c>
      <c r="U72">
        <f t="shared" si="105"/>
        <v>0.12277494</v>
      </c>
      <c r="V72">
        <f t="shared" si="105"/>
        <v>0.12002857</v>
      </c>
      <c r="W72">
        <f t="shared" si="105"/>
        <v>0.12815889999999999</v>
      </c>
      <c r="X72">
        <f t="shared" si="105"/>
        <v>0.12687418</v>
      </c>
      <c r="Y72">
        <f t="shared" si="105"/>
        <v>0.14338628</v>
      </c>
      <c r="Z72">
        <f t="shared" si="105"/>
        <v>0.14211475000000001</v>
      </c>
      <c r="AA72">
        <f t="shared" si="105"/>
        <v>0.15082662999999999</v>
      </c>
      <c r="AB72">
        <f t="shared" si="105"/>
        <v>0.15712967</v>
      </c>
      <c r="AC72">
        <f t="shared" si="105"/>
        <v>0.15468200999999998</v>
      </c>
      <c r="AD72">
        <f t="shared" si="105"/>
        <v>0.16255288000000001</v>
      </c>
      <c r="AE72">
        <f t="shared" si="105"/>
        <v>0.17762162000000001</v>
      </c>
      <c r="AF72">
        <f t="shared" si="105"/>
        <v>0.18383203000000001</v>
      </c>
      <c r="AG72">
        <f t="shared" si="105"/>
        <v>0.19000384999999997</v>
      </c>
      <c r="AH72">
        <f t="shared" si="105"/>
        <v>0.19697655</v>
      </c>
      <c r="AI72">
        <f t="shared" si="105"/>
        <v>0.21174695000000002</v>
      </c>
      <c r="AJ72">
        <f t="shared" si="105"/>
        <v>0.23014428999999997</v>
      </c>
      <c r="AK72">
        <f t="shared" si="105"/>
        <v>0.25775925</v>
      </c>
      <c r="AL72">
        <f t="shared" si="105"/>
        <v>0.33264717999999999</v>
      </c>
      <c r="AM72">
        <f t="shared" si="105"/>
        <v>0.36520106000000002</v>
      </c>
      <c r="AN72">
        <f t="shared" si="105"/>
        <v>0.41116912999999999</v>
      </c>
      <c r="AO72">
        <f t="shared" si="105"/>
        <v>0.36103934999999998</v>
      </c>
      <c r="AP72">
        <f t="shared" si="105"/>
        <v>0.38685496999999996</v>
      </c>
      <c r="AQ72">
        <f t="shared" si="105"/>
        <v>0.44810835999999998</v>
      </c>
      <c r="AR72">
        <f t="shared" si="105"/>
        <v>0.54296076000000004</v>
      </c>
      <c r="AS72">
        <f t="shared" si="105"/>
        <v>0.58683613000000001</v>
      </c>
      <c r="AT72">
        <f t="shared" si="105"/>
        <v>0.60495122999999995</v>
      </c>
      <c r="AU72">
        <f t="shared" si="105"/>
        <v>0.72052257000000008</v>
      </c>
      <c r="AV72">
        <f t="shared" si="105"/>
        <v>0.76654076000000004</v>
      </c>
      <c r="AW72">
        <f t="shared" si="105"/>
        <v>0.72286778000000007</v>
      </c>
      <c r="AX72">
        <f t="shared" si="105"/>
        <v>0.70443041000000006</v>
      </c>
      <c r="AY72">
        <f t="shared" si="105"/>
        <v>0.74755938</v>
      </c>
      <c r="AZ72">
        <f t="shared" si="105"/>
        <v>0.79514198999999997</v>
      </c>
      <c r="BA72">
        <f t="shared" si="105"/>
        <v>0.83995130000000007</v>
      </c>
      <c r="BB72">
        <f t="shared" si="105"/>
        <v>0.82785710000000012</v>
      </c>
      <c r="BC72">
        <f t="shared" si="105"/>
        <v>0.92623269000000008</v>
      </c>
      <c r="BD72">
        <f t="shared" si="105"/>
        <v>1.0517203799999999</v>
      </c>
      <c r="BE72">
        <f t="shared" si="105"/>
        <v>1.2260901499999999</v>
      </c>
      <c r="BF72">
        <f t="shared" si="105"/>
        <v>1.351753548</v>
      </c>
      <c r="BG72">
        <f t="shared" si="105"/>
        <v>1.4454369506</v>
      </c>
      <c r="BH72">
        <f t="shared" si="105"/>
        <v>1.6781699159999999</v>
      </c>
      <c r="BI72">
        <f t="shared" si="105"/>
        <v>1.7792780340000001</v>
      </c>
      <c r="BJ72">
        <f t="shared" si="105"/>
        <v>2.03744806</v>
      </c>
      <c r="BK72">
        <f t="shared" si="105"/>
        <v>2.2257798859999998</v>
      </c>
      <c r="BL72">
        <f t="shared" si="105"/>
        <v>2.334511478</v>
      </c>
      <c r="BM72">
        <f t="shared" si="105"/>
        <v>2.5650635197000002</v>
      </c>
      <c r="BN72">
        <f t="shared" si="105"/>
        <v>2.6330562883000002</v>
      </c>
      <c r="BO72">
        <f t="shared" si="105"/>
        <v>2.8476243904</v>
      </c>
      <c r="BP72">
        <f t="shared" si="105"/>
        <v>3.1311705006999997</v>
      </c>
      <c r="BQ72">
        <f t="shared" si="105"/>
        <v>3.2888972927999998</v>
      </c>
      <c r="BR72">
        <f t="shared" si="105"/>
        <v>3.4541125112</v>
      </c>
      <c r="BS72">
        <f t="shared" si="105"/>
        <v>3.7225296359</v>
      </c>
      <c r="BT72">
        <f>SUM(BT34:BT39)/1000000</f>
        <v>3.8700617255999998</v>
      </c>
      <c r="BU72">
        <f>SUM(BU34:BU39)/1000000</f>
        <v>4.2493629125999997</v>
      </c>
      <c r="BV72">
        <f>SUM(BV34:BV39)/1000000</f>
        <v>4.4423040891999994</v>
      </c>
      <c r="BW72">
        <f>SUM(BW34:BW39)/1000000</f>
        <v>4.8005056667999995</v>
      </c>
      <c r="BX72" s="3">
        <f>SUM(BX34:BX39)/1000000</f>
        <v>5.2046721442999999</v>
      </c>
      <c r="BY72">
        <f>(BX35+BX41+BX47)/1000000</f>
        <v>3.7732746599999998</v>
      </c>
      <c r="BZ72">
        <f>BY72/SUM(BX72:BX74)</f>
        <v>6.7360653782709098E-2</v>
      </c>
      <c r="CC72">
        <v>4</v>
      </c>
      <c r="CD72" t="s">
        <v>94</v>
      </c>
    </row>
    <row r="73" spans="1:82" x14ac:dyDescent="0.3">
      <c r="B73" t="s">
        <v>75</v>
      </c>
      <c r="C73" t="s">
        <v>76</v>
      </c>
      <c r="D73" t="s">
        <v>101</v>
      </c>
      <c r="E73" t="s">
        <v>95</v>
      </c>
      <c r="F73" t="s">
        <v>104</v>
      </c>
      <c r="G73">
        <f>SUM(G40:G45)/1000000</f>
        <v>0.22516902</v>
      </c>
      <c r="H73">
        <f t="shared" ref="H73:BS73" si="106">SUM(H40:H45)/1000000</f>
        <v>0.27227048999999998</v>
      </c>
      <c r="I73">
        <f t="shared" si="106"/>
        <v>0.29787293999999992</v>
      </c>
      <c r="J73">
        <f t="shared" si="106"/>
        <v>0.35090997000000002</v>
      </c>
      <c r="K73">
        <f t="shared" si="106"/>
        <v>0.46190586</v>
      </c>
      <c r="L73">
        <f t="shared" si="106"/>
        <v>0.51404516999999994</v>
      </c>
      <c r="M73">
        <f t="shared" si="106"/>
        <v>0.54614045999999994</v>
      </c>
      <c r="N73">
        <f t="shared" si="106"/>
        <v>0.75536721000000007</v>
      </c>
      <c r="O73">
        <f t="shared" si="106"/>
        <v>0.73762598999999995</v>
      </c>
      <c r="P73">
        <f t="shared" si="106"/>
        <v>0.80256327000000005</v>
      </c>
      <c r="Q73">
        <f t="shared" si="106"/>
        <v>0.74316095999999998</v>
      </c>
      <c r="R73">
        <f t="shared" si="106"/>
        <v>0.64214906999999999</v>
      </c>
      <c r="S73">
        <f t="shared" si="106"/>
        <v>0.61584528000000005</v>
      </c>
      <c r="T73">
        <f t="shared" si="106"/>
        <v>0.67898709000000013</v>
      </c>
      <c r="U73">
        <f t="shared" si="106"/>
        <v>0.74644767000000001</v>
      </c>
      <c r="V73">
        <f t="shared" si="106"/>
        <v>0.88666149999999988</v>
      </c>
      <c r="W73">
        <f t="shared" si="106"/>
        <v>0.91464479999999992</v>
      </c>
      <c r="X73">
        <f t="shared" si="106"/>
        <v>0.93121114000000005</v>
      </c>
      <c r="Y73">
        <f t="shared" si="106"/>
        <v>0.95228866999999995</v>
      </c>
      <c r="Z73">
        <f t="shared" si="106"/>
        <v>1.02562621</v>
      </c>
      <c r="AA73">
        <f t="shared" si="106"/>
        <v>1.1041661599999999</v>
      </c>
      <c r="AB73">
        <f t="shared" si="106"/>
        <v>1.1726408500000001</v>
      </c>
      <c r="AC73">
        <f t="shared" si="106"/>
        <v>1.2401248</v>
      </c>
      <c r="AD73">
        <f t="shared" si="106"/>
        <v>1.3369956300000001</v>
      </c>
      <c r="AE73">
        <f t="shared" si="106"/>
        <v>1.4370480299999999</v>
      </c>
      <c r="AF73">
        <f t="shared" si="106"/>
        <v>1.5539152599999999</v>
      </c>
      <c r="AG73">
        <f t="shared" si="106"/>
        <v>1.5795324399999999</v>
      </c>
      <c r="AH73">
        <f t="shared" si="106"/>
        <v>1.6641161200000001</v>
      </c>
      <c r="AI73">
        <f t="shared" si="106"/>
        <v>1.7236015200000001</v>
      </c>
      <c r="AJ73">
        <f t="shared" si="106"/>
        <v>1.8415892300000001</v>
      </c>
      <c r="AK73">
        <f t="shared" si="106"/>
        <v>2.0259573999999998</v>
      </c>
      <c r="AL73">
        <f t="shared" si="106"/>
        <v>2.3041961100000004</v>
      </c>
      <c r="AM73">
        <f t="shared" si="106"/>
        <v>2.5906523400000001</v>
      </c>
      <c r="AN73">
        <f t="shared" si="106"/>
        <v>2.8904045299999996</v>
      </c>
      <c r="AO73">
        <f t="shared" si="106"/>
        <v>3.4185772093</v>
      </c>
      <c r="AP73">
        <f t="shared" si="106"/>
        <v>4.0416592143000001</v>
      </c>
      <c r="AQ73">
        <f t="shared" si="106"/>
        <v>4.6757297647999998</v>
      </c>
      <c r="AR73">
        <f t="shared" si="106"/>
        <v>5.3436622990999991</v>
      </c>
      <c r="AS73">
        <f t="shared" si="106"/>
        <v>5.8429087871000007</v>
      </c>
      <c r="AT73">
        <f t="shared" si="106"/>
        <v>6.2521897897999992</v>
      </c>
      <c r="AU73">
        <f t="shared" si="106"/>
        <v>6.5906004490000001</v>
      </c>
      <c r="AV73">
        <f t="shared" si="106"/>
        <v>6.8043397955999998</v>
      </c>
      <c r="AW73">
        <f t="shared" si="106"/>
        <v>7.6696741607999996</v>
      </c>
      <c r="AX73">
        <f t="shared" si="106"/>
        <v>8.7212728037999998</v>
      </c>
      <c r="AY73">
        <f t="shared" si="106"/>
        <v>10.179784235499998</v>
      </c>
      <c r="AZ73">
        <f t="shared" si="106"/>
        <v>11.713550058899999</v>
      </c>
      <c r="BA73">
        <f t="shared" si="106"/>
        <v>13.173464512300001</v>
      </c>
      <c r="BB73">
        <f t="shared" si="106"/>
        <v>13.913673184</v>
      </c>
      <c r="BC73">
        <f t="shared" si="106"/>
        <v>14.265703695700001</v>
      </c>
      <c r="BD73">
        <f t="shared" si="106"/>
        <v>15.258635612299999</v>
      </c>
      <c r="BE73">
        <f t="shared" si="106"/>
        <v>15.7981236606</v>
      </c>
      <c r="BF73">
        <f t="shared" si="106"/>
        <v>16.688498380600002</v>
      </c>
      <c r="BG73">
        <f t="shared" si="106"/>
        <v>17.743113204</v>
      </c>
      <c r="BH73">
        <f t="shared" si="106"/>
        <v>18.404365080000002</v>
      </c>
      <c r="BI73">
        <f t="shared" si="106"/>
        <v>20.123931645600003</v>
      </c>
      <c r="BJ73">
        <f t="shared" si="106"/>
        <v>21.358866900700004</v>
      </c>
      <c r="BK73">
        <f t="shared" si="106"/>
        <v>22.806765607999999</v>
      </c>
      <c r="BL73">
        <f t="shared" si="106"/>
        <v>24.266779109799998</v>
      </c>
      <c r="BM73">
        <f t="shared" si="106"/>
        <v>26.303460614999999</v>
      </c>
      <c r="BN73">
        <f t="shared" si="106"/>
        <v>27.522629958300001</v>
      </c>
      <c r="BO73">
        <f t="shared" si="106"/>
        <v>29.1563164282</v>
      </c>
      <c r="BP73">
        <f t="shared" si="106"/>
        <v>30.114820074199997</v>
      </c>
      <c r="BQ73">
        <f t="shared" si="106"/>
        <v>32.1378471035</v>
      </c>
      <c r="BR73">
        <f t="shared" si="106"/>
        <v>34.3431610998</v>
      </c>
      <c r="BS73">
        <f t="shared" si="106"/>
        <v>35.969501237999999</v>
      </c>
      <c r="BT73">
        <f>SUM(BT40:BT45)/1000000</f>
        <v>37.300622458000007</v>
      </c>
      <c r="BU73">
        <f>SUM(BU40:BU45)/1000000</f>
        <v>38.966356867400009</v>
      </c>
      <c r="BV73">
        <f>SUM(BV40:BV45)/1000000</f>
        <v>40.186225025100001</v>
      </c>
      <c r="BW73">
        <f>SUM(BW40:BW45)/1000000</f>
        <v>41.592216152399999</v>
      </c>
      <c r="BX73" s="3">
        <f>SUM(BX40:BX45)/1000000</f>
        <v>42.850798285299994</v>
      </c>
      <c r="BZ73">
        <f>BX47/1000000/BY72</f>
        <v>3.0983792735618141E-4</v>
      </c>
      <c r="CC73">
        <v>5</v>
      </c>
      <c r="CD73" t="s">
        <v>95</v>
      </c>
    </row>
    <row r="74" spans="1:82" x14ac:dyDescent="0.3">
      <c r="B74" t="s">
        <v>75</v>
      </c>
      <c r="C74" t="s">
        <v>76</v>
      </c>
      <c r="D74" t="s">
        <v>101</v>
      </c>
      <c r="E74" t="s">
        <v>96</v>
      </c>
      <c r="F74" t="s">
        <v>104</v>
      </c>
      <c r="G74">
        <f>SUM(G46:G51)/1000000</f>
        <v>4.7998410000000005E-2</v>
      </c>
      <c r="H74">
        <f t="shared" ref="H74:BS74" si="107">SUM(H46:H51)/1000000</f>
        <v>5.9487890000000009E-2</v>
      </c>
      <c r="I74">
        <f t="shared" si="107"/>
        <v>6.9217840000000003E-2</v>
      </c>
      <c r="J74">
        <f t="shared" si="107"/>
        <v>8.1233570000000005E-2</v>
      </c>
      <c r="K74">
        <f t="shared" si="107"/>
        <v>8.075017000000001E-2</v>
      </c>
      <c r="L74">
        <f t="shared" si="107"/>
        <v>8.99586E-2</v>
      </c>
      <c r="M74">
        <f t="shared" si="107"/>
        <v>8.2155010000000014E-2</v>
      </c>
      <c r="N74">
        <f t="shared" si="107"/>
        <v>0.10007008000000001</v>
      </c>
      <c r="O74">
        <f t="shared" si="107"/>
        <v>9.4230230000000012E-2</v>
      </c>
      <c r="P74">
        <f t="shared" si="107"/>
        <v>0.10368158</v>
      </c>
      <c r="Q74">
        <f t="shared" si="107"/>
        <v>0.11711175000000001</v>
      </c>
      <c r="R74">
        <f t="shared" si="107"/>
        <v>0.11253825000000001</v>
      </c>
      <c r="S74">
        <f t="shared" si="107"/>
        <v>0.12861518</v>
      </c>
      <c r="T74">
        <f t="shared" si="107"/>
        <v>0.14809247000000003</v>
      </c>
      <c r="U74">
        <f t="shared" si="107"/>
        <v>0.15190438999999997</v>
      </c>
      <c r="V74">
        <f t="shared" si="107"/>
        <v>0.15754500000000002</v>
      </c>
      <c r="W74">
        <f t="shared" si="107"/>
        <v>0.16271653</v>
      </c>
      <c r="X74">
        <f t="shared" si="107"/>
        <v>0.17248629999999998</v>
      </c>
      <c r="Y74">
        <f t="shared" si="107"/>
        <v>0.19612204999999999</v>
      </c>
      <c r="Z74">
        <f t="shared" si="107"/>
        <v>0.19593925999999998</v>
      </c>
      <c r="AA74">
        <f t="shared" si="107"/>
        <v>0.22128440000000002</v>
      </c>
      <c r="AB74">
        <f t="shared" si="107"/>
        <v>0.24857501000000001</v>
      </c>
      <c r="AC74">
        <f t="shared" si="107"/>
        <v>0.28402530999999998</v>
      </c>
      <c r="AD74">
        <f t="shared" si="107"/>
        <v>0.28859906000000002</v>
      </c>
      <c r="AE74">
        <f t="shared" si="107"/>
        <v>0.30506026000000003</v>
      </c>
      <c r="AF74">
        <f t="shared" si="107"/>
        <v>0.34227563999999999</v>
      </c>
      <c r="AG74">
        <f t="shared" si="107"/>
        <v>0.36227022999999997</v>
      </c>
      <c r="AH74">
        <f t="shared" si="107"/>
        <v>0.42173132000000008</v>
      </c>
      <c r="AI74">
        <f t="shared" si="107"/>
        <v>0.43003516000000003</v>
      </c>
      <c r="AJ74">
        <f t="shared" si="107"/>
        <v>0.45155572000000005</v>
      </c>
      <c r="AK74">
        <f t="shared" si="107"/>
        <v>0.47267775000000001</v>
      </c>
      <c r="AL74">
        <f t="shared" si="107"/>
        <v>0.5001738200000001</v>
      </c>
      <c r="AM74">
        <f t="shared" si="107"/>
        <v>0.51071833</v>
      </c>
      <c r="AN74">
        <f t="shared" si="107"/>
        <v>0.5537032300000001</v>
      </c>
      <c r="AO74">
        <f t="shared" si="107"/>
        <v>0.5856028472</v>
      </c>
      <c r="AP74">
        <f t="shared" si="107"/>
        <v>0.65651988620000001</v>
      </c>
      <c r="AQ74">
        <f t="shared" si="107"/>
        <v>0.72566588220000006</v>
      </c>
      <c r="AR74">
        <f t="shared" si="107"/>
        <v>0.83252659000000007</v>
      </c>
      <c r="AS74">
        <f t="shared" si="107"/>
        <v>0.96635624610000004</v>
      </c>
      <c r="AT74">
        <f t="shared" si="107"/>
        <v>1.0291082504</v>
      </c>
      <c r="AU74">
        <f t="shared" si="107"/>
        <v>1.1321485978000001</v>
      </c>
      <c r="AV74">
        <f t="shared" si="107"/>
        <v>1.2250823963999999</v>
      </c>
      <c r="AW74">
        <f t="shared" si="107"/>
        <v>1.3498680905000002</v>
      </c>
      <c r="AX74">
        <f t="shared" si="107"/>
        <v>1.6258555064</v>
      </c>
      <c r="AY74">
        <f t="shared" si="107"/>
        <v>1.9414085644999999</v>
      </c>
      <c r="AZ74">
        <f t="shared" si="107"/>
        <v>2.3425490751</v>
      </c>
      <c r="BA74">
        <f t="shared" si="107"/>
        <v>2.5263859714999999</v>
      </c>
      <c r="BB74">
        <f t="shared" si="107"/>
        <v>2.661744305</v>
      </c>
      <c r="BC74">
        <f t="shared" si="107"/>
        <v>2.8461890812999999</v>
      </c>
      <c r="BD74">
        <f t="shared" si="107"/>
        <v>3.1103329114</v>
      </c>
      <c r="BE74">
        <f t="shared" si="107"/>
        <v>3.3918154369</v>
      </c>
      <c r="BF74">
        <f t="shared" si="107"/>
        <v>3.7527006338</v>
      </c>
      <c r="BG74">
        <f t="shared" si="107"/>
        <v>3.9652635975000003</v>
      </c>
      <c r="BH74">
        <f t="shared" si="107"/>
        <v>4.0973475353999991</v>
      </c>
      <c r="BI74">
        <f t="shared" si="107"/>
        <v>4.3179081967000004</v>
      </c>
      <c r="BJ74">
        <f t="shared" si="107"/>
        <v>4.4813024934000003</v>
      </c>
      <c r="BK74">
        <f t="shared" si="107"/>
        <v>4.7346490501000007</v>
      </c>
      <c r="BL74">
        <f t="shared" si="107"/>
        <v>4.9748201716000002</v>
      </c>
      <c r="BM74">
        <f t="shared" si="107"/>
        <v>5.1346032581000003</v>
      </c>
      <c r="BN74">
        <f t="shared" si="107"/>
        <v>5.3182377634999991</v>
      </c>
      <c r="BO74">
        <f t="shared" si="107"/>
        <v>5.3508800291999998</v>
      </c>
      <c r="BP74">
        <f t="shared" si="107"/>
        <v>5.7076443197</v>
      </c>
      <c r="BQ74">
        <f t="shared" si="107"/>
        <v>6.2161430779</v>
      </c>
      <c r="BR74">
        <f t="shared" si="107"/>
        <v>6.3380999344999998</v>
      </c>
      <c r="BS74">
        <f t="shared" si="107"/>
        <v>6.7085792739000008</v>
      </c>
      <c r="BT74">
        <f>SUM(BT46:BT51)/1000000</f>
        <v>6.9189706124000008</v>
      </c>
      <c r="BU74">
        <f>SUM(BU46:BU51)/1000000</f>
        <v>7.0616824691</v>
      </c>
      <c r="BV74">
        <f>SUM(BV46:BV51)/1000000</f>
        <v>7.4587364388000008</v>
      </c>
      <c r="BW74">
        <f>SUM(BW46:BW51)/1000000</f>
        <v>7.5821038928999993</v>
      </c>
      <c r="BX74" s="3">
        <f>SUM(BX46:BX51)/1000000</f>
        <v>7.9605336931000004</v>
      </c>
      <c r="CC74">
        <v>3</v>
      </c>
      <c r="CD74" t="s">
        <v>96</v>
      </c>
    </row>
    <row r="75" spans="1:82" x14ac:dyDescent="0.3">
      <c r="B75" t="s">
        <v>90</v>
      </c>
      <c r="C75" t="s">
        <v>76</v>
      </c>
      <c r="D75" t="s">
        <v>101</v>
      </c>
      <c r="E75" t="s">
        <v>97</v>
      </c>
      <c r="F75" t="s">
        <v>104</v>
      </c>
      <c r="G75">
        <f>SUM(G52:G57)/1000000</f>
        <v>1.65650963</v>
      </c>
      <c r="H75">
        <f t="shared" ref="H75:BS75" si="108">SUM(H52:H57)/1000000</f>
        <v>1.8008121499999998</v>
      </c>
      <c r="I75">
        <f t="shared" si="108"/>
        <v>1.9176713700000001</v>
      </c>
      <c r="J75">
        <f t="shared" si="108"/>
        <v>2.1987224400000001</v>
      </c>
      <c r="K75">
        <f t="shared" si="108"/>
        <v>2.4006801999999996</v>
      </c>
      <c r="L75">
        <f t="shared" si="108"/>
        <v>2.56905663</v>
      </c>
      <c r="M75">
        <f t="shared" si="108"/>
        <v>2.5867219299999995</v>
      </c>
      <c r="N75">
        <f t="shared" si="108"/>
        <v>2.5503324900000002</v>
      </c>
      <c r="O75">
        <f t="shared" si="108"/>
        <v>2.5259798999999998</v>
      </c>
      <c r="P75">
        <f t="shared" si="108"/>
        <v>2.5417488299999995</v>
      </c>
      <c r="Q75">
        <f t="shared" si="108"/>
        <v>2.6449890099999998</v>
      </c>
      <c r="R75">
        <f t="shared" si="108"/>
        <v>2.9472849999999999</v>
      </c>
      <c r="S75">
        <f t="shared" si="108"/>
        <v>3.1218465200000001</v>
      </c>
      <c r="T75">
        <f t="shared" si="108"/>
        <v>2.9515036599999998</v>
      </c>
      <c r="U75">
        <f t="shared" si="108"/>
        <v>3.22717659</v>
      </c>
      <c r="V75">
        <f t="shared" si="108"/>
        <v>3.4005041</v>
      </c>
      <c r="W75">
        <f t="shared" si="108"/>
        <v>3.4242255299999997</v>
      </c>
      <c r="X75">
        <f t="shared" si="108"/>
        <v>3.55565525</v>
      </c>
      <c r="Y75">
        <f t="shared" si="108"/>
        <v>3.7084822499999999</v>
      </c>
      <c r="Z75">
        <f t="shared" si="108"/>
        <v>3.7523394300000001</v>
      </c>
      <c r="AA75">
        <f t="shared" si="108"/>
        <v>3.9503974799999999</v>
      </c>
      <c r="AB75">
        <f t="shared" si="108"/>
        <v>4.0595007000000001</v>
      </c>
      <c r="AC75">
        <f t="shared" si="108"/>
        <v>4.1105057599999997</v>
      </c>
      <c r="AD75">
        <f t="shared" si="108"/>
        <v>4.2489694800000004</v>
      </c>
      <c r="AE75">
        <f t="shared" si="108"/>
        <v>4.1897198500000004</v>
      </c>
      <c r="AF75">
        <f t="shared" si="108"/>
        <v>4.1902030200000002</v>
      </c>
      <c r="AG75">
        <f t="shared" si="108"/>
        <v>4.0351647600000007</v>
      </c>
      <c r="AH75">
        <f t="shared" si="108"/>
        <v>4.1652822999999994</v>
      </c>
      <c r="AI75">
        <f t="shared" si="108"/>
        <v>4.0263148800000002</v>
      </c>
      <c r="AJ75">
        <f t="shared" si="108"/>
        <v>4.0140914199999997</v>
      </c>
      <c r="AK75">
        <f t="shared" si="108"/>
        <v>4.1746979</v>
      </c>
      <c r="AL75">
        <f t="shared" si="108"/>
        <v>4.3569952399999998</v>
      </c>
      <c r="AM75">
        <f t="shared" si="108"/>
        <v>4.3405994299999993</v>
      </c>
      <c r="AN75">
        <f t="shared" si="108"/>
        <v>4.5530363199999995</v>
      </c>
      <c r="AO75">
        <f t="shared" si="108"/>
        <v>4.6825910300000002</v>
      </c>
      <c r="AP75">
        <f t="shared" si="108"/>
        <v>4.6102470899999997</v>
      </c>
      <c r="AQ75">
        <f t="shared" si="108"/>
        <v>4.8561043099999992</v>
      </c>
      <c r="AR75">
        <f t="shared" si="108"/>
        <v>4.9645353599999993</v>
      </c>
      <c r="AS75">
        <f t="shared" si="108"/>
        <v>5.0532776899999998</v>
      </c>
      <c r="AT75">
        <f t="shared" si="108"/>
        <v>5.0849973149999999</v>
      </c>
      <c r="AU75">
        <f t="shared" si="108"/>
        <v>5.2678691099999995</v>
      </c>
      <c r="AV75">
        <f t="shared" si="108"/>
        <v>5.0904669949999999</v>
      </c>
      <c r="AW75">
        <f t="shared" si="108"/>
        <v>5.0064183233000001</v>
      </c>
      <c r="AX75">
        <f t="shared" si="108"/>
        <v>5.2816907249999998</v>
      </c>
      <c r="AY75">
        <f t="shared" si="108"/>
        <v>5.3338620277000004</v>
      </c>
      <c r="AZ75">
        <f t="shared" si="108"/>
        <v>5.7380795000000004</v>
      </c>
      <c r="BA75">
        <f t="shared" si="108"/>
        <v>5.8575400999999996</v>
      </c>
      <c r="BB75">
        <f t="shared" si="108"/>
        <v>5.8902776900000005</v>
      </c>
      <c r="BC75">
        <f t="shared" si="108"/>
        <v>6.1251849099999998</v>
      </c>
      <c r="BD75">
        <f t="shared" si="108"/>
        <v>6.5954541500000001</v>
      </c>
      <c r="BE75">
        <f t="shared" si="108"/>
        <v>6.8010209099999992</v>
      </c>
      <c r="BF75">
        <f t="shared" si="108"/>
        <v>6.7031552100000003</v>
      </c>
      <c r="BG75">
        <f t="shared" si="108"/>
        <v>6.4563653700000003</v>
      </c>
      <c r="BH75">
        <f t="shared" si="108"/>
        <v>6.9282632300000007</v>
      </c>
      <c r="BI75">
        <f t="shared" si="108"/>
        <v>7.0534972599999994</v>
      </c>
      <c r="BJ75">
        <f t="shared" si="108"/>
        <v>7.7018962399999999</v>
      </c>
      <c r="BK75">
        <f t="shared" si="108"/>
        <v>8.0243065999999992</v>
      </c>
      <c r="BL75">
        <f t="shared" si="108"/>
        <v>8.2237047899999993</v>
      </c>
      <c r="BM75">
        <f t="shared" si="108"/>
        <v>8.288700089999999</v>
      </c>
      <c r="BN75">
        <f t="shared" si="108"/>
        <v>8.4116494900000003</v>
      </c>
      <c r="BO75">
        <f t="shared" si="108"/>
        <v>8.8500766099999986</v>
      </c>
      <c r="BP75">
        <f t="shared" si="108"/>
        <v>8.5917122999999993</v>
      </c>
      <c r="BQ75">
        <f t="shared" si="108"/>
        <v>8.9269279816000005</v>
      </c>
      <c r="BR75">
        <f t="shared" si="108"/>
        <v>8.9800003948999993</v>
      </c>
      <c r="BS75">
        <f t="shared" si="108"/>
        <v>9.0992209749999997</v>
      </c>
      <c r="BT75">
        <f>SUM(BT52:BT57)/1000000</f>
        <v>9.2058114049999986</v>
      </c>
      <c r="BU75">
        <f>SUM(BU52:BU57)/1000000</f>
        <v>9.4154178605999999</v>
      </c>
      <c r="BV75">
        <f>SUM(BV52:BV57)/1000000</f>
        <v>9.8902987421000006</v>
      </c>
      <c r="BW75">
        <f>SUM(BW52:BW57)/1000000</f>
        <v>9.9802637911000005</v>
      </c>
      <c r="BX75">
        <f>SUM(BX52:BX57)/1000000</f>
        <v>10.075414630499999</v>
      </c>
      <c r="CC75">
        <v>1</v>
      </c>
      <c r="CD75" t="s">
        <v>97</v>
      </c>
    </row>
    <row r="76" spans="1:82" x14ac:dyDescent="0.3">
      <c r="B76" t="s">
        <v>90</v>
      </c>
      <c r="C76" t="s">
        <v>76</v>
      </c>
      <c r="D76" t="s">
        <v>101</v>
      </c>
      <c r="E76" t="s">
        <v>98</v>
      </c>
      <c r="F76" t="s">
        <v>104</v>
      </c>
      <c r="G76">
        <f>SUM(G58:G63)/1000000-G70*0.18</f>
        <v>10.229336777</v>
      </c>
      <c r="H76">
        <f t="shared" ref="H76:BS76" si="109">SUM(H58:H63)/1000000-H70*0.18</f>
        <v>11.683169546499999</v>
      </c>
      <c r="I76">
        <f t="shared" si="109"/>
        <v>12.670939110000001</v>
      </c>
      <c r="J76">
        <f t="shared" si="109"/>
        <v>12.80836717</v>
      </c>
      <c r="K76">
        <f t="shared" si="109"/>
        <v>13.934192914199999</v>
      </c>
      <c r="L76">
        <f t="shared" si="109"/>
        <v>14.711314569999999</v>
      </c>
      <c r="M76">
        <f t="shared" si="109"/>
        <v>15.77755376</v>
      </c>
      <c r="N76">
        <f t="shared" si="109"/>
        <v>15.87448779</v>
      </c>
      <c r="O76">
        <f t="shared" si="109"/>
        <v>16.297276750000002</v>
      </c>
      <c r="P76">
        <f t="shared" si="109"/>
        <v>17.792077939999999</v>
      </c>
      <c r="Q76">
        <f t="shared" si="109"/>
        <v>19.293584320000001</v>
      </c>
      <c r="R76">
        <f t="shared" si="109"/>
        <v>21.589744340000003</v>
      </c>
      <c r="S76">
        <f t="shared" si="109"/>
        <v>23.576162270000001</v>
      </c>
      <c r="T76">
        <f t="shared" si="109"/>
        <v>24.282067932999997</v>
      </c>
      <c r="U76">
        <f t="shared" si="109"/>
        <v>27.364181923</v>
      </c>
      <c r="V76">
        <f t="shared" si="109"/>
        <v>27.744773391999999</v>
      </c>
      <c r="W76">
        <f t="shared" si="109"/>
        <v>30.312721083999993</v>
      </c>
      <c r="X76">
        <f t="shared" si="109"/>
        <v>32.402491069999996</v>
      </c>
      <c r="Y76">
        <f t="shared" si="109"/>
        <v>34.316581079999992</v>
      </c>
      <c r="Z76">
        <f t="shared" si="109"/>
        <v>33.441699309999997</v>
      </c>
      <c r="AA76">
        <f t="shared" si="109"/>
        <v>37.222735749999998</v>
      </c>
      <c r="AB76">
        <f t="shared" si="109"/>
        <v>37.102927500000007</v>
      </c>
      <c r="AC76">
        <f t="shared" si="109"/>
        <v>34.06960737</v>
      </c>
      <c r="AD76">
        <f t="shared" si="109"/>
        <v>34.306180470000001</v>
      </c>
      <c r="AE76">
        <f t="shared" si="109"/>
        <v>36.490383710000003</v>
      </c>
      <c r="AF76">
        <f t="shared" si="109"/>
        <v>35.993385459999999</v>
      </c>
      <c r="AG76">
        <f t="shared" si="109"/>
        <v>38.227826019999995</v>
      </c>
      <c r="AH76">
        <f t="shared" si="109"/>
        <v>36.992826829999998</v>
      </c>
      <c r="AI76">
        <f t="shared" si="109"/>
        <v>38.512663540000005</v>
      </c>
      <c r="AJ76">
        <f t="shared" si="109"/>
        <v>38.651778794999998</v>
      </c>
      <c r="AK76">
        <f t="shared" si="109"/>
        <v>38.866391450000009</v>
      </c>
      <c r="AL76">
        <f t="shared" si="109"/>
        <v>40.121880830900004</v>
      </c>
      <c r="AM76">
        <f t="shared" si="109"/>
        <v>40.986928732199999</v>
      </c>
      <c r="AN76">
        <f t="shared" si="109"/>
        <v>40.63376615739999</v>
      </c>
      <c r="AO76">
        <f t="shared" si="109"/>
        <v>44.226533652699999</v>
      </c>
      <c r="AP76">
        <f t="shared" si="109"/>
        <v>45.201903391900004</v>
      </c>
      <c r="AQ76">
        <f t="shared" si="109"/>
        <v>48.641223248400003</v>
      </c>
      <c r="AR76">
        <f t="shared" si="109"/>
        <v>48.270967526100009</v>
      </c>
      <c r="AS76">
        <f t="shared" si="109"/>
        <v>50.579137828099995</v>
      </c>
      <c r="AT76">
        <f t="shared" si="109"/>
        <v>50.804294494599993</v>
      </c>
      <c r="AU76">
        <f t="shared" si="109"/>
        <v>48.282180279500004</v>
      </c>
      <c r="AV76">
        <f t="shared" si="109"/>
        <v>47.532506324400003</v>
      </c>
      <c r="AW76">
        <f t="shared" si="109"/>
        <v>48.019125901099997</v>
      </c>
      <c r="AX76">
        <f t="shared" si="109"/>
        <v>48.714737152500007</v>
      </c>
      <c r="AY76">
        <f t="shared" si="109"/>
        <v>52.020095519499996</v>
      </c>
      <c r="AZ76">
        <f t="shared" si="109"/>
        <v>51.333611649200002</v>
      </c>
      <c r="BA76">
        <f t="shared" si="109"/>
        <v>52.372121764900008</v>
      </c>
      <c r="BB76">
        <f t="shared" si="109"/>
        <v>51.3130702419</v>
      </c>
      <c r="BC76">
        <f t="shared" si="109"/>
        <v>46.372245309900002</v>
      </c>
      <c r="BD76">
        <f t="shared" si="109"/>
        <v>49.505245531699998</v>
      </c>
      <c r="BE76">
        <f t="shared" si="109"/>
        <v>50.410889533400002</v>
      </c>
      <c r="BF76">
        <f t="shared" si="109"/>
        <v>48.945909929800003</v>
      </c>
      <c r="BG76">
        <f t="shared" si="109"/>
        <v>49.344901659599998</v>
      </c>
      <c r="BH76">
        <f t="shared" si="109"/>
        <v>47.382744395099998</v>
      </c>
      <c r="BI76">
        <f t="shared" si="109"/>
        <v>50.517047108900002</v>
      </c>
      <c r="BJ76">
        <f t="shared" si="109"/>
        <v>49.824091889600012</v>
      </c>
      <c r="BK76">
        <f t="shared" si="109"/>
        <v>47.414578393000006</v>
      </c>
      <c r="BL76">
        <f t="shared" si="109"/>
        <v>47.499481097500002</v>
      </c>
      <c r="BM76">
        <f t="shared" si="109"/>
        <v>46.877980778400008</v>
      </c>
      <c r="BN76">
        <f t="shared" si="109"/>
        <v>46.993018229500002</v>
      </c>
      <c r="BO76">
        <f t="shared" si="109"/>
        <v>45.215099761200001</v>
      </c>
      <c r="BP76">
        <f t="shared" si="109"/>
        <v>48.239687988600004</v>
      </c>
      <c r="BQ76">
        <f t="shared" si="109"/>
        <v>45.826703792900005</v>
      </c>
      <c r="BR76">
        <f t="shared" si="109"/>
        <v>46.445636273499993</v>
      </c>
      <c r="BS76">
        <f t="shared" si="109"/>
        <v>46.044305121000008</v>
      </c>
      <c r="BT76">
        <f t="shared" ref="BT76:BX76" si="110">SUM(BT58:BT63)/1000000-BT70*0.18</f>
        <v>47.028126836999995</v>
      </c>
      <c r="BU76">
        <f t="shared" si="110"/>
        <v>46.600582064399994</v>
      </c>
      <c r="BV76">
        <f t="shared" si="110"/>
        <v>48.407862378499999</v>
      </c>
      <c r="BW76">
        <f t="shared" si="110"/>
        <v>50.805259773700001</v>
      </c>
      <c r="BX76">
        <f t="shared" si="110"/>
        <v>47.937777416200007</v>
      </c>
      <c r="CC76">
        <v>2</v>
      </c>
      <c r="CD76" t="s">
        <v>98</v>
      </c>
    </row>
    <row r="77" spans="1:82" x14ac:dyDescent="0.3">
      <c r="AJ77">
        <v>1979</v>
      </c>
      <c r="AK77">
        <v>1980</v>
      </c>
      <c r="AL77">
        <v>1981</v>
      </c>
      <c r="AM77">
        <v>1982</v>
      </c>
      <c r="AN77">
        <v>1982</v>
      </c>
      <c r="AO77">
        <v>1983</v>
      </c>
      <c r="AP77">
        <v>1984</v>
      </c>
      <c r="AQ77">
        <v>1985</v>
      </c>
      <c r="AR77">
        <v>1986</v>
      </c>
      <c r="AS77">
        <v>1987</v>
      </c>
      <c r="AT77">
        <v>1988</v>
      </c>
      <c r="AU77">
        <v>1989</v>
      </c>
      <c r="AV77">
        <v>1990</v>
      </c>
      <c r="AW77">
        <v>1991</v>
      </c>
      <c r="AX77">
        <v>1992</v>
      </c>
      <c r="AY77">
        <v>1993</v>
      </c>
      <c r="AZ77">
        <v>1994</v>
      </c>
      <c r="BA77">
        <v>1995</v>
      </c>
      <c r="BB77">
        <v>1996</v>
      </c>
      <c r="BC77">
        <v>1997</v>
      </c>
      <c r="BD77">
        <v>1998</v>
      </c>
      <c r="BE77">
        <v>1999</v>
      </c>
      <c r="BF77">
        <v>2000</v>
      </c>
      <c r="BG77">
        <v>2001</v>
      </c>
      <c r="BH77">
        <v>2002</v>
      </c>
      <c r="BI77">
        <v>2003</v>
      </c>
      <c r="BJ77">
        <v>2004</v>
      </c>
      <c r="BK77">
        <v>2005</v>
      </c>
      <c r="BL77">
        <v>2006</v>
      </c>
      <c r="BM77">
        <v>2007</v>
      </c>
      <c r="BN77">
        <v>2008</v>
      </c>
      <c r="BO77">
        <v>2009</v>
      </c>
      <c r="BP77">
        <v>2010</v>
      </c>
      <c r="BQ77">
        <v>2011</v>
      </c>
      <c r="BR77">
        <v>2012</v>
      </c>
      <c r="BS77">
        <v>2013</v>
      </c>
      <c r="BT77">
        <v>2014</v>
      </c>
      <c r="BU77">
        <v>2015</v>
      </c>
      <c r="BV77">
        <v>2016</v>
      </c>
      <c r="BW77">
        <v>2017</v>
      </c>
      <c r="BX77">
        <v>2018</v>
      </c>
    </row>
    <row r="78" spans="1:82" x14ac:dyDescent="0.3">
      <c r="A78" s="4" t="s">
        <v>107</v>
      </c>
      <c r="AJ78">
        <v>18228.07785933133</v>
      </c>
      <c r="AK78">
        <v>17574.222690319733</v>
      </c>
      <c r="AL78">
        <v>18170.152434962518</v>
      </c>
      <c r="AM78">
        <v>19170.682492242009</v>
      </c>
      <c r="AN78">
        <v>19170.682492242009</v>
      </c>
      <c r="AO78">
        <v>18771.905999645511</v>
      </c>
      <c r="AP78">
        <v>21970.768189714592</v>
      </c>
      <c r="AQ78">
        <v>22625.592061505369</v>
      </c>
      <c r="AR78">
        <v>24834.865731985745</v>
      </c>
      <c r="AS78">
        <v>23994.061500307231</v>
      </c>
      <c r="AT78">
        <v>25264.783122051816</v>
      </c>
      <c r="AU78">
        <v>25371.181188406194</v>
      </c>
      <c r="AV78">
        <v>23706.008198713665</v>
      </c>
      <c r="AW78">
        <v>24020.877273128252</v>
      </c>
      <c r="AX78">
        <v>24832.782114675712</v>
      </c>
      <c r="AY78">
        <v>24592.937969867282</v>
      </c>
      <c r="AZ78">
        <v>27917.534341992268</v>
      </c>
      <c r="BA78">
        <v>26036.864544355882</v>
      </c>
      <c r="BB78">
        <v>26052.259945542908</v>
      </c>
      <c r="BC78">
        <v>25718.422825066307</v>
      </c>
      <c r="BD78">
        <v>20365.68491761867</v>
      </c>
      <c r="BE78">
        <v>26094.394727738985</v>
      </c>
      <c r="BF78">
        <v>27327.647391247207</v>
      </c>
      <c r="BG78">
        <v>24384.684058351952</v>
      </c>
      <c r="BH78">
        <v>25020.678932842686</v>
      </c>
      <c r="BI78">
        <v>21549.702589039294</v>
      </c>
      <c r="BJ78">
        <v>25445.285582862398</v>
      </c>
      <c r="BK78">
        <v>24532.015245104481</v>
      </c>
      <c r="BL78">
        <v>20880.76409515048</v>
      </c>
      <c r="BM78">
        <v>20927.434222631095</v>
      </c>
      <c r="BN78">
        <v>21126.011039558416</v>
      </c>
      <c r="BO78">
        <v>20889</v>
      </c>
      <c r="BP78">
        <v>18289</v>
      </c>
      <c r="BQ78">
        <v>22548</v>
      </c>
      <c r="BR78">
        <v>18245</v>
      </c>
      <c r="BS78">
        <v>18990</v>
      </c>
      <c r="BT78">
        <v>17374</v>
      </c>
      <c r="BU78">
        <v>18582</v>
      </c>
      <c r="BV78">
        <v>17946</v>
      </c>
      <c r="BW78">
        <v>19729</v>
      </c>
      <c r="BX78">
        <v>22152</v>
      </c>
    </row>
    <row r="79" spans="1:82" x14ac:dyDescent="0.3">
      <c r="B79" s="3" t="s">
        <v>70</v>
      </c>
      <c r="G79">
        <v>1950</v>
      </c>
      <c r="H79">
        <v>1951</v>
      </c>
      <c r="I79">
        <v>1952</v>
      </c>
      <c r="J79">
        <v>1953</v>
      </c>
      <c r="K79">
        <v>1954</v>
      </c>
      <c r="L79">
        <v>1955</v>
      </c>
      <c r="M79">
        <v>1956</v>
      </c>
      <c r="N79">
        <v>1957</v>
      </c>
      <c r="O79">
        <v>1958</v>
      </c>
      <c r="P79">
        <v>1959</v>
      </c>
      <c r="Q79">
        <v>1960</v>
      </c>
      <c r="R79">
        <v>1961</v>
      </c>
      <c r="S79">
        <v>1962</v>
      </c>
      <c r="T79">
        <v>1963</v>
      </c>
      <c r="U79">
        <v>1964</v>
      </c>
      <c r="V79">
        <v>1965</v>
      </c>
      <c r="W79">
        <v>1966</v>
      </c>
      <c r="X79">
        <v>1967</v>
      </c>
      <c r="Y79">
        <v>1968</v>
      </c>
      <c r="Z79">
        <v>1969</v>
      </c>
      <c r="AA79">
        <v>1970</v>
      </c>
      <c r="AB79">
        <v>1971</v>
      </c>
      <c r="AC79">
        <v>1972</v>
      </c>
      <c r="AD79">
        <v>1973</v>
      </c>
      <c r="AE79">
        <v>1974</v>
      </c>
      <c r="AF79">
        <v>1975</v>
      </c>
      <c r="AG79">
        <v>1976</v>
      </c>
      <c r="AH79">
        <v>1977</v>
      </c>
      <c r="AI79">
        <v>1978</v>
      </c>
      <c r="AJ79">
        <v>1979</v>
      </c>
      <c r="AK79">
        <v>1980</v>
      </c>
      <c r="AL79">
        <v>1981</v>
      </c>
      <c r="AM79">
        <v>1982</v>
      </c>
      <c r="AN79">
        <v>1983</v>
      </c>
      <c r="AO79">
        <v>1984</v>
      </c>
      <c r="AP79">
        <v>1985</v>
      </c>
      <c r="AQ79">
        <v>1986</v>
      </c>
      <c r="AR79">
        <v>1987</v>
      </c>
      <c r="AS79">
        <v>1988</v>
      </c>
      <c r="AT79">
        <v>1989</v>
      </c>
      <c r="AU79">
        <v>1990</v>
      </c>
      <c r="AV79">
        <v>1991</v>
      </c>
      <c r="AW79">
        <v>1992</v>
      </c>
      <c r="AX79">
        <v>1993</v>
      </c>
      <c r="AY79">
        <v>1994</v>
      </c>
      <c r="AZ79">
        <v>1995</v>
      </c>
      <c r="BA79">
        <v>1996</v>
      </c>
      <c r="BB79">
        <v>1997</v>
      </c>
      <c r="BC79">
        <v>1998</v>
      </c>
      <c r="BD79">
        <v>1999</v>
      </c>
      <c r="BE79">
        <v>2000</v>
      </c>
      <c r="BF79">
        <v>2001</v>
      </c>
      <c r="BG79">
        <v>2002</v>
      </c>
      <c r="BH79">
        <v>2003</v>
      </c>
      <c r="BI79">
        <v>2004</v>
      </c>
      <c r="BJ79">
        <v>2005</v>
      </c>
      <c r="BK79">
        <v>2006</v>
      </c>
      <c r="BL79">
        <v>2007</v>
      </c>
      <c r="BM79">
        <v>2008</v>
      </c>
      <c r="BN79">
        <v>2009</v>
      </c>
      <c r="BO79">
        <v>2010</v>
      </c>
      <c r="BP79">
        <v>2011</v>
      </c>
      <c r="BQ79">
        <v>2012</v>
      </c>
      <c r="BR79">
        <v>2013</v>
      </c>
      <c r="BS79">
        <v>2014</v>
      </c>
      <c r="BT79">
        <v>2015</v>
      </c>
      <c r="BU79">
        <v>2016</v>
      </c>
      <c r="BV79">
        <v>2017</v>
      </c>
      <c r="BW79">
        <v>2018</v>
      </c>
      <c r="BX79">
        <v>2019</v>
      </c>
    </row>
    <row r="80" spans="1:82" ht="13" customHeight="1" x14ac:dyDescent="0.3">
      <c r="B80" t="s">
        <v>100</v>
      </c>
      <c r="C80" t="s">
        <v>71</v>
      </c>
      <c r="D80" t="s">
        <v>72</v>
      </c>
      <c r="E80" t="s">
        <v>74</v>
      </c>
      <c r="F80" t="s">
        <v>74</v>
      </c>
      <c r="Q80">
        <v>1960</v>
      </c>
      <c r="AK80">
        <v>1980</v>
      </c>
      <c r="BE80">
        <v>2000</v>
      </c>
      <c r="BX80">
        <v>2019</v>
      </c>
      <c r="BY80">
        <v>2020</v>
      </c>
    </row>
    <row r="81" spans="1:80" x14ac:dyDescent="0.3">
      <c r="B81" t="s">
        <v>106</v>
      </c>
      <c r="C81" t="s">
        <v>76</v>
      </c>
      <c r="D81" t="s">
        <v>76</v>
      </c>
      <c r="E81" t="s">
        <v>104</v>
      </c>
      <c r="F81" t="s">
        <v>1</v>
      </c>
      <c r="G81" s="1">
        <v>1.65650963</v>
      </c>
      <c r="H81" s="1">
        <v>1.8008121499999998</v>
      </c>
      <c r="I81" s="1">
        <v>1.9176713700000001</v>
      </c>
      <c r="J81" s="1">
        <v>2.1987224400000001</v>
      </c>
      <c r="K81" s="1">
        <v>2.4006801999999996</v>
      </c>
      <c r="L81" s="1">
        <v>2.56905663</v>
      </c>
      <c r="M81" s="1">
        <v>2.5867219299999995</v>
      </c>
      <c r="N81" s="1">
        <v>2.5503324900000002</v>
      </c>
      <c r="O81" s="1">
        <v>2.5259798999999998</v>
      </c>
      <c r="P81" s="1">
        <v>2.5417488299999995</v>
      </c>
      <c r="Q81" s="1">
        <v>2.6449890099999998</v>
      </c>
      <c r="R81" s="1">
        <v>2.9472849999999999</v>
      </c>
      <c r="S81" s="1">
        <v>3.1218465200000001</v>
      </c>
      <c r="T81" s="1">
        <v>2.9515036599999998</v>
      </c>
      <c r="U81" s="1">
        <v>3.22717659</v>
      </c>
      <c r="V81" s="1">
        <v>3.4005041</v>
      </c>
      <c r="W81" s="1">
        <v>3.4242255299999997</v>
      </c>
      <c r="X81" s="1">
        <v>3.55565525</v>
      </c>
      <c r="Y81" s="1">
        <v>3.7084822499999999</v>
      </c>
      <c r="Z81" s="1">
        <v>3.7523394300000001</v>
      </c>
      <c r="AA81" s="1">
        <v>3.9503974799999999</v>
      </c>
      <c r="AB81" s="1">
        <v>4.0595007000000001</v>
      </c>
      <c r="AC81" s="1">
        <v>4.1105057599999997</v>
      </c>
      <c r="AD81" s="1">
        <v>4.2489694800000004</v>
      </c>
      <c r="AE81" s="1">
        <v>4.1897198500000004</v>
      </c>
      <c r="AF81" s="1">
        <v>4.1902030200000002</v>
      </c>
      <c r="AG81" s="1">
        <v>4.0351647600000007</v>
      </c>
      <c r="AH81" s="1">
        <v>4.1652822999999994</v>
      </c>
      <c r="AI81" s="1">
        <v>4.0263148800000002</v>
      </c>
      <c r="AJ81" s="1">
        <v>4.0140914199999997</v>
      </c>
      <c r="AK81" s="1">
        <v>4.1746979</v>
      </c>
      <c r="AL81" s="1">
        <v>4.3569952399999998</v>
      </c>
      <c r="AM81" s="1">
        <v>4.3405994299999993</v>
      </c>
      <c r="AN81" s="1">
        <v>4.5530363199999995</v>
      </c>
      <c r="AO81" s="1">
        <v>4.6825910300000002</v>
      </c>
      <c r="AP81" s="1">
        <v>4.6102470899999997</v>
      </c>
      <c r="AQ81" s="1">
        <v>4.8561043099999992</v>
      </c>
      <c r="AR81" s="1">
        <v>4.9645353599999993</v>
      </c>
      <c r="AS81" s="1">
        <v>5.0532776899999998</v>
      </c>
      <c r="AT81" s="1">
        <v>5.0849973149999999</v>
      </c>
      <c r="AU81" s="1">
        <v>5.2678691099999995</v>
      </c>
      <c r="AV81" s="1">
        <v>5.0904669949999999</v>
      </c>
      <c r="AW81" s="1">
        <v>5.0064183233000001</v>
      </c>
      <c r="AX81" s="1">
        <v>5.2816907249999998</v>
      </c>
      <c r="AY81" s="1">
        <v>5.3338620277000004</v>
      </c>
      <c r="AZ81" s="1">
        <v>5.7380795000000004</v>
      </c>
      <c r="BA81" s="1">
        <v>5.8575400999999996</v>
      </c>
      <c r="BB81" s="1">
        <v>5.8902776900000005</v>
      </c>
      <c r="BC81" s="1">
        <v>6.1251849099999998</v>
      </c>
      <c r="BD81" s="1">
        <v>6.5954541500000001</v>
      </c>
      <c r="BE81" s="1">
        <v>6.8010209099999992</v>
      </c>
      <c r="BF81" s="1">
        <v>6.7031552100000003</v>
      </c>
      <c r="BG81" s="1">
        <v>6.4563653700000003</v>
      </c>
      <c r="BH81" s="1">
        <v>6.9282632300000007</v>
      </c>
      <c r="BI81" s="1">
        <v>7.0534972599999994</v>
      </c>
      <c r="BJ81" s="1">
        <v>7.7018962399999999</v>
      </c>
      <c r="BK81" s="1">
        <v>8.0243065999999992</v>
      </c>
      <c r="BL81" s="1">
        <v>8.2237047899999993</v>
      </c>
      <c r="BM81" s="1">
        <v>8.288700089999999</v>
      </c>
      <c r="BN81" s="1">
        <v>8.4116494900000003</v>
      </c>
      <c r="BO81" s="1">
        <v>8.8500766099999986</v>
      </c>
      <c r="BP81" s="1">
        <v>8.5917122999999993</v>
      </c>
      <c r="BQ81" s="1">
        <v>8.9269279816000005</v>
      </c>
      <c r="BR81" s="1">
        <v>8.9800003948999993</v>
      </c>
      <c r="BS81" s="1">
        <v>9.0992209749999997</v>
      </c>
      <c r="BT81" s="1">
        <v>9.2058114049999986</v>
      </c>
      <c r="BU81" s="1">
        <v>9.4154178605999999</v>
      </c>
      <c r="BV81" s="1">
        <v>9.8902987421000006</v>
      </c>
      <c r="BW81" s="1">
        <v>9.9802637911000005</v>
      </c>
      <c r="BX81" s="1">
        <v>10.075414630499999</v>
      </c>
      <c r="CA81" t="s">
        <v>1</v>
      </c>
      <c r="CB81">
        <v>1</v>
      </c>
    </row>
    <row r="82" spans="1:80" x14ac:dyDescent="0.3">
      <c r="B82" t="s">
        <v>106</v>
      </c>
      <c r="C82" t="s">
        <v>76</v>
      </c>
      <c r="D82" t="s">
        <v>76</v>
      </c>
      <c r="E82" t="s">
        <v>104</v>
      </c>
      <c r="F82" t="s">
        <v>2</v>
      </c>
      <c r="G82">
        <v>10.229336777</v>
      </c>
      <c r="H82">
        <v>11.683169546499999</v>
      </c>
      <c r="I82">
        <v>12.670939110000001</v>
      </c>
      <c r="J82">
        <v>12.80836717</v>
      </c>
      <c r="K82">
        <v>13.934192914199999</v>
      </c>
      <c r="L82">
        <v>14.711314569999999</v>
      </c>
      <c r="M82">
        <v>15.77755376</v>
      </c>
      <c r="N82">
        <v>15.87448779</v>
      </c>
      <c r="O82">
        <v>16.297276750000002</v>
      </c>
      <c r="P82">
        <v>17.792077939999999</v>
      </c>
      <c r="Q82">
        <v>19.293584320000001</v>
      </c>
      <c r="R82">
        <v>21.589744340000003</v>
      </c>
      <c r="S82">
        <v>23.576162270000001</v>
      </c>
      <c r="T82">
        <v>24.282067932999997</v>
      </c>
      <c r="U82">
        <v>27.364181923</v>
      </c>
      <c r="V82">
        <v>27.744773391999999</v>
      </c>
      <c r="W82">
        <v>30.312721083999993</v>
      </c>
      <c r="X82">
        <v>32.402491069999996</v>
      </c>
      <c r="Y82">
        <v>34.316581079999992</v>
      </c>
      <c r="Z82">
        <v>33.441699309999997</v>
      </c>
      <c r="AA82">
        <v>37.222735749999998</v>
      </c>
      <c r="AB82">
        <v>37.102927500000007</v>
      </c>
      <c r="AC82">
        <v>34.06960737</v>
      </c>
      <c r="AD82">
        <v>34.306180470000001</v>
      </c>
      <c r="AE82">
        <v>36.490383710000003</v>
      </c>
      <c r="AF82">
        <v>35.993385459999999</v>
      </c>
      <c r="AG82">
        <v>38.227826019999995</v>
      </c>
      <c r="AH82">
        <v>36.992826829999998</v>
      </c>
      <c r="AI82">
        <v>38.512663540000005</v>
      </c>
      <c r="AJ82">
        <v>38.651778794999998</v>
      </c>
      <c r="AK82">
        <v>38.866391450000009</v>
      </c>
      <c r="AL82">
        <v>40.121880830900004</v>
      </c>
      <c r="AM82">
        <v>40.986928732199999</v>
      </c>
      <c r="AN82">
        <v>40.63376615739999</v>
      </c>
      <c r="AO82">
        <v>44.226533652699999</v>
      </c>
      <c r="AP82">
        <v>45.201903391900004</v>
      </c>
      <c r="AQ82">
        <v>48.641223248400003</v>
      </c>
      <c r="AR82">
        <v>48.270967526100009</v>
      </c>
      <c r="AS82">
        <v>50.579137828099995</v>
      </c>
      <c r="AT82">
        <v>50.804294494599993</v>
      </c>
      <c r="AU82">
        <v>48.282180279500004</v>
      </c>
      <c r="AV82">
        <v>47.532506324400003</v>
      </c>
      <c r="AW82">
        <v>48.019125901099997</v>
      </c>
      <c r="AX82">
        <v>48.714737152500007</v>
      </c>
      <c r="AY82">
        <v>52.020095519499996</v>
      </c>
      <c r="AZ82">
        <v>51.333611649200002</v>
      </c>
      <c r="BA82">
        <v>52.372121764900008</v>
      </c>
      <c r="BB82">
        <v>51.3130702419</v>
      </c>
      <c r="BC82">
        <v>46.372245309900002</v>
      </c>
      <c r="BD82">
        <v>49.505245531699998</v>
      </c>
      <c r="BE82">
        <v>50.410889533400002</v>
      </c>
      <c r="BF82">
        <v>48.945909929800003</v>
      </c>
      <c r="BG82">
        <v>49.344901659599998</v>
      </c>
      <c r="BH82">
        <v>47.382744395099998</v>
      </c>
      <c r="BI82">
        <v>50.517047108900002</v>
      </c>
      <c r="BJ82">
        <v>49.824091889600012</v>
      </c>
      <c r="BK82">
        <v>47.414578393000006</v>
      </c>
      <c r="BL82">
        <v>47.499481097500002</v>
      </c>
      <c r="BM82">
        <v>46.877980778400008</v>
      </c>
      <c r="BN82">
        <v>46.993018229500002</v>
      </c>
      <c r="BO82">
        <v>45.215099761200001</v>
      </c>
      <c r="BP82">
        <v>48.239687988600004</v>
      </c>
      <c r="BQ82">
        <v>45.826703792900005</v>
      </c>
      <c r="BR82">
        <v>46.445636273499993</v>
      </c>
      <c r="BS82">
        <v>46.044305121000008</v>
      </c>
      <c r="BT82">
        <v>47.028126836999995</v>
      </c>
      <c r="BU82">
        <v>46.600582064399994</v>
      </c>
      <c r="BV82">
        <v>48.407862378499999</v>
      </c>
      <c r="BW82">
        <v>50.805259773700001</v>
      </c>
      <c r="BX82">
        <v>47.937777416200007</v>
      </c>
      <c r="CA82" t="s">
        <v>2</v>
      </c>
      <c r="CB82">
        <v>2</v>
      </c>
    </row>
    <row r="83" spans="1:80" x14ac:dyDescent="0.3">
      <c r="B83" t="s">
        <v>106</v>
      </c>
      <c r="C83" t="s">
        <v>76</v>
      </c>
      <c r="D83" t="s">
        <v>76</v>
      </c>
      <c r="E83" t="s">
        <v>104</v>
      </c>
      <c r="F83" t="s">
        <v>3</v>
      </c>
      <c r="G83" s="1">
        <v>4.7998410000000005E-2</v>
      </c>
      <c r="H83" s="1">
        <v>5.9487890000000009E-2</v>
      </c>
      <c r="I83" s="1">
        <v>6.9217840000000003E-2</v>
      </c>
      <c r="J83" s="1">
        <v>8.1233570000000005E-2</v>
      </c>
      <c r="K83" s="1">
        <v>8.075017000000001E-2</v>
      </c>
      <c r="L83" s="1">
        <v>8.99586E-2</v>
      </c>
      <c r="M83" s="1">
        <v>8.2155010000000014E-2</v>
      </c>
      <c r="N83" s="1">
        <v>0.10007008000000001</v>
      </c>
      <c r="O83" s="1">
        <v>9.4230230000000012E-2</v>
      </c>
      <c r="P83" s="1">
        <v>0.10368158</v>
      </c>
      <c r="Q83" s="1">
        <v>0.11711175000000001</v>
      </c>
      <c r="R83" s="1">
        <v>0.11253825000000001</v>
      </c>
      <c r="S83" s="1">
        <v>0.12861518</v>
      </c>
      <c r="T83" s="1">
        <v>0.14809247000000003</v>
      </c>
      <c r="U83" s="1">
        <v>0.15190438999999997</v>
      </c>
      <c r="V83" s="1">
        <v>0.15754500000000002</v>
      </c>
      <c r="W83" s="1">
        <v>0.16271653</v>
      </c>
      <c r="X83" s="1">
        <v>0.17248629999999998</v>
      </c>
      <c r="Y83" s="1">
        <v>0.19612204999999999</v>
      </c>
      <c r="Z83" s="1">
        <v>0.19593925999999998</v>
      </c>
      <c r="AA83" s="1">
        <v>0.22128440000000002</v>
      </c>
      <c r="AB83" s="1">
        <v>0.24857501000000001</v>
      </c>
      <c r="AC83" s="1">
        <v>0.28402530999999998</v>
      </c>
      <c r="AD83" s="1">
        <v>0.28859906000000002</v>
      </c>
      <c r="AE83" s="1">
        <v>0.30506026000000003</v>
      </c>
      <c r="AF83" s="1">
        <v>0.34227563999999999</v>
      </c>
      <c r="AG83" s="1">
        <v>0.36227022999999997</v>
      </c>
      <c r="AH83" s="1">
        <v>0.42173132000000008</v>
      </c>
      <c r="AI83" s="1">
        <v>0.43003516000000003</v>
      </c>
      <c r="AJ83" s="1">
        <v>0.45155572000000005</v>
      </c>
      <c r="AK83" s="1">
        <v>0.47267775000000001</v>
      </c>
      <c r="AL83" s="1">
        <v>0.5001738200000001</v>
      </c>
      <c r="AM83" s="1">
        <v>0.51071833</v>
      </c>
      <c r="AN83" s="1">
        <v>0.5537032300000001</v>
      </c>
      <c r="AO83" s="1">
        <v>0.5856028472</v>
      </c>
      <c r="AP83" s="1">
        <v>0.65651988620000001</v>
      </c>
      <c r="AQ83" s="1">
        <v>0.72566588220000006</v>
      </c>
      <c r="AR83" s="1">
        <v>0.83252659000000007</v>
      </c>
      <c r="AS83" s="1">
        <v>0.96635624610000004</v>
      </c>
      <c r="AT83" s="1">
        <v>1.0291082504</v>
      </c>
      <c r="AU83" s="1">
        <v>1.1321485978000001</v>
      </c>
      <c r="AV83" s="1">
        <v>1.2250823963999999</v>
      </c>
      <c r="AW83" s="1">
        <v>1.3498680905000002</v>
      </c>
      <c r="AX83" s="1">
        <v>1.6258555064</v>
      </c>
      <c r="AY83" s="1">
        <v>1.9414085644999999</v>
      </c>
      <c r="AZ83" s="1">
        <v>2.3425490751</v>
      </c>
      <c r="BA83" s="1">
        <v>2.5263859714999999</v>
      </c>
      <c r="BB83" s="1">
        <v>2.661744305</v>
      </c>
      <c r="BC83" s="1">
        <v>2.8461890812999999</v>
      </c>
      <c r="BD83" s="1">
        <v>3.1103329114</v>
      </c>
      <c r="BE83" s="1">
        <v>3.3918154369</v>
      </c>
      <c r="BF83" s="1">
        <v>3.7527006338</v>
      </c>
      <c r="BG83" s="1">
        <v>3.9652635975000003</v>
      </c>
      <c r="BH83" s="1">
        <v>4.0973475353999991</v>
      </c>
      <c r="BI83" s="1">
        <v>4.3179081967000004</v>
      </c>
      <c r="BJ83" s="1">
        <v>4.4813024934000003</v>
      </c>
      <c r="BK83" s="1">
        <v>4.7346490501000007</v>
      </c>
      <c r="BL83" s="1">
        <v>4.9748201716000002</v>
      </c>
      <c r="BM83" s="1">
        <v>5.1346032581000003</v>
      </c>
      <c r="BN83" s="1">
        <v>5.3182377634999991</v>
      </c>
      <c r="BO83" s="1">
        <v>5.3508800291999998</v>
      </c>
      <c r="BP83" s="1">
        <v>5.7076443197</v>
      </c>
      <c r="BQ83" s="1">
        <v>6.2161430779</v>
      </c>
      <c r="BR83" s="1">
        <v>6.3380999344999998</v>
      </c>
      <c r="BS83" s="1">
        <v>6.7085792739000008</v>
      </c>
      <c r="BT83" s="1">
        <v>6.9189706124000008</v>
      </c>
      <c r="BU83" s="1">
        <v>7.0616824691</v>
      </c>
      <c r="BV83" s="1">
        <v>7.4587364388000008</v>
      </c>
      <c r="BW83" s="1">
        <v>7.5821038928999993</v>
      </c>
      <c r="BX83" s="1">
        <v>7.9605336931000004</v>
      </c>
      <c r="BZ83" s="2">
        <f>BX83/SUM(BX83:BX85)</f>
        <v>0.1421117735506961</v>
      </c>
      <c r="CA83" t="s">
        <v>3</v>
      </c>
      <c r="CB83">
        <v>3</v>
      </c>
    </row>
    <row r="84" spans="1:80" x14ac:dyDescent="0.3">
      <c r="B84" t="s">
        <v>106</v>
      </c>
      <c r="C84" t="s">
        <v>76</v>
      </c>
      <c r="D84" t="s">
        <v>76</v>
      </c>
      <c r="E84" t="s">
        <v>104</v>
      </c>
      <c r="F84" t="s">
        <v>4</v>
      </c>
      <c r="G84" s="1">
        <v>5.4598050000000002E-2</v>
      </c>
      <c r="H84" s="1">
        <v>5.7319919999999996E-2</v>
      </c>
      <c r="I84" s="1">
        <v>6.2522969999999997E-2</v>
      </c>
      <c r="J84" s="1">
        <v>7.0782929999999994E-2</v>
      </c>
      <c r="K84" s="1">
        <v>7.3913220000000002E-2</v>
      </c>
      <c r="L84" s="1">
        <v>8.4192480000000014E-2</v>
      </c>
      <c r="M84" s="1">
        <v>8.4981520000000005E-2</v>
      </c>
      <c r="N84" s="1">
        <v>9.0544250000000007E-2</v>
      </c>
      <c r="O84" s="1">
        <v>0.10170131</v>
      </c>
      <c r="P84" s="1">
        <v>0.10792145000000002</v>
      </c>
      <c r="Q84" s="1">
        <v>0.10948985</v>
      </c>
      <c r="R84" s="1">
        <v>0.11878989</v>
      </c>
      <c r="S84" s="1">
        <v>0.11586005000000001</v>
      </c>
      <c r="T84" s="1">
        <v>0.11453467000000001</v>
      </c>
      <c r="U84" s="1">
        <v>0.12277494</v>
      </c>
      <c r="V84" s="1">
        <v>0.12002857</v>
      </c>
      <c r="W84" s="1">
        <v>0.12815889999999999</v>
      </c>
      <c r="X84" s="1">
        <v>0.12687418</v>
      </c>
      <c r="Y84" s="1">
        <v>0.14338628</v>
      </c>
      <c r="Z84" s="1">
        <v>0.14211475000000001</v>
      </c>
      <c r="AA84" s="1">
        <v>0.15082662999999999</v>
      </c>
      <c r="AB84" s="1">
        <v>0.15712967</v>
      </c>
      <c r="AC84" s="1">
        <v>0.15468200999999998</v>
      </c>
      <c r="AD84" s="1">
        <v>0.16255288000000001</v>
      </c>
      <c r="AE84" s="1">
        <v>0.17762162000000001</v>
      </c>
      <c r="AF84" s="1">
        <v>0.18383203000000001</v>
      </c>
      <c r="AG84" s="1">
        <v>0.19000384999999997</v>
      </c>
      <c r="AH84" s="1">
        <v>0.19697655</v>
      </c>
      <c r="AI84" s="1">
        <v>0.21174695000000002</v>
      </c>
      <c r="AJ84" s="1">
        <v>0.23014428999999997</v>
      </c>
      <c r="AK84" s="1">
        <v>0.25775925</v>
      </c>
      <c r="AL84" s="1">
        <v>0.33264717999999999</v>
      </c>
      <c r="AM84" s="1">
        <v>0.36520106000000002</v>
      </c>
      <c r="AN84" s="1">
        <v>0.41116912999999999</v>
      </c>
      <c r="AO84" s="1">
        <v>0.36103934999999998</v>
      </c>
      <c r="AP84" s="1">
        <v>0.38685496999999996</v>
      </c>
      <c r="AQ84" s="1">
        <v>0.44810835999999998</v>
      </c>
      <c r="AR84" s="1">
        <v>0.54296076000000004</v>
      </c>
      <c r="AS84" s="1">
        <v>0.58683613000000001</v>
      </c>
      <c r="AT84" s="1">
        <v>0.60495122999999995</v>
      </c>
      <c r="AU84" s="1">
        <v>0.72052257000000008</v>
      </c>
      <c r="AV84" s="1">
        <v>0.76654076000000004</v>
      </c>
      <c r="AW84" s="1">
        <v>0.72286778000000007</v>
      </c>
      <c r="AX84" s="1">
        <v>0.70443041000000006</v>
      </c>
      <c r="AY84" s="1">
        <v>0.74755938</v>
      </c>
      <c r="AZ84" s="1">
        <v>0.79514198999999997</v>
      </c>
      <c r="BA84" s="1">
        <v>0.83995130000000007</v>
      </c>
      <c r="BB84" s="1">
        <v>0.82785710000000012</v>
      </c>
      <c r="BC84" s="1">
        <v>0.92623269000000008</v>
      </c>
      <c r="BD84" s="1">
        <v>1.0517203799999999</v>
      </c>
      <c r="BE84" s="1">
        <v>1.2260901499999999</v>
      </c>
      <c r="BF84" s="1">
        <v>1.351753548</v>
      </c>
      <c r="BG84" s="1">
        <v>1.4454369506</v>
      </c>
      <c r="BH84" s="1">
        <v>1.6781699159999999</v>
      </c>
      <c r="BI84" s="1">
        <v>1.7792780340000001</v>
      </c>
      <c r="BJ84" s="1">
        <v>2.03744806</v>
      </c>
      <c r="BK84" s="1">
        <v>2.2257798859999998</v>
      </c>
      <c r="BL84" s="1">
        <v>2.334511478</v>
      </c>
      <c r="BM84" s="1">
        <v>2.5650635197000002</v>
      </c>
      <c r="BN84" s="1">
        <v>2.6330562883000002</v>
      </c>
      <c r="BO84" s="1">
        <v>2.8476243904</v>
      </c>
      <c r="BP84" s="1">
        <v>3.1311705006999997</v>
      </c>
      <c r="BQ84" s="1">
        <v>3.2888972927999998</v>
      </c>
      <c r="BR84" s="1">
        <v>3.4541125112</v>
      </c>
      <c r="BS84" s="1">
        <v>3.7225296359</v>
      </c>
      <c r="BT84" s="1">
        <v>3.8700617255999998</v>
      </c>
      <c r="BU84" s="1">
        <v>4.2493629125999997</v>
      </c>
      <c r="BV84" s="1">
        <v>4.4423040891999994</v>
      </c>
      <c r="BW84" s="1">
        <v>4.8005056667999995</v>
      </c>
      <c r="BX84" s="1">
        <v>5.2046721442999999</v>
      </c>
      <c r="BZ84" s="2">
        <f>BX84/SUM(BX83:BX85)</f>
        <v>9.2914020302116693E-2</v>
      </c>
      <c r="CA84" t="s">
        <v>4</v>
      </c>
      <c r="CB84">
        <v>4</v>
      </c>
    </row>
    <row r="85" spans="1:80" x14ac:dyDescent="0.3">
      <c r="B85" t="s">
        <v>106</v>
      </c>
      <c r="C85" t="s">
        <v>76</v>
      </c>
      <c r="D85" t="s">
        <v>76</v>
      </c>
      <c r="E85" t="s">
        <v>104</v>
      </c>
      <c r="F85" t="s">
        <v>5</v>
      </c>
      <c r="G85" s="1">
        <v>0.22516902</v>
      </c>
      <c r="H85" s="1">
        <v>0.27227048999999998</v>
      </c>
      <c r="I85" s="1">
        <v>0.29787293999999992</v>
      </c>
      <c r="J85" s="1">
        <v>0.35090997000000002</v>
      </c>
      <c r="K85" s="1">
        <v>0.46190586</v>
      </c>
      <c r="L85" s="1">
        <v>0.51404516999999994</v>
      </c>
      <c r="M85" s="1">
        <v>0.54614045999999994</v>
      </c>
      <c r="N85" s="1">
        <v>0.75536721000000007</v>
      </c>
      <c r="O85" s="1">
        <v>0.73762598999999995</v>
      </c>
      <c r="P85" s="1">
        <v>0.80256327000000005</v>
      </c>
      <c r="Q85" s="1">
        <v>0.74316095999999998</v>
      </c>
      <c r="R85" s="1">
        <v>0.64214906999999999</v>
      </c>
      <c r="S85" s="1">
        <v>0.61584528000000005</v>
      </c>
      <c r="T85" s="1">
        <v>0.67898709000000013</v>
      </c>
      <c r="U85" s="1">
        <v>0.74644767000000001</v>
      </c>
      <c r="V85" s="1">
        <v>0.88666149999999988</v>
      </c>
      <c r="W85" s="1">
        <v>0.91464479999999992</v>
      </c>
      <c r="X85" s="1">
        <v>0.93121114000000005</v>
      </c>
      <c r="Y85" s="1">
        <v>0.95228866999999995</v>
      </c>
      <c r="Z85" s="1">
        <v>1.02562621</v>
      </c>
      <c r="AA85" s="1">
        <v>1.1041661599999999</v>
      </c>
      <c r="AB85" s="1">
        <v>1.1726408500000001</v>
      </c>
      <c r="AC85" s="1">
        <v>1.2401248</v>
      </c>
      <c r="AD85" s="1">
        <v>1.3369956300000001</v>
      </c>
      <c r="AE85" s="1">
        <v>1.4370480299999999</v>
      </c>
      <c r="AF85" s="1">
        <v>1.5539152599999999</v>
      </c>
      <c r="AG85" s="1">
        <v>1.5795324399999999</v>
      </c>
      <c r="AH85" s="1">
        <v>1.6641161200000001</v>
      </c>
      <c r="AI85" s="1">
        <v>1.7236015200000001</v>
      </c>
      <c r="AJ85" s="1">
        <v>1.8415892300000001</v>
      </c>
      <c r="AK85" s="1">
        <v>2.0259573999999998</v>
      </c>
      <c r="AL85" s="1">
        <v>2.3041961100000004</v>
      </c>
      <c r="AM85" s="1">
        <v>2.5906523400000001</v>
      </c>
      <c r="AN85" s="1">
        <v>2.8904045299999996</v>
      </c>
      <c r="AO85" s="1">
        <v>3.4185772093</v>
      </c>
      <c r="AP85" s="1">
        <v>4.0416592143000001</v>
      </c>
      <c r="AQ85" s="1">
        <v>4.6757297647999998</v>
      </c>
      <c r="AR85" s="1">
        <v>5.3436622990999991</v>
      </c>
      <c r="AS85" s="1">
        <v>5.8429087871000007</v>
      </c>
      <c r="AT85" s="1">
        <v>6.2521897897999992</v>
      </c>
      <c r="AU85" s="1">
        <v>6.5906004490000001</v>
      </c>
      <c r="AV85" s="1">
        <v>6.8043397955999998</v>
      </c>
      <c r="AW85" s="1">
        <v>7.6696741607999996</v>
      </c>
      <c r="AX85" s="1">
        <v>8.7212728037999998</v>
      </c>
      <c r="AY85" s="1">
        <v>10.179784235499998</v>
      </c>
      <c r="AZ85" s="1">
        <v>11.713550058899999</v>
      </c>
      <c r="BA85" s="1">
        <v>13.173464512300001</v>
      </c>
      <c r="BB85" s="1">
        <v>13.913673184</v>
      </c>
      <c r="BC85" s="1">
        <v>14.265703695700001</v>
      </c>
      <c r="BD85" s="1">
        <v>15.258635612299999</v>
      </c>
      <c r="BE85" s="1">
        <v>15.7981236606</v>
      </c>
      <c r="BF85" s="1">
        <v>16.688498380600002</v>
      </c>
      <c r="BG85" s="1">
        <v>17.743113204</v>
      </c>
      <c r="BH85" s="1">
        <v>18.404365080000002</v>
      </c>
      <c r="BI85" s="1">
        <v>20.123931645600003</v>
      </c>
      <c r="BJ85" s="1">
        <v>21.358866900700004</v>
      </c>
      <c r="BK85" s="1">
        <v>22.806765607999999</v>
      </c>
      <c r="BL85" s="1">
        <v>24.266779109799998</v>
      </c>
      <c r="BM85" s="1">
        <v>26.303460614999999</v>
      </c>
      <c r="BN85" s="1">
        <v>27.522629958300001</v>
      </c>
      <c r="BO85" s="1">
        <v>29.1563164282</v>
      </c>
      <c r="BP85" s="1">
        <v>30.114820074199997</v>
      </c>
      <c r="BQ85" s="1">
        <v>32.1378471035</v>
      </c>
      <c r="BR85" s="1">
        <v>34.3431610998</v>
      </c>
      <c r="BS85" s="1">
        <v>35.969501237999999</v>
      </c>
      <c r="BT85" s="1">
        <v>37.300622458000007</v>
      </c>
      <c r="BU85" s="1">
        <v>38.966356867400009</v>
      </c>
      <c r="BV85" s="1">
        <v>40.186225025100001</v>
      </c>
      <c r="BW85" s="1">
        <v>41.592216152399999</v>
      </c>
      <c r="BX85" s="1">
        <v>42.850798285299994</v>
      </c>
      <c r="BZ85" s="2">
        <f>BX85/SUM(BX83:BX85)</f>
        <v>0.76497420614718714</v>
      </c>
      <c r="CA85" t="s">
        <v>5</v>
      </c>
      <c r="CB85">
        <v>5</v>
      </c>
    </row>
    <row r="86" spans="1:80" ht="14.15" customHeight="1" x14ac:dyDescent="0.3">
      <c r="D86" s="3" t="s">
        <v>69</v>
      </c>
      <c r="G86">
        <v>1950</v>
      </c>
      <c r="H86">
        <v>1951</v>
      </c>
      <c r="I86">
        <v>1952</v>
      </c>
      <c r="J86">
        <v>1953</v>
      </c>
      <c r="K86">
        <v>1954</v>
      </c>
      <c r="L86">
        <v>1955</v>
      </c>
      <c r="M86">
        <v>1956</v>
      </c>
      <c r="N86">
        <v>1957</v>
      </c>
      <c r="O86">
        <v>1958</v>
      </c>
      <c r="P86">
        <v>1959</v>
      </c>
      <c r="Q86">
        <v>1960</v>
      </c>
      <c r="R86">
        <v>1961</v>
      </c>
      <c r="S86">
        <v>1962</v>
      </c>
      <c r="T86">
        <v>1963</v>
      </c>
      <c r="U86">
        <v>1964</v>
      </c>
      <c r="V86">
        <v>1965</v>
      </c>
      <c r="W86">
        <v>1966</v>
      </c>
      <c r="X86">
        <v>1967</v>
      </c>
      <c r="Y86">
        <v>1968</v>
      </c>
      <c r="Z86">
        <v>1969</v>
      </c>
      <c r="AA86">
        <v>1970</v>
      </c>
      <c r="AB86">
        <v>1971</v>
      </c>
      <c r="AC86">
        <v>1972</v>
      </c>
      <c r="AD86">
        <v>1973</v>
      </c>
      <c r="AE86">
        <v>1974</v>
      </c>
      <c r="AF86">
        <v>1975</v>
      </c>
      <c r="AG86">
        <v>1976</v>
      </c>
      <c r="AH86">
        <v>1977</v>
      </c>
      <c r="AI86">
        <v>1978</v>
      </c>
      <c r="AJ86">
        <v>1979</v>
      </c>
      <c r="AK86">
        <v>1980</v>
      </c>
      <c r="AL86">
        <v>1981</v>
      </c>
      <c r="AM86">
        <v>1982</v>
      </c>
      <c r="AN86">
        <v>1983</v>
      </c>
      <c r="AO86">
        <v>1984</v>
      </c>
      <c r="AP86">
        <v>1985</v>
      </c>
      <c r="AQ86">
        <v>1986</v>
      </c>
      <c r="AR86">
        <v>1987</v>
      </c>
      <c r="AS86">
        <v>1988</v>
      </c>
      <c r="AT86">
        <v>1989</v>
      </c>
      <c r="AU86">
        <v>1990</v>
      </c>
      <c r="AV86">
        <v>1991</v>
      </c>
      <c r="AW86">
        <v>1992</v>
      </c>
      <c r="AX86">
        <v>1993</v>
      </c>
      <c r="AY86">
        <v>1994</v>
      </c>
      <c r="AZ86">
        <v>1995</v>
      </c>
      <c r="BA86">
        <v>1996</v>
      </c>
      <c r="BB86">
        <v>1997</v>
      </c>
      <c r="BC86">
        <v>1998</v>
      </c>
      <c r="BD86">
        <v>1999</v>
      </c>
      <c r="BE86">
        <v>2000</v>
      </c>
      <c r="BF86">
        <v>2001</v>
      </c>
      <c r="BG86">
        <v>2002</v>
      </c>
      <c r="BH86">
        <v>2003</v>
      </c>
      <c r="BI86">
        <v>2004</v>
      </c>
      <c r="BJ86">
        <v>2005</v>
      </c>
      <c r="BK86">
        <v>2006</v>
      </c>
      <c r="BL86">
        <v>2007</v>
      </c>
      <c r="BM86">
        <v>2008</v>
      </c>
      <c r="BN86">
        <v>2009</v>
      </c>
      <c r="BO86">
        <v>2010</v>
      </c>
      <c r="BP86">
        <v>2011</v>
      </c>
      <c r="BQ86">
        <v>2012</v>
      </c>
      <c r="BR86">
        <v>2013</v>
      </c>
      <c r="BS86">
        <v>2014</v>
      </c>
      <c r="BT86">
        <v>2015</v>
      </c>
      <c r="BU86">
        <v>2016</v>
      </c>
      <c r="BV86">
        <v>2017</v>
      </c>
      <c r="BW86">
        <v>2018</v>
      </c>
      <c r="BX86">
        <v>2019</v>
      </c>
    </row>
    <row r="87" spans="1:80" ht="13" customHeight="1" x14ac:dyDescent="0.3">
      <c r="B87" t="s">
        <v>100</v>
      </c>
      <c r="C87" t="s">
        <v>71</v>
      </c>
      <c r="D87" t="s">
        <v>72</v>
      </c>
      <c r="E87" t="s">
        <v>74</v>
      </c>
      <c r="G87">
        <v>1950</v>
      </c>
      <c r="Q87">
        <v>1960</v>
      </c>
      <c r="AA87">
        <v>1970</v>
      </c>
      <c r="AK87">
        <v>1980</v>
      </c>
      <c r="AU87">
        <v>1990</v>
      </c>
      <c r="BE87">
        <v>2000</v>
      </c>
      <c r="BO87">
        <v>2010</v>
      </c>
      <c r="BX87">
        <v>2019</v>
      </c>
      <c r="BY87">
        <v>2020</v>
      </c>
    </row>
    <row r="88" spans="1:80" x14ac:dyDescent="0.3">
      <c r="B88" t="s">
        <v>0</v>
      </c>
      <c r="C88" t="s">
        <v>76</v>
      </c>
      <c r="D88" t="s">
        <v>76</v>
      </c>
      <c r="E88" t="s">
        <v>104</v>
      </c>
      <c r="F88" t="s">
        <v>1</v>
      </c>
      <c r="G88" s="1">
        <v>1.922647</v>
      </c>
      <c r="H88" s="1">
        <v>2.0882420000000002</v>
      </c>
      <c r="I88" s="1">
        <v>2.2226910000000002</v>
      </c>
      <c r="J88" s="1">
        <v>2.555342</v>
      </c>
      <c r="K88" s="1">
        <v>2.7882579999999999</v>
      </c>
      <c r="L88" s="1">
        <v>2.9873120000000002</v>
      </c>
      <c r="M88" s="1">
        <v>3.0070480000000002</v>
      </c>
      <c r="N88" s="1">
        <v>2.971066</v>
      </c>
      <c r="O88" s="1">
        <v>2.9403130000000002</v>
      </c>
      <c r="P88" s="1">
        <v>2.9603830000000002</v>
      </c>
      <c r="Q88" s="1">
        <v>3.082462</v>
      </c>
      <c r="R88" s="1">
        <v>3.4297979999999999</v>
      </c>
      <c r="S88" s="1">
        <v>3.6304889999999999</v>
      </c>
      <c r="T88" s="1">
        <v>3.4392610000000001</v>
      </c>
      <c r="U88" s="1">
        <v>3.7535150000000002</v>
      </c>
      <c r="V88" s="1">
        <v>3.9748830000000002</v>
      </c>
      <c r="W88" s="1">
        <v>4.0081379999999998</v>
      </c>
      <c r="X88" s="1">
        <v>4.1420490000000001</v>
      </c>
      <c r="Y88" s="1">
        <v>4.334892</v>
      </c>
      <c r="Z88" s="1">
        <v>4.3929989999999997</v>
      </c>
      <c r="AA88" s="1">
        <v>4.6274749999999996</v>
      </c>
      <c r="AB88" s="1">
        <v>4.8058610000000002</v>
      </c>
      <c r="AC88" s="1">
        <v>4.8715250000000001</v>
      </c>
      <c r="AD88" s="1">
        <v>5.020804</v>
      </c>
      <c r="AE88" s="1">
        <v>4.9558450000000001</v>
      </c>
      <c r="AF88" s="1">
        <v>4.9599919999999997</v>
      </c>
      <c r="AG88" s="1">
        <v>4.8305730000000002</v>
      </c>
      <c r="AH88" s="1">
        <v>4.9903870000000001</v>
      </c>
      <c r="AI88" s="1">
        <v>4.8711339999999996</v>
      </c>
      <c r="AJ88" s="1">
        <v>4.8966770000000004</v>
      </c>
      <c r="AK88" s="1">
        <v>5.1029840000000002</v>
      </c>
      <c r="AL88" s="1">
        <v>5.3084920000000002</v>
      </c>
      <c r="AM88" s="1">
        <v>5.3159700000000001</v>
      </c>
      <c r="AN88" s="1">
        <v>5.5667559999999998</v>
      </c>
      <c r="AO88" s="1">
        <v>5.7087009999999996</v>
      </c>
      <c r="AP88" s="1">
        <v>5.6164959999999997</v>
      </c>
      <c r="AQ88" s="1">
        <v>5.9281259999999998</v>
      </c>
      <c r="AR88" s="1">
        <v>6.0631940000000002</v>
      </c>
      <c r="AS88" s="1">
        <v>6.1614500000000003</v>
      </c>
      <c r="AT88" s="1">
        <v>6.2144465000000002</v>
      </c>
      <c r="AU88" s="1">
        <v>6.4386039999999998</v>
      </c>
      <c r="AV88" s="1">
        <v>6.2554245000000002</v>
      </c>
      <c r="AW88" s="1">
        <v>6.2008714899999999</v>
      </c>
      <c r="AX88" s="1">
        <v>6.5793115000000002</v>
      </c>
      <c r="AY88" s="1">
        <v>6.7111358100000009</v>
      </c>
      <c r="AZ88" s="1">
        <v>7.2916990000000004</v>
      </c>
      <c r="BA88" s="1">
        <v>7.4553700000000003</v>
      </c>
      <c r="BB88" s="1">
        <v>7.4835370000000001</v>
      </c>
      <c r="BC88" s="1">
        <v>7.8338710000000003</v>
      </c>
      <c r="BD88" s="1">
        <v>8.2653590000000001</v>
      </c>
      <c r="BE88" s="1">
        <v>8.5934109999999997</v>
      </c>
      <c r="BF88" s="1">
        <v>8.5520350000000001</v>
      </c>
      <c r="BG88" s="1">
        <v>8.4085870000000007</v>
      </c>
      <c r="BH88" s="1">
        <v>8.6122239999999994</v>
      </c>
      <c r="BI88" s="1">
        <v>8.6695810000000009</v>
      </c>
      <c r="BJ88" s="1">
        <v>9.4277840000000008</v>
      </c>
      <c r="BK88" s="1">
        <v>9.8267679999999995</v>
      </c>
      <c r="BL88" s="1">
        <v>10.074424</v>
      </c>
      <c r="BM88" s="1">
        <v>10.161142999999999</v>
      </c>
      <c r="BN88" s="1">
        <v>10.328044999999999</v>
      </c>
      <c r="BO88" s="1">
        <v>10.863861</v>
      </c>
      <c r="BP88" s="1">
        <v>10.502624000000001</v>
      </c>
      <c r="BQ88" s="1">
        <v>10.892107680000001</v>
      </c>
      <c r="BR88" s="1">
        <v>10.937260269999999</v>
      </c>
      <c r="BS88" s="1">
        <v>11.0642745</v>
      </c>
      <c r="BT88" s="1">
        <v>11.171402499999999</v>
      </c>
      <c r="BU88" s="1">
        <v>11.385505380000001</v>
      </c>
      <c r="BV88" s="1">
        <v>11.950287830000001</v>
      </c>
      <c r="BW88" s="1">
        <v>12.009506740000001</v>
      </c>
      <c r="BX88" s="1">
        <v>12.08865334</v>
      </c>
    </row>
    <row r="89" spans="1:80" x14ac:dyDescent="0.3">
      <c r="B89" t="s">
        <v>0</v>
      </c>
      <c r="C89" t="s">
        <v>76</v>
      </c>
      <c r="D89" t="s">
        <v>76</v>
      </c>
      <c r="E89" t="s">
        <v>104</v>
      </c>
      <c r="F89" t="s">
        <v>2</v>
      </c>
      <c r="G89" s="1">
        <v>16.8068539</v>
      </c>
      <c r="H89" s="1">
        <v>19.08855865</v>
      </c>
      <c r="I89" s="1">
        <v>20.767541999999999</v>
      </c>
      <c r="J89" s="1">
        <v>20.878261999999999</v>
      </c>
      <c r="K89" s="1">
        <v>22.59148514</v>
      </c>
      <c r="L89" s="1">
        <v>23.788253000000001</v>
      </c>
      <c r="M89" s="1">
        <v>25.466884</v>
      </c>
      <c r="N89" s="1">
        <v>25.644964000000002</v>
      </c>
      <c r="O89" s="1">
        <v>26.262031</v>
      </c>
      <c r="P89" s="1">
        <v>28.638594000000001</v>
      </c>
      <c r="Q89" s="1">
        <v>30.857348000000002</v>
      </c>
      <c r="R89" s="1">
        <v>34.297620000000002</v>
      </c>
      <c r="S89" s="1">
        <v>37.423724</v>
      </c>
      <c r="T89" s="1">
        <v>38.667247100000004</v>
      </c>
      <c r="U89" s="1">
        <v>42.936433100000002</v>
      </c>
      <c r="V89" s="1">
        <v>43.699554399999997</v>
      </c>
      <c r="W89" s="1">
        <v>47.546170799999999</v>
      </c>
      <c r="X89" s="1">
        <v>50.746057</v>
      </c>
      <c r="Y89" s="1">
        <v>53.888168</v>
      </c>
      <c r="Z89" s="1">
        <v>52.419812999999998</v>
      </c>
      <c r="AA89" s="1">
        <v>58.221660999999997</v>
      </c>
      <c r="AB89" s="1">
        <v>58.010567000000002</v>
      </c>
      <c r="AC89" s="1">
        <v>53.762557000000001</v>
      </c>
      <c r="AD89" s="1">
        <v>54.158588000000002</v>
      </c>
      <c r="AE89" s="1">
        <v>57.405377000000001</v>
      </c>
      <c r="AF89" s="1">
        <v>56.91048</v>
      </c>
      <c r="AG89" s="1">
        <v>60.429637999999997</v>
      </c>
      <c r="AH89" s="1">
        <v>58.930528000000002</v>
      </c>
      <c r="AI89" s="1">
        <v>61.169234000000003</v>
      </c>
      <c r="AJ89" s="1">
        <v>61.599743500000002</v>
      </c>
      <c r="AK89" s="1">
        <v>62.116416999999998</v>
      </c>
      <c r="AL89" s="1">
        <v>64.103828030000003</v>
      </c>
      <c r="AM89" s="1">
        <v>65.775582740000004</v>
      </c>
      <c r="AN89" s="1">
        <v>65.500865380000008</v>
      </c>
      <c r="AO89" s="1">
        <v>70.968781409999991</v>
      </c>
      <c r="AP89" s="1">
        <v>72.645294450000009</v>
      </c>
      <c r="AQ89" s="1">
        <v>77.841455920000001</v>
      </c>
      <c r="AR89" s="1">
        <v>78.315138510000011</v>
      </c>
      <c r="AS89" s="1">
        <v>81.68991023000001</v>
      </c>
      <c r="AT89" s="1">
        <v>82.123913460000011</v>
      </c>
      <c r="AU89" s="1">
        <v>78.236586410000001</v>
      </c>
      <c r="AV89" s="1">
        <v>77.462699760000007</v>
      </c>
      <c r="AW89" s="1">
        <v>79.009701210000003</v>
      </c>
      <c r="AX89" s="1">
        <v>80.010789310000007</v>
      </c>
      <c r="AY89" s="1">
        <v>85.429402370000005</v>
      </c>
      <c r="AZ89" s="1">
        <v>84.975163359999996</v>
      </c>
      <c r="BA89" s="1">
        <v>86.37522306999999</v>
      </c>
      <c r="BB89" s="1">
        <v>85.711167810000006</v>
      </c>
      <c r="BC89" s="1">
        <v>78.033843810000008</v>
      </c>
      <c r="BD89" s="1">
        <v>83.472889190000004</v>
      </c>
      <c r="BE89" s="1">
        <v>84.983108019999989</v>
      </c>
      <c r="BF89" s="1">
        <v>82.252094620000008</v>
      </c>
      <c r="BG89" s="1">
        <v>82.687799960000007</v>
      </c>
      <c r="BH89" s="1">
        <v>79.706852530000006</v>
      </c>
      <c r="BI89" s="1">
        <v>84.19685195000001</v>
      </c>
      <c r="BJ89" s="1">
        <v>83.063843239999997</v>
      </c>
      <c r="BK89" s="1">
        <v>80.375121460000003</v>
      </c>
      <c r="BL89" s="1">
        <v>80.418611370000008</v>
      </c>
      <c r="BM89" s="1">
        <v>79.343113379999991</v>
      </c>
      <c r="BN89" s="1">
        <v>78.739565339999999</v>
      </c>
      <c r="BO89" s="1">
        <v>76.271454790000007</v>
      </c>
      <c r="BP89" s="1">
        <v>81.130488569999997</v>
      </c>
      <c r="BQ89" s="1">
        <v>77.746852329999996</v>
      </c>
      <c r="BR89" s="1">
        <v>78.832789849999998</v>
      </c>
      <c r="BS89" s="1">
        <v>79.326353650000001</v>
      </c>
      <c r="BT89" s="1">
        <v>80.526172379999991</v>
      </c>
      <c r="BU89" s="1">
        <v>78.300223549999998</v>
      </c>
      <c r="BV89" s="1">
        <v>81.264787780000006</v>
      </c>
      <c r="BW89" s="1">
        <v>84.625342020000005</v>
      </c>
      <c r="BX89" s="1">
        <v>80.419969910000006</v>
      </c>
    </row>
    <row r="90" spans="1:80" x14ac:dyDescent="0.3">
      <c r="B90" t="s">
        <v>0</v>
      </c>
      <c r="C90" t="s">
        <v>76</v>
      </c>
      <c r="D90" t="s">
        <v>76</v>
      </c>
      <c r="E90" t="s">
        <v>104</v>
      </c>
      <c r="F90" t="s">
        <v>3</v>
      </c>
      <c r="G90" s="1">
        <v>0.281273</v>
      </c>
      <c r="H90" s="1">
        <v>0.34881699999999999</v>
      </c>
      <c r="I90" s="1">
        <v>0.40605200000000002</v>
      </c>
      <c r="J90" s="1">
        <v>0.47653099999999998</v>
      </c>
      <c r="K90" s="1">
        <v>0.47346100000000002</v>
      </c>
      <c r="L90" s="1">
        <v>0.52839000000000003</v>
      </c>
      <c r="M90" s="1">
        <v>0.48250300000000002</v>
      </c>
      <c r="N90" s="1">
        <v>0.58686000000000005</v>
      </c>
      <c r="O90" s="1">
        <v>0.55258499999999999</v>
      </c>
      <c r="P90" s="1">
        <v>0.60301000000000005</v>
      </c>
      <c r="Q90" s="1">
        <v>0.67301</v>
      </c>
      <c r="R90" s="1">
        <v>0.64705400000000002</v>
      </c>
      <c r="S90" s="1">
        <v>0.73450000000000004</v>
      </c>
      <c r="T90" s="1">
        <v>0.847105</v>
      </c>
      <c r="U90" s="1">
        <v>0.84537200000000001</v>
      </c>
      <c r="V90" s="1">
        <v>0.860012</v>
      </c>
      <c r="W90" s="1">
        <v>0.881637</v>
      </c>
      <c r="X90" s="1">
        <v>0.92215899999999995</v>
      </c>
      <c r="Y90" s="1">
        <v>1.0161910000000001</v>
      </c>
      <c r="Z90" s="1">
        <v>1.0101880000000001</v>
      </c>
      <c r="AA90" s="1">
        <v>1.1131180000000001</v>
      </c>
      <c r="AB90" s="1">
        <v>1.194334</v>
      </c>
      <c r="AC90" s="1">
        <v>1.334649</v>
      </c>
      <c r="AD90" s="1">
        <v>1.3388150000000001</v>
      </c>
      <c r="AE90" s="1">
        <v>1.3764559999999999</v>
      </c>
      <c r="AF90" s="1">
        <v>1.5889420000000001</v>
      </c>
      <c r="AG90" s="1">
        <v>1.6553169999999999</v>
      </c>
      <c r="AH90" s="1">
        <v>1.930534</v>
      </c>
      <c r="AI90" s="1">
        <v>1.9201490000000001</v>
      </c>
      <c r="AJ90" s="1">
        <v>1.891915</v>
      </c>
      <c r="AK90" s="1">
        <v>2.0044719999999998</v>
      </c>
      <c r="AL90" s="1">
        <v>2.1142650000000001</v>
      </c>
      <c r="AM90" s="1">
        <v>2.1536940000000002</v>
      </c>
      <c r="AN90" s="1">
        <v>2.2816480000000001</v>
      </c>
      <c r="AO90" s="1">
        <v>2.4312921600000004</v>
      </c>
      <c r="AP90" s="1">
        <v>2.7339218599999997</v>
      </c>
      <c r="AQ90" s="1">
        <v>3.00314266</v>
      </c>
      <c r="AR90" s="1">
        <v>3.4207200000000002</v>
      </c>
      <c r="AS90" s="1">
        <v>3.8543073300000001</v>
      </c>
      <c r="AT90" s="1">
        <v>3.97564612</v>
      </c>
      <c r="AU90" s="1">
        <v>4.1669573399999997</v>
      </c>
      <c r="AV90" s="1">
        <v>4.4056319200000003</v>
      </c>
      <c r="AW90" s="1">
        <v>5.1104276500000001</v>
      </c>
      <c r="AX90" s="1">
        <v>6.3537689200000003</v>
      </c>
      <c r="AY90" s="1">
        <v>7.6208858499999996</v>
      </c>
      <c r="AZ90" s="1">
        <v>9.257031030000002</v>
      </c>
      <c r="BA90" s="1">
        <v>9.6714219499999992</v>
      </c>
      <c r="BB90" s="1">
        <v>9.5628425000000004</v>
      </c>
      <c r="BC90" s="1">
        <v>10.057537890000001</v>
      </c>
      <c r="BD90" s="1">
        <v>10.99013742</v>
      </c>
      <c r="BE90" s="1">
        <v>11.689252570000001</v>
      </c>
      <c r="BF90" s="1">
        <v>12.533621140000001</v>
      </c>
      <c r="BG90" s="1">
        <v>13.288654749999999</v>
      </c>
      <c r="BH90" s="1">
        <v>13.73516162</v>
      </c>
      <c r="BI90" s="1">
        <v>14.393759510000001</v>
      </c>
      <c r="BJ90" s="1">
        <v>14.770205019999999</v>
      </c>
      <c r="BK90" s="1">
        <v>15.484603530000001</v>
      </c>
      <c r="BL90" s="1">
        <v>16.06472948</v>
      </c>
      <c r="BM90" s="1">
        <v>16.281087530000001</v>
      </c>
      <c r="BN90" s="1">
        <v>16.83330887</v>
      </c>
      <c r="BO90" s="1">
        <v>17.191421509999998</v>
      </c>
      <c r="BP90" s="1">
        <v>17.596779850000001</v>
      </c>
      <c r="BQ90" s="1">
        <v>18.618071830000002</v>
      </c>
      <c r="BR90" s="1">
        <v>19.245634930000001</v>
      </c>
      <c r="BS90" s="1">
        <v>20.10347475</v>
      </c>
      <c r="BT90" s="1">
        <v>20.65639462</v>
      </c>
      <c r="BU90" s="1">
        <v>21.68602473</v>
      </c>
      <c r="BV90" s="1">
        <v>22.538455410000005</v>
      </c>
      <c r="BW90" s="1">
        <v>22.821476439999998</v>
      </c>
      <c r="BX90" s="1">
        <v>23.318040079999999</v>
      </c>
    </row>
    <row r="91" spans="1:80" x14ac:dyDescent="0.3">
      <c r="B91" t="s">
        <v>0</v>
      </c>
      <c r="C91" t="s">
        <v>76</v>
      </c>
      <c r="D91" t="s">
        <v>76</v>
      </c>
      <c r="E91" t="s">
        <v>104</v>
      </c>
      <c r="F91" t="s">
        <v>4</v>
      </c>
      <c r="G91" s="1">
        <v>6.3682000000000002E-2</v>
      </c>
      <c r="H91" s="1">
        <v>6.6962999999999995E-2</v>
      </c>
      <c r="I91" s="1">
        <v>7.3688000000000003E-2</v>
      </c>
      <c r="J91" s="1">
        <v>8.2340999999999998E-2</v>
      </c>
      <c r="K91" s="1">
        <v>8.6068000000000006E-2</v>
      </c>
      <c r="L91" s="1">
        <v>9.8258999999999999E-2</v>
      </c>
      <c r="M91" s="1">
        <v>9.9041000000000004E-2</v>
      </c>
      <c r="N91" s="1">
        <v>0.105631</v>
      </c>
      <c r="O91" s="1">
        <v>0.11877</v>
      </c>
      <c r="P91" s="1">
        <v>0.12601100000000001</v>
      </c>
      <c r="Q91" s="1">
        <v>0.12806400000000001</v>
      </c>
      <c r="R91" s="1">
        <v>0.139214</v>
      </c>
      <c r="S91" s="1">
        <v>0.13623299999999999</v>
      </c>
      <c r="T91" s="1">
        <v>0.13411699999999999</v>
      </c>
      <c r="U91" s="1">
        <v>0.14383799999999999</v>
      </c>
      <c r="V91" s="1">
        <v>0.14142299999999999</v>
      </c>
      <c r="W91" s="1">
        <v>0.1507</v>
      </c>
      <c r="X91" s="1">
        <v>0.151528</v>
      </c>
      <c r="Y91" s="1">
        <v>0.170902</v>
      </c>
      <c r="Z91" s="1">
        <v>0.171794</v>
      </c>
      <c r="AA91" s="1">
        <v>0.18412899999999999</v>
      </c>
      <c r="AB91" s="1">
        <v>0.19547600000000001</v>
      </c>
      <c r="AC91" s="1">
        <v>0.192554</v>
      </c>
      <c r="AD91" s="1">
        <v>0.203039</v>
      </c>
      <c r="AE91" s="1">
        <v>0.22694</v>
      </c>
      <c r="AF91" s="1">
        <v>0.23857800000000001</v>
      </c>
      <c r="AG91" s="1">
        <v>0.252417</v>
      </c>
      <c r="AH91" s="1">
        <v>0.26901649999999999</v>
      </c>
      <c r="AI91" s="1">
        <v>0.29309600000000002</v>
      </c>
      <c r="AJ91" s="1">
        <v>0.31989499999999998</v>
      </c>
      <c r="AK91" s="1">
        <v>0.358738</v>
      </c>
      <c r="AL91" s="1">
        <v>0.46141100000000002</v>
      </c>
      <c r="AM91" s="1">
        <v>0.51486299999999996</v>
      </c>
      <c r="AN91" s="1">
        <v>0.58989150000000001</v>
      </c>
      <c r="AO91" s="1">
        <v>0.55363399999999996</v>
      </c>
      <c r="AP91" s="1">
        <v>0.61097699999999999</v>
      </c>
      <c r="AQ91" s="1">
        <v>0.74354299999999995</v>
      </c>
      <c r="AR91" s="1">
        <v>0.95335700000000001</v>
      </c>
      <c r="AS91" s="1">
        <v>1.067879</v>
      </c>
      <c r="AT91" s="1">
        <v>1.1112420000000001</v>
      </c>
      <c r="AU91" s="1">
        <v>1.2873969999999999</v>
      </c>
      <c r="AV91" s="1">
        <v>1.4439029999999999</v>
      </c>
      <c r="AW91" s="1">
        <v>1.43069</v>
      </c>
      <c r="AX91" s="1">
        <v>1.3657010000000001</v>
      </c>
      <c r="AY91" s="1">
        <v>1.454167</v>
      </c>
      <c r="AZ91" s="1">
        <v>1.5788</v>
      </c>
      <c r="BA91" s="1">
        <v>1.6092360000000001</v>
      </c>
      <c r="BB91" s="1">
        <v>1.6185700000000001</v>
      </c>
      <c r="BC91" s="1">
        <v>1.782497</v>
      </c>
      <c r="BD91" s="1">
        <v>1.9816339999999999</v>
      </c>
      <c r="BE91" s="1">
        <v>2.2529789999999998</v>
      </c>
      <c r="BF91" s="1">
        <v>2.5141564000000001</v>
      </c>
      <c r="BG91" s="1">
        <v>2.68226276</v>
      </c>
      <c r="BH91" s="1">
        <v>3.1390711000000002</v>
      </c>
      <c r="BI91" s="1">
        <v>3.3929262000000002</v>
      </c>
      <c r="BJ91" s="1">
        <v>3.9278529999999998</v>
      </c>
      <c r="BK91" s="1">
        <v>4.3181687999999996</v>
      </c>
      <c r="BL91" s="1">
        <v>4.5329512999999997</v>
      </c>
      <c r="BM91" s="1">
        <v>4.8614579700000009</v>
      </c>
      <c r="BN91" s="1">
        <v>5.0298529199999997</v>
      </c>
      <c r="BO91" s="1">
        <v>5.2993326400000003</v>
      </c>
      <c r="BP91" s="1">
        <v>5.8316301299999997</v>
      </c>
      <c r="BQ91" s="1">
        <v>6.0702886900000008</v>
      </c>
      <c r="BR91" s="1">
        <v>6.3544760700000005</v>
      </c>
      <c r="BS91" s="1">
        <v>6.9087404799999996</v>
      </c>
      <c r="BT91" s="1">
        <v>7.2311688599999995</v>
      </c>
      <c r="BU91" s="1">
        <v>7.8295516299999992</v>
      </c>
      <c r="BV91" s="1">
        <v>8.4736477600000004</v>
      </c>
      <c r="BW91" s="1">
        <v>9.0322187399999994</v>
      </c>
      <c r="BX91" s="1">
        <v>9.8119782099999995</v>
      </c>
    </row>
    <row r="92" spans="1:80" x14ac:dyDescent="0.3">
      <c r="B92" t="s">
        <v>0</v>
      </c>
      <c r="C92" t="s">
        <v>76</v>
      </c>
      <c r="D92" t="s">
        <v>76</v>
      </c>
      <c r="E92" t="s">
        <v>104</v>
      </c>
      <c r="F92" t="s">
        <v>5</v>
      </c>
      <c r="G92" s="1">
        <v>0.25886599999999999</v>
      </c>
      <c r="H92" s="1">
        <v>0.31301400000000001</v>
      </c>
      <c r="I92" s="1">
        <v>0.342443</v>
      </c>
      <c r="J92" s="1">
        <v>0.403418</v>
      </c>
      <c r="K92" s="1">
        <v>0.53098199999999995</v>
      </c>
      <c r="L92" s="1">
        <v>0.59091400000000005</v>
      </c>
      <c r="M92" s="1">
        <v>0.62781699999999996</v>
      </c>
      <c r="N92" s="1">
        <v>0.86830700000000005</v>
      </c>
      <c r="O92" s="1">
        <v>0.84792000000000001</v>
      </c>
      <c r="P92" s="1">
        <v>0.92257</v>
      </c>
      <c r="Q92" s="1">
        <v>0.85429600000000006</v>
      </c>
      <c r="R92" s="1">
        <v>0.73821000000000003</v>
      </c>
      <c r="S92" s="1">
        <v>0.70797699999999997</v>
      </c>
      <c r="T92" s="1">
        <v>0.78056300000000001</v>
      </c>
      <c r="U92" s="1">
        <v>0.85812500000000003</v>
      </c>
      <c r="V92" s="1">
        <v>1.0193179999999999</v>
      </c>
      <c r="W92" s="1">
        <v>1.0515159999999999</v>
      </c>
      <c r="X92" s="1">
        <v>1.070624</v>
      </c>
      <c r="Y92" s="1">
        <v>1.0949249999999999</v>
      </c>
      <c r="Z92" s="1">
        <v>1.1793579999999999</v>
      </c>
      <c r="AA92" s="1">
        <v>1.2697799999999999</v>
      </c>
      <c r="AB92" s="1">
        <v>1.3489370000000001</v>
      </c>
      <c r="AC92" s="1">
        <v>1.4270320000000001</v>
      </c>
      <c r="AD92" s="1">
        <v>1.5390250000000001</v>
      </c>
      <c r="AE92" s="1">
        <v>1.654453</v>
      </c>
      <c r="AF92" s="1">
        <v>1.7896700000000001</v>
      </c>
      <c r="AG92" s="1">
        <v>1.8219030000000001</v>
      </c>
      <c r="AH92" s="1">
        <v>1.922625</v>
      </c>
      <c r="AI92" s="1">
        <v>1.991285</v>
      </c>
      <c r="AJ92" s="1">
        <v>2.1296780000000002</v>
      </c>
      <c r="AK92" s="1">
        <v>2.3428490000000002</v>
      </c>
      <c r="AL92" s="1">
        <v>2.667503</v>
      </c>
      <c r="AM92" s="1">
        <v>3.0031910000000002</v>
      </c>
      <c r="AN92" s="1">
        <v>3.3519869999999998</v>
      </c>
      <c r="AO92" s="1">
        <v>3.95972729</v>
      </c>
      <c r="AP92" s="1">
        <v>4.6771817899999997</v>
      </c>
      <c r="AQ92" s="1">
        <v>5.4174874400000004</v>
      </c>
      <c r="AR92" s="1">
        <v>6.1916602300000001</v>
      </c>
      <c r="AS92" s="1">
        <v>6.7598276300000002</v>
      </c>
      <c r="AT92" s="1">
        <v>7.2320069400000007</v>
      </c>
      <c r="AU92" s="1">
        <v>7.6307797000000006</v>
      </c>
      <c r="AV92" s="1">
        <v>7.8770006800000001</v>
      </c>
      <c r="AW92" s="1">
        <v>8.8688402400000008</v>
      </c>
      <c r="AX92" s="1">
        <v>10.080285140000001</v>
      </c>
      <c r="AY92" s="1">
        <v>11.765529150000001</v>
      </c>
      <c r="AZ92" s="1">
        <v>13.54721017</v>
      </c>
      <c r="BA92" s="1">
        <v>15.26120719</v>
      </c>
      <c r="BB92" s="1">
        <v>16.141160199999998</v>
      </c>
      <c r="BC92" s="1">
        <v>16.57313121</v>
      </c>
      <c r="BD92" s="1">
        <v>17.760366190000003</v>
      </c>
      <c r="BE92" s="1">
        <v>18.476290179999999</v>
      </c>
      <c r="BF92" s="1">
        <v>19.566897179999998</v>
      </c>
      <c r="BG92" s="1">
        <v>20.816618200000001</v>
      </c>
      <c r="BH92" s="1">
        <v>22.043842999999999</v>
      </c>
      <c r="BI92" s="1">
        <v>24.13722418</v>
      </c>
      <c r="BJ92" s="1">
        <v>25.619275390000002</v>
      </c>
      <c r="BK92" s="1">
        <v>27.477742360000001</v>
      </c>
      <c r="BL92" s="1">
        <v>29.366768570000001</v>
      </c>
      <c r="BM92" s="1">
        <v>31.79878502</v>
      </c>
      <c r="BN92" s="1">
        <v>33.315085920000001</v>
      </c>
      <c r="BO92" s="1">
        <v>35.316674759999998</v>
      </c>
      <c r="BP92" s="1">
        <v>36.41412176</v>
      </c>
      <c r="BQ92" s="1">
        <v>38.814256759999999</v>
      </c>
      <c r="BR92" s="1">
        <v>41.385422799999994</v>
      </c>
      <c r="BS92" s="1">
        <v>43.542385119999999</v>
      </c>
      <c r="BT92" s="1">
        <v>44.929526150000001</v>
      </c>
      <c r="BU92" s="1">
        <v>47.013110040000001</v>
      </c>
      <c r="BV92" s="1">
        <v>48.550580179999997</v>
      </c>
      <c r="BW92" s="1">
        <v>50.477798120000003</v>
      </c>
      <c r="BX92" s="1">
        <v>52.232813299999997</v>
      </c>
    </row>
    <row r="94" spans="1:80" x14ac:dyDescent="0.3">
      <c r="A94" s="4" t="s">
        <v>108</v>
      </c>
    </row>
    <row r="95" spans="1:80" x14ac:dyDescent="0.3">
      <c r="B95" s="3" t="s">
        <v>68</v>
      </c>
    </row>
    <row r="96" spans="1:80" x14ac:dyDescent="0.3">
      <c r="E96">
        <v>1990</v>
      </c>
      <c r="F96">
        <v>1991</v>
      </c>
      <c r="G96">
        <v>1992</v>
      </c>
      <c r="H96">
        <v>1993</v>
      </c>
      <c r="I96">
        <v>1994</v>
      </c>
      <c r="J96">
        <v>1995</v>
      </c>
      <c r="K96">
        <v>1996</v>
      </c>
      <c r="L96">
        <v>1997</v>
      </c>
      <c r="M96">
        <v>1998</v>
      </c>
      <c r="N96">
        <v>1999</v>
      </c>
      <c r="O96">
        <v>2000</v>
      </c>
      <c r="P96">
        <v>2001</v>
      </c>
      <c r="Q96">
        <v>2002</v>
      </c>
      <c r="R96">
        <v>2003</v>
      </c>
      <c r="S96">
        <v>2004</v>
      </c>
      <c r="T96">
        <v>2005</v>
      </c>
      <c r="U96">
        <v>2006</v>
      </c>
      <c r="V96">
        <v>2007</v>
      </c>
      <c r="W96">
        <v>2008</v>
      </c>
      <c r="X96">
        <v>2009</v>
      </c>
      <c r="Y96">
        <v>2010</v>
      </c>
      <c r="Z96">
        <v>2011</v>
      </c>
      <c r="AA96">
        <v>2012</v>
      </c>
      <c r="AB96">
        <v>2013</v>
      </c>
      <c r="AC96">
        <v>2014</v>
      </c>
      <c r="AD96">
        <v>2015</v>
      </c>
      <c r="AE96">
        <v>2016</v>
      </c>
      <c r="AF96">
        <v>2017</v>
      </c>
      <c r="AG96">
        <v>2018</v>
      </c>
      <c r="AH96">
        <v>2019</v>
      </c>
      <c r="AI96">
        <v>2020</v>
      </c>
    </row>
    <row r="97" spans="1:35" x14ac:dyDescent="0.3">
      <c r="E97">
        <v>1990</v>
      </c>
      <c r="O97">
        <v>2000</v>
      </c>
      <c r="Y97">
        <v>2010</v>
      </c>
      <c r="AI97">
        <v>2020</v>
      </c>
    </row>
    <row r="98" spans="1:35" x14ac:dyDescent="0.3">
      <c r="D98" t="s">
        <v>3</v>
      </c>
      <c r="E98">
        <v>2</v>
      </c>
      <c r="F98">
        <v>3</v>
      </c>
      <c r="G98">
        <v>2</v>
      </c>
      <c r="H98">
        <v>1</v>
      </c>
      <c r="I98">
        <v>4</v>
      </c>
      <c r="J98">
        <v>5</v>
      </c>
      <c r="K98">
        <v>9</v>
      </c>
      <c r="L98">
        <v>10</v>
      </c>
      <c r="M98">
        <v>1</v>
      </c>
      <c r="N98">
        <v>7</v>
      </c>
      <c r="O98">
        <v>9</v>
      </c>
      <c r="P98">
        <v>7</v>
      </c>
      <c r="Q98">
        <v>9</v>
      </c>
      <c r="R98">
        <v>13</v>
      </c>
      <c r="S98">
        <v>18</v>
      </c>
      <c r="T98">
        <v>26</v>
      </c>
      <c r="U98">
        <v>25</v>
      </c>
      <c r="V98">
        <v>35</v>
      </c>
      <c r="W98">
        <v>39</v>
      </c>
      <c r="X98">
        <v>38</v>
      </c>
      <c r="Y98">
        <v>53</v>
      </c>
      <c r="Z98">
        <v>69</v>
      </c>
      <c r="AA98">
        <v>61</v>
      </c>
      <c r="AB98">
        <v>62</v>
      </c>
      <c r="AC98">
        <v>85</v>
      </c>
      <c r="AD98">
        <v>78</v>
      </c>
      <c r="AE98">
        <v>66</v>
      </c>
      <c r="AF98">
        <v>68</v>
      </c>
      <c r="AG98">
        <v>95</v>
      </c>
      <c r="AH98">
        <v>119</v>
      </c>
      <c r="AI98">
        <v>121</v>
      </c>
    </row>
    <row r="99" spans="1:35" x14ac:dyDescent="0.3">
      <c r="D99" t="s">
        <v>4</v>
      </c>
      <c r="F99">
        <v>1</v>
      </c>
      <c r="I99">
        <v>4</v>
      </c>
      <c r="J99">
        <v>2</v>
      </c>
      <c r="K99">
        <v>1</v>
      </c>
      <c r="L99">
        <v>4</v>
      </c>
      <c r="M99">
        <v>7</v>
      </c>
      <c r="N99">
        <v>1</v>
      </c>
      <c r="O99">
        <v>3</v>
      </c>
      <c r="P99">
        <v>1</v>
      </c>
      <c r="Q99">
        <v>5</v>
      </c>
      <c r="S99">
        <v>4</v>
      </c>
      <c r="T99">
        <v>2</v>
      </c>
      <c r="U99">
        <v>4</v>
      </c>
      <c r="V99">
        <v>6</v>
      </c>
      <c r="W99">
        <v>8</v>
      </c>
      <c r="X99">
        <v>10</v>
      </c>
      <c r="Y99">
        <v>7</v>
      </c>
      <c r="Z99">
        <v>11</v>
      </c>
      <c r="AA99">
        <v>9</v>
      </c>
      <c r="AB99">
        <v>10</v>
      </c>
      <c r="AC99">
        <v>15</v>
      </c>
      <c r="AD99">
        <v>14</v>
      </c>
      <c r="AE99">
        <v>21</v>
      </c>
      <c r="AF99">
        <v>23</v>
      </c>
      <c r="AG99">
        <v>24</v>
      </c>
      <c r="AH99">
        <v>34</v>
      </c>
      <c r="AI99">
        <v>36</v>
      </c>
    </row>
    <row r="100" spans="1:35" x14ac:dyDescent="0.3">
      <c r="D100" t="s">
        <v>5</v>
      </c>
      <c r="F100">
        <v>1</v>
      </c>
      <c r="G100">
        <v>1</v>
      </c>
      <c r="H100">
        <v>1</v>
      </c>
      <c r="J100">
        <v>3</v>
      </c>
      <c r="K100">
        <v>2</v>
      </c>
      <c r="L100">
        <v>2</v>
      </c>
      <c r="M100">
        <v>2</v>
      </c>
      <c r="N100">
        <v>1</v>
      </c>
      <c r="O100">
        <v>3</v>
      </c>
      <c r="P100">
        <v>4</v>
      </c>
      <c r="Q100">
        <v>5</v>
      </c>
      <c r="R100">
        <v>5</v>
      </c>
      <c r="S100">
        <v>3</v>
      </c>
      <c r="T100">
        <v>7</v>
      </c>
      <c r="U100">
        <v>3</v>
      </c>
      <c r="V100">
        <v>11</v>
      </c>
      <c r="W100">
        <v>5</v>
      </c>
      <c r="X100">
        <v>20</v>
      </c>
      <c r="Y100">
        <v>14</v>
      </c>
      <c r="Z100">
        <v>18</v>
      </c>
      <c r="AA100">
        <v>13</v>
      </c>
      <c r="AB100">
        <v>17</v>
      </c>
      <c r="AC100">
        <v>8</v>
      </c>
      <c r="AD100">
        <v>18</v>
      </c>
      <c r="AE100">
        <v>34</v>
      </c>
      <c r="AF100">
        <v>21</v>
      </c>
      <c r="AG100">
        <v>26</v>
      </c>
      <c r="AH100">
        <v>45</v>
      </c>
      <c r="AI100">
        <v>40</v>
      </c>
    </row>
    <row r="110" spans="1:35" x14ac:dyDescent="0.3">
      <c r="A110" t="s">
        <v>112</v>
      </c>
    </row>
    <row r="111" spans="1:35" x14ac:dyDescent="0.3">
      <c r="A111" t="s">
        <v>113</v>
      </c>
    </row>
    <row r="121" spans="1:1" x14ac:dyDescent="0.3">
      <c r="A121" s="3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4389-4904-41D9-96A8-494D8B8B5348}">
  <dimension ref="A1:S71"/>
  <sheetViews>
    <sheetView tabSelected="1" topLeftCell="A49" zoomScaleNormal="100" workbookViewId="0">
      <selection activeCell="E77" sqref="E77"/>
    </sheetView>
  </sheetViews>
  <sheetFormatPr defaultRowHeight="14" x14ac:dyDescent="0.3"/>
  <sheetData>
    <row r="1" spans="1:19" x14ac:dyDescent="0.3">
      <c r="A1" s="4" t="s">
        <v>109</v>
      </c>
      <c r="G1" s="4" t="s">
        <v>110</v>
      </c>
      <c r="O1" s="4" t="s">
        <v>111</v>
      </c>
    </row>
    <row r="2" spans="1:19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O2" t="s">
        <v>6</v>
      </c>
      <c r="P2" t="s">
        <v>7</v>
      </c>
      <c r="Q2" t="s">
        <v>11</v>
      </c>
      <c r="R2" t="s">
        <v>10</v>
      </c>
      <c r="S2" t="s">
        <v>8</v>
      </c>
    </row>
    <row r="3" spans="1:19" x14ac:dyDescent="0.3">
      <c r="A3" t="s">
        <v>12</v>
      </c>
      <c r="B3" t="s">
        <v>13</v>
      </c>
      <c r="C3">
        <v>2.5868899000000001</v>
      </c>
      <c r="D3">
        <v>6.53</v>
      </c>
      <c r="E3">
        <v>4.5</v>
      </c>
      <c r="O3" t="s">
        <v>12</v>
      </c>
      <c r="P3" t="s">
        <v>13</v>
      </c>
      <c r="Q3">
        <f>LOG10(D3)</f>
        <v>0.81491318127507395</v>
      </c>
      <c r="R3">
        <v>4.5</v>
      </c>
      <c r="S3">
        <v>2.5868899000000001</v>
      </c>
    </row>
    <row r="4" spans="1:19" x14ac:dyDescent="0.3">
      <c r="A4" t="s">
        <v>14</v>
      </c>
      <c r="B4" t="s">
        <v>13</v>
      </c>
      <c r="C4">
        <v>0.22812835000000001</v>
      </c>
      <c r="D4">
        <v>4.9400000000000004</v>
      </c>
      <c r="E4">
        <v>3.5</v>
      </c>
      <c r="O4" t="s">
        <v>14</v>
      </c>
      <c r="P4" t="s">
        <v>13</v>
      </c>
      <c r="Q4">
        <f t="shared" ref="Q4:Q62" si="0">LOG10(D4)</f>
        <v>0.69372694892364695</v>
      </c>
      <c r="R4">
        <v>3.5</v>
      </c>
      <c r="S4">
        <v>0.22812835000000001</v>
      </c>
    </row>
    <row r="5" spans="1:19" x14ac:dyDescent="0.3">
      <c r="A5" t="s">
        <v>15</v>
      </c>
      <c r="B5" t="s">
        <v>13</v>
      </c>
      <c r="C5">
        <v>0.225549</v>
      </c>
      <c r="D5">
        <v>2.17</v>
      </c>
      <c r="E5">
        <v>3.7</v>
      </c>
      <c r="O5" t="s">
        <v>15</v>
      </c>
      <c r="P5" t="s">
        <v>13</v>
      </c>
      <c r="Q5">
        <f t="shared" si="0"/>
        <v>0.33645973384852951</v>
      </c>
      <c r="R5">
        <v>3.7</v>
      </c>
      <c r="S5">
        <v>0.225549</v>
      </c>
    </row>
    <row r="6" spans="1:19" x14ac:dyDescent="0.3">
      <c r="A6" t="s">
        <v>16</v>
      </c>
      <c r="B6" t="s">
        <v>13</v>
      </c>
      <c r="C6">
        <v>0.22111</v>
      </c>
      <c r="D6">
        <v>6.07</v>
      </c>
      <c r="E6">
        <v>4.2</v>
      </c>
      <c r="O6" t="s">
        <v>17</v>
      </c>
      <c r="P6" t="s">
        <v>13</v>
      </c>
      <c r="Q6">
        <f t="shared" si="0"/>
        <v>0.78318869107525757</v>
      </c>
      <c r="R6">
        <v>4.2</v>
      </c>
      <c r="S6">
        <v>0.22111</v>
      </c>
    </row>
    <row r="7" spans="1:19" x14ac:dyDescent="0.3">
      <c r="A7" t="s">
        <v>17</v>
      </c>
      <c r="B7" t="s">
        <v>13</v>
      </c>
      <c r="C7">
        <v>0.20150179000000001</v>
      </c>
      <c r="D7">
        <v>4.87</v>
      </c>
      <c r="E7">
        <v>3.7</v>
      </c>
      <c r="O7" t="s">
        <v>18</v>
      </c>
      <c r="P7" t="s">
        <v>13</v>
      </c>
      <c r="Q7">
        <f t="shared" si="0"/>
        <v>0.68752896121463436</v>
      </c>
      <c r="R7">
        <v>3.7</v>
      </c>
      <c r="S7">
        <v>0.20150179000000001</v>
      </c>
    </row>
    <row r="8" spans="1:19" x14ac:dyDescent="0.3">
      <c r="A8" t="s">
        <v>19</v>
      </c>
      <c r="B8" t="s">
        <v>13</v>
      </c>
      <c r="C8">
        <v>0.20080079000000001</v>
      </c>
      <c r="D8">
        <v>6.3</v>
      </c>
      <c r="E8">
        <v>4.0999999999999996</v>
      </c>
      <c r="O8" t="s">
        <v>19</v>
      </c>
      <c r="P8" t="s">
        <v>13</v>
      </c>
      <c r="Q8">
        <f t="shared" si="0"/>
        <v>0.79934054945358168</v>
      </c>
      <c r="R8">
        <v>4.0999999999999996</v>
      </c>
      <c r="S8">
        <v>0.20080079000000001</v>
      </c>
    </row>
    <row r="9" spans="1:19" x14ac:dyDescent="0.3">
      <c r="A9" t="s">
        <v>18</v>
      </c>
      <c r="B9" t="s">
        <v>13</v>
      </c>
      <c r="C9">
        <v>0.19736532999999998</v>
      </c>
      <c r="D9">
        <v>2.64</v>
      </c>
      <c r="E9">
        <v>4</v>
      </c>
      <c r="O9" t="s">
        <v>20</v>
      </c>
      <c r="P9" t="s">
        <v>13</v>
      </c>
      <c r="Q9">
        <f t="shared" si="0"/>
        <v>0.42160392686983106</v>
      </c>
      <c r="R9">
        <v>4</v>
      </c>
      <c r="S9">
        <v>0.19736532999999998</v>
      </c>
    </row>
    <row r="10" spans="1:19" x14ac:dyDescent="0.3">
      <c r="A10" t="s">
        <v>20</v>
      </c>
      <c r="B10" t="s">
        <v>13</v>
      </c>
      <c r="C10">
        <v>0.18094789</v>
      </c>
      <c r="D10">
        <v>2.2200000000000002</v>
      </c>
      <c r="E10">
        <v>3.1</v>
      </c>
      <c r="O10" t="s">
        <v>16</v>
      </c>
      <c r="P10" t="s">
        <v>13</v>
      </c>
      <c r="Q10">
        <f t="shared" si="0"/>
        <v>0.34635297445063867</v>
      </c>
      <c r="R10">
        <v>3.1</v>
      </c>
      <c r="S10">
        <v>0.18094789</v>
      </c>
    </row>
    <row r="11" spans="1:19" x14ac:dyDescent="0.3">
      <c r="A11" t="s">
        <v>21</v>
      </c>
      <c r="B11" t="s">
        <v>13</v>
      </c>
      <c r="C11">
        <v>0.16800000000000001</v>
      </c>
      <c r="D11">
        <v>7.3</v>
      </c>
      <c r="E11">
        <v>3.7</v>
      </c>
      <c r="O11" t="s">
        <v>22</v>
      </c>
      <c r="P11" t="s">
        <v>13</v>
      </c>
      <c r="Q11">
        <f t="shared" si="0"/>
        <v>0.86332286012045589</v>
      </c>
      <c r="R11">
        <v>3.7</v>
      </c>
      <c r="S11">
        <v>0.16800000000000001</v>
      </c>
    </row>
    <row r="12" spans="1:19" x14ac:dyDescent="0.3">
      <c r="A12" t="s">
        <v>22</v>
      </c>
      <c r="B12" t="s">
        <v>13</v>
      </c>
      <c r="C12">
        <v>0.1356</v>
      </c>
      <c r="D12">
        <v>7.87</v>
      </c>
      <c r="E12">
        <v>4</v>
      </c>
      <c r="O12" t="s">
        <v>21</v>
      </c>
      <c r="P12" t="s">
        <v>13</v>
      </c>
      <c r="Q12">
        <f t="shared" si="0"/>
        <v>0.89597473235906455</v>
      </c>
      <c r="R12">
        <v>4</v>
      </c>
      <c r="S12">
        <v>0.1356</v>
      </c>
    </row>
    <row r="13" spans="1:19" x14ac:dyDescent="0.3">
      <c r="A13" t="s">
        <v>23</v>
      </c>
      <c r="B13" t="s">
        <v>13</v>
      </c>
      <c r="C13">
        <v>0.12879628999999998</v>
      </c>
      <c r="D13">
        <v>2.2200000000000002</v>
      </c>
      <c r="E13">
        <v>2.4</v>
      </c>
      <c r="O13" t="s">
        <v>23</v>
      </c>
      <c r="P13" t="s">
        <v>13</v>
      </c>
      <c r="Q13">
        <f t="shared" si="0"/>
        <v>0.34635297445063867</v>
      </c>
      <c r="R13">
        <v>2.4</v>
      </c>
      <c r="S13">
        <v>0.12879628999999998</v>
      </c>
    </row>
    <row r="14" spans="1:19" x14ac:dyDescent="0.3">
      <c r="A14" t="s">
        <v>24</v>
      </c>
      <c r="B14" t="s">
        <v>13</v>
      </c>
      <c r="C14">
        <v>0.101359</v>
      </c>
      <c r="D14">
        <v>2.1800000000000002</v>
      </c>
      <c r="E14">
        <v>3.9</v>
      </c>
      <c r="O14" t="s">
        <v>24</v>
      </c>
      <c r="P14" t="s">
        <v>13</v>
      </c>
      <c r="Q14">
        <f t="shared" si="0"/>
        <v>0.33845649360460484</v>
      </c>
      <c r="R14">
        <v>3.9</v>
      </c>
      <c r="S14">
        <v>0.101359</v>
      </c>
    </row>
    <row r="15" spans="1:19" x14ac:dyDescent="0.3">
      <c r="A15" t="s">
        <v>25</v>
      </c>
      <c r="B15" t="s">
        <v>13</v>
      </c>
      <c r="C15">
        <v>7.7608899999999995E-2</v>
      </c>
      <c r="D15">
        <v>6.82</v>
      </c>
      <c r="E15">
        <v>4.4000000000000004</v>
      </c>
      <c r="O15" t="s">
        <v>26</v>
      </c>
      <c r="P15" t="s">
        <v>13</v>
      </c>
      <c r="Q15">
        <f t="shared" si="0"/>
        <v>0.83378437465647892</v>
      </c>
      <c r="R15">
        <v>4.4000000000000004</v>
      </c>
      <c r="S15">
        <v>7.7608899999999995E-2</v>
      </c>
    </row>
    <row r="16" spans="1:19" x14ac:dyDescent="0.3">
      <c r="A16" t="s">
        <v>26</v>
      </c>
      <c r="B16" t="s">
        <v>13</v>
      </c>
      <c r="C16">
        <v>7.6808580000000001E-2</v>
      </c>
      <c r="D16">
        <v>2.54</v>
      </c>
      <c r="E16">
        <v>3.7</v>
      </c>
      <c r="O16" t="s">
        <v>27</v>
      </c>
      <c r="P16" t="s">
        <v>13</v>
      </c>
      <c r="Q16">
        <f t="shared" si="0"/>
        <v>0.40483371661993806</v>
      </c>
      <c r="R16">
        <v>3.7</v>
      </c>
      <c r="S16">
        <v>7.6808580000000001E-2</v>
      </c>
    </row>
    <row r="17" spans="1:19" x14ac:dyDescent="0.3">
      <c r="A17" t="s">
        <v>27</v>
      </c>
      <c r="B17" t="s">
        <v>13</v>
      </c>
      <c r="C17">
        <v>6.2E-2</v>
      </c>
      <c r="D17">
        <v>8.0500000000000007</v>
      </c>
      <c r="E17">
        <v>3.6</v>
      </c>
      <c r="O17" t="s">
        <v>25</v>
      </c>
      <c r="P17" t="s">
        <v>13</v>
      </c>
      <c r="Q17">
        <f t="shared" si="0"/>
        <v>0.90579588036786851</v>
      </c>
      <c r="R17">
        <v>3.6</v>
      </c>
      <c r="S17">
        <v>6.2E-2</v>
      </c>
    </row>
    <row r="18" spans="1:19" x14ac:dyDescent="0.3">
      <c r="A18" t="s">
        <v>28</v>
      </c>
      <c r="B18" t="s">
        <v>13</v>
      </c>
      <c r="C18">
        <v>4.9808999999999999E-2</v>
      </c>
      <c r="D18">
        <v>6.62</v>
      </c>
      <c r="E18">
        <v>3.5</v>
      </c>
      <c r="O18" t="s">
        <v>28</v>
      </c>
      <c r="P18" t="s">
        <v>13</v>
      </c>
      <c r="Q18">
        <f t="shared" si="0"/>
        <v>0.8208579894396999</v>
      </c>
      <c r="R18">
        <v>3.5</v>
      </c>
      <c r="S18">
        <v>4.9808999999999999E-2</v>
      </c>
    </row>
    <row r="19" spans="1:19" x14ac:dyDescent="0.3">
      <c r="A19" t="s">
        <v>29</v>
      </c>
      <c r="B19" t="s">
        <v>13</v>
      </c>
      <c r="C19">
        <v>4.7706209999999999E-2</v>
      </c>
      <c r="D19">
        <v>2.56</v>
      </c>
      <c r="E19">
        <v>4</v>
      </c>
      <c r="O19" t="s">
        <v>29</v>
      </c>
      <c r="P19" t="s">
        <v>13</v>
      </c>
      <c r="Q19">
        <f t="shared" si="0"/>
        <v>0.40823996531184958</v>
      </c>
      <c r="R19">
        <v>4</v>
      </c>
      <c r="S19">
        <v>4.7706209999999999E-2</v>
      </c>
    </row>
    <row r="20" spans="1:19" x14ac:dyDescent="0.3">
      <c r="A20" t="s">
        <v>30</v>
      </c>
      <c r="B20" t="s">
        <v>13</v>
      </c>
      <c r="C20">
        <v>4.5319999999999999E-2</v>
      </c>
      <c r="D20">
        <v>8.84</v>
      </c>
      <c r="E20">
        <v>4.5</v>
      </c>
      <c r="O20" t="s">
        <v>30</v>
      </c>
      <c r="P20" t="s">
        <v>13</v>
      </c>
      <c r="Q20">
        <f t="shared" si="0"/>
        <v>0.94645226501307311</v>
      </c>
      <c r="R20">
        <v>4.5</v>
      </c>
      <c r="S20">
        <v>4.5319999999999999E-2</v>
      </c>
    </row>
    <row r="21" spans="1:19" x14ac:dyDescent="0.3">
      <c r="A21" t="s">
        <v>31</v>
      </c>
      <c r="B21" t="s">
        <v>13</v>
      </c>
      <c r="C21">
        <v>3.1769900000000004E-2</v>
      </c>
      <c r="D21">
        <v>2.5299999999999998</v>
      </c>
      <c r="E21">
        <v>4.2</v>
      </c>
      <c r="O21" t="s">
        <v>32</v>
      </c>
      <c r="P21" t="s">
        <v>13</v>
      </c>
      <c r="Q21">
        <f t="shared" si="0"/>
        <v>0.40312052117581787</v>
      </c>
      <c r="R21">
        <v>4.2</v>
      </c>
      <c r="S21">
        <v>3.1769900000000004E-2</v>
      </c>
    </row>
    <row r="22" spans="1:19" x14ac:dyDescent="0.3">
      <c r="A22" t="s">
        <v>33</v>
      </c>
      <c r="B22" t="s">
        <v>13</v>
      </c>
      <c r="C22">
        <v>2.6056919999999997E-2</v>
      </c>
      <c r="D22">
        <v>21.32</v>
      </c>
      <c r="E22">
        <v>4.5</v>
      </c>
      <c r="O22" t="s">
        <v>33</v>
      </c>
      <c r="P22" t="s">
        <v>13</v>
      </c>
      <c r="Q22">
        <f t="shared" si="0"/>
        <v>1.3287872003545347</v>
      </c>
      <c r="R22">
        <v>4.5</v>
      </c>
      <c r="S22">
        <v>2.6056919999999997E-2</v>
      </c>
    </row>
    <row r="23" spans="1:19" x14ac:dyDescent="0.3">
      <c r="A23" t="s">
        <v>23</v>
      </c>
      <c r="B23" t="s">
        <v>34</v>
      </c>
      <c r="C23">
        <v>1.26126019</v>
      </c>
      <c r="D23">
        <v>1.58</v>
      </c>
      <c r="E23">
        <v>2.4</v>
      </c>
      <c r="O23" t="s">
        <v>23</v>
      </c>
      <c r="P23" t="s">
        <v>34</v>
      </c>
      <c r="Q23">
        <f t="shared" si="0"/>
        <v>0.19865708695442263</v>
      </c>
      <c r="R23">
        <v>2.4</v>
      </c>
      <c r="S23">
        <v>1.26126019</v>
      </c>
    </row>
    <row r="24" spans="1:19" x14ac:dyDescent="0.3">
      <c r="A24" t="s">
        <v>35</v>
      </c>
      <c r="B24" t="s">
        <v>34</v>
      </c>
      <c r="C24">
        <v>1.01769928</v>
      </c>
      <c r="D24">
        <v>1.49</v>
      </c>
      <c r="E24">
        <v>2</v>
      </c>
      <c r="O24" t="s">
        <v>35</v>
      </c>
      <c r="P24" t="s">
        <v>34</v>
      </c>
      <c r="Q24">
        <f t="shared" si="0"/>
        <v>0.17318626841227402</v>
      </c>
      <c r="R24">
        <v>2</v>
      </c>
      <c r="S24">
        <v>1.01769928</v>
      </c>
    </row>
    <row r="25" spans="1:19" x14ac:dyDescent="0.3">
      <c r="A25" t="s">
        <v>36</v>
      </c>
      <c r="B25" t="s">
        <v>34</v>
      </c>
      <c r="C25">
        <v>0.21959098000000002</v>
      </c>
      <c r="D25">
        <v>2.31</v>
      </c>
      <c r="E25">
        <v>2.5</v>
      </c>
      <c r="O25" t="s">
        <v>36</v>
      </c>
      <c r="P25" t="s">
        <v>34</v>
      </c>
      <c r="Q25">
        <f t="shared" si="0"/>
        <v>0.36361197989214433</v>
      </c>
      <c r="R25">
        <v>2.5</v>
      </c>
      <c r="S25">
        <v>0.21959098000000002</v>
      </c>
    </row>
    <row r="26" spans="1:19" x14ac:dyDescent="0.3">
      <c r="A26" t="s">
        <v>37</v>
      </c>
      <c r="B26" t="s">
        <v>34</v>
      </c>
      <c r="C26">
        <v>8.0043530000000002E-2</v>
      </c>
      <c r="D26">
        <v>3.88</v>
      </c>
      <c r="E26">
        <v>3.8</v>
      </c>
      <c r="O26" t="s">
        <v>17</v>
      </c>
      <c r="P26" t="s">
        <v>34</v>
      </c>
      <c r="Q26">
        <f t="shared" si="0"/>
        <v>0.58883172559420727</v>
      </c>
      <c r="R26">
        <v>3.8</v>
      </c>
      <c r="S26">
        <v>8.0043530000000002E-2</v>
      </c>
    </row>
    <row r="27" spans="1:19" x14ac:dyDescent="0.3">
      <c r="A27" t="s">
        <v>17</v>
      </c>
      <c r="B27" t="s">
        <v>34</v>
      </c>
      <c r="C27">
        <v>5.7252169999999998E-2</v>
      </c>
      <c r="D27">
        <v>5.13</v>
      </c>
      <c r="E27">
        <v>3.7</v>
      </c>
      <c r="O27" t="s">
        <v>37</v>
      </c>
      <c r="P27" t="s">
        <v>34</v>
      </c>
      <c r="Q27">
        <f t="shared" si="0"/>
        <v>0.71011736511181622</v>
      </c>
      <c r="R27">
        <v>3.7</v>
      </c>
      <c r="S27">
        <v>5.7252169999999998E-2</v>
      </c>
    </row>
    <row r="28" spans="1:19" x14ac:dyDescent="0.3">
      <c r="A28" t="s">
        <v>38</v>
      </c>
      <c r="B28" t="s">
        <v>34</v>
      </c>
      <c r="C28">
        <v>3.5499999999999997E-2</v>
      </c>
      <c r="D28">
        <v>1.1299999999999999</v>
      </c>
      <c r="E28">
        <v>2.2000000000000002</v>
      </c>
      <c r="O28" t="s">
        <v>18</v>
      </c>
      <c r="P28" t="s">
        <v>34</v>
      </c>
      <c r="Q28">
        <f t="shared" si="0"/>
        <v>5.3078443483419682E-2</v>
      </c>
      <c r="R28">
        <v>2.2000000000000002</v>
      </c>
      <c r="S28">
        <v>3.5499999999999997E-2</v>
      </c>
    </row>
    <row r="29" spans="1:19" x14ac:dyDescent="0.3">
      <c r="A29" t="s">
        <v>14</v>
      </c>
      <c r="B29" t="s">
        <v>34</v>
      </c>
      <c r="C29">
        <v>3.5086309999999996E-2</v>
      </c>
      <c r="D29">
        <v>3.92</v>
      </c>
      <c r="E29">
        <v>3.5</v>
      </c>
      <c r="O29" t="s">
        <v>14</v>
      </c>
      <c r="P29" t="s">
        <v>34</v>
      </c>
      <c r="Q29">
        <f t="shared" si="0"/>
        <v>0.59328606702045728</v>
      </c>
      <c r="R29">
        <v>3.5</v>
      </c>
      <c r="S29">
        <v>3.5086309999999996E-2</v>
      </c>
    </row>
    <row r="30" spans="1:19" x14ac:dyDescent="0.3">
      <c r="A30" t="s">
        <v>18</v>
      </c>
      <c r="B30" t="s">
        <v>34</v>
      </c>
      <c r="C30">
        <v>3.2000689999999998E-2</v>
      </c>
      <c r="D30">
        <v>7.46</v>
      </c>
      <c r="E30">
        <v>4</v>
      </c>
      <c r="O30" t="s">
        <v>39</v>
      </c>
      <c r="P30" t="s">
        <v>34</v>
      </c>
      <c r="Q30">
        <f t="shared" si="0"/>
        <v>0.87273882747266884</v>
      </c>
      <c r="R30">
        <v>4</v>
      </c>
      <c r="S30">
        <v>3.2000689999999998E-2</v>
      </c>
    </row>
    <row r="31" spans="1:19" x14ac:dyDescent="0.3">
      <c r="A31" t="s">
        <v>12</v>
      </c>
      <c r="B31" t="s">
        <v>34</v>
      </c>
      <c r="C31">
        <v>2.6956999999999998E-2</v>
      </c>
      <c r="D31">
        <v>5.51</v>
      </c>
      <c r="E31">
        <v>4.5</v>
      </c>
      <c r="O31" t="s">
        <v>40</v>
      </c>
      <c r="P31" t="s">
        <v>34</v>
      </c>
      <c r="Q31">
        <f t="shared" si="0"/>
        <v>0.74115159885178505</v>
      </c>
      <c r="R31">
        <v>4.5</v>
      </c>
      <c r="S31">
        <v>2.6956999999999998E-2</v>
      </c>
    </row>
    <row r="32" spans="1:19" x14ac:dyDescent="0.3">
      <c r="A32" t="s">
        <v>40</v>
      </c>
      <c r="B32" t="s">
        <v>34</v>
      </c>
      <c r="C32">
        <v>2.5350020000000001E-2</v>
      </c>
      <c r="D32">
        <v>3.29</v>
      </c>
      <c r="E32">
        <v>4.3</v>
      </c>
      <c r="O32" t="s">
        <v>38</v>
      </c>
      <c r="P32" t="s">
        <v>34</v>
      </c>
      <c r="Q32">
        <f t="shared" si="0"/>
        <v>0.51719589794997434</v>
      </c>
      <c r="R32">
        <v>4.3</v>
      </c>
      <c r="S32">
        <v>2.5350020000000001E-2</v>
      </c>
    </row>
    <row r="33" spans="1:19" x14ac:dyDescent="0.3">
      <c r="A33" t="s">
        <v>39</v>
      </c>
      <c r="B33" t="s">
        <v>34</v>
      </c>
      <c r="C33">
        <v>2.291224E-2</v>
      </c>
      <c r="D33">
        <v>1.69</v>
      </c>
      <c r="E33">
        <v>2.1</v>
      </c>
      <c r="O33" t="s">
        <v>19</v>
      </c>
      <c r="P33" t="s">
        <v>34</v>
      </c>
      <c r="Q33">
        <f t="shared" si="0"/>
        <v>0.22788670461367352</v>
      </c>
      <c r="R33">
        <v>2.1</v>
      </c>
      <c r="S33">
        <v>2.291224E-2</v>
      </c>
    </row>
    <row r="34" spans="1:19" x14ac:dyDescent="0.3">
      <c r="A34" t="s">
        <v>41</v>
      </c>
      <c r="B34" t="s">
        <v>34</v>
      </c>
      <c r="C34">
        <v>1.171208E-2</v>
      </c>
      <c r="D34">
        <v>6.77</v>
      </c>
      <c r="E34">
        <v>4.0999999999999996</v>
      </c>
      <c r="O34" t="s">
        <v>12</v>
      </c>
      <c r="P34" t="s">
        <v>34</v>
      </c>
      <c r="Q34">
        <f t="shared" si="0"/>
        <v>0.83058866868514425</v>
      </c>
      <c r="R34">
        <v>4.0999999999999996</v>
      </c>
      <c r="S34">
        <v>1.171208E-2</v>
      </c>
    </row>
    <row r="35" spans="1:19" x14ac:dyDescent="0.3">
      <c r="A35" t="s">
        <v>19</v>
      </c>
      <c r="B35" t="s">
        <v>34</v>
      </c>
      <c r="C35">
        <v>7.2500000000000004E-3</v>
      </c>
      <c r="D35">
        <v>4</v>
      </c>
      <c r="E35">
        <v>4.0999999999999996</v>
      </c>
      <c r="O35" t="s">
        <v>41</v>
      </c>
      <c r="P35" t="s">
        <v>34</v>
      </c>
      <c r="Q35">
        <f t="shared" si="0"/>
        <v>0.6020599913279624</v>
      </c>
      <c r="R35">
        <v>4.0999999999999996</v>
      </c>
      <c r="S35">
        <v>7.2500000000000004E-3</v>
      </c>
    </row>
    <row r="36" spans="1:19" x14ac:dyDescent="0.3">
      <c r="A36" t="s">
        <v>42</v>
      </c>
      <c r="B36" t="s">
        <v>34</v>
      </c>
      <c r="C36">
        <v>6.3220000000000004E-3</v>
      </c>
      <c r="D36">
        <v>6.21</v>
      </c>
      <c r="E36">
        <v>4.4000000000000004</v>
      </c>
      <c r="O36" t="s">
        <v>42</v>
      </c>
      <c r="P36" t="s">
        <v>34</v>
      </c>
      <c r="Q36">
        <f t="shared" si="0"/>
        <v>0.7930916001765802</v>
      </c>
      <c r="R36">
        <v>4.4000000000000004</v>
      </c>
      <c r="S36">
        <v>6.3220000000000004E-3</v>
      </c>
    </row>
    <row r="37" spans="1:19" x14ac:dyDescent="0.3">
      <c r="A37" t="s">
        <v>43</v>
      </c>
      <c r="B37" t="s">
        <v>34</v>
      </c>
      <c r="C37">
        <v>2.454E-3</v>
      </c>
      <c r="D37">
        <v>0.89</v>
      </c>
      <c r="E37">
        <v>3.8</v>
      </c>
      <c r="O37" t="s">
        <v>44</v>
      </c>
      <c r="P37" t="s">
        <v>34</v>
      </c>
      <c r="Q37">
        <f t="shared" si="0"/>
        <v>-5.0609993355087209E-2</v>
      </c>
      <c r="R37">
        <v>3.8</v>
      </c>
      <c r="S37">
        <v>2.454E-3</v>
      </c>
    </row>
    <row r="38" spans="1:19" x14ac:dyDescent="0.3">
      <c r="A38" t="s">
        <v>44</v>
      </c>
      <c r="B38" t="s">
        <v>34</v>
      </c>
      <c r="C38">
        <v>1.7075599999999999E-3</v>
      </c>
      <c r="D38">
        <v>3.15</v>
      </c>
      <c r="E38">
        <v>2.5</v>
      </c>
      <c r="O38" t="s">
        <v>43</v>
      </c>
      <c r="P38" t="s">
        <v>34</v>
      </c>
      <c r="Q38">
        <f t="shared" si="0"/>
        <v>0.49831055378960049</v>
      </c>
      <c r="R38">
        <v>2.5</v>
      </c>
      <c r="S38">
        <v>1.7075599999999999E-3</v>
      </c>
    </row>
    <row r="39" spans="1:19" x14ac:dyDescent="0.3">
      <c r="A39" t="s">
        <v>20</v>
      </c>
      <c r="B39" t="s">
        <v>34</v>
      </c>
      <c r="C39">
        <v>9.8850999999999995E-4</v>
      </c>
      <c r="D39">
        <v>2.6</v>
      </c>
      <c r="E39">
        <v>3.1</v>
      </c>
      <c r="O39" t="s">
        <v>20</v>
      </c>
      <c r="P39" t="s">
        <v>34</v>
      </c>
      <c r="Q39">
        <f t="shared" si="0"/>
        <v>0.41497334797081797</v>
      </c>
      <c r="R39">
        <v>3.1</v>
      </c>
      <c r="S39">
        <v>9.8850999999999995E-4</v>
      </c>
    </row>
    <row r="40" spans="1:19" x14ac:dyDescent="0.3">
      <c r="A40" t="s">
        <v>45</v>
      </c>
      <c r="B40" t="s">
        <v>34</v>
      </c>
      <c r="C40">
        <v>9.1108000000000009E-4</v>
      </c>
      <c r="D40">
        <v>10.39</v>
      </c>
      <c r="E40">
        <v>3.3</v>
      </c>
      <c r="O40" t="s">
        <v>46</v>
      </c>
      <c r="P40" t="s">
        <v>34</v>
      </c>
      <c r="Q40">
        <f t="shared" si="0"/>
        <v>1.0166155475571774</v>
      </c>
      <c r="R40">
        <v>3.3</v>
      </c>
      <c r="S40">
        <v>9.1108000000000009E-4</v>
      </c>
    </row>
    <row r="41" spans="1:19" x14ac:dyDescent="0.3">
      <c r="A41" t="s">
        <v>31</v>
      </c>
      <c r="B41" t="s">
        <v>34</v>
      </c>
      <c r="C41">
        <v>6.7515999999999995E-4</v>
      </c>
      <c r="D41">
        <v>6.25</v>
      </c>
      <c r="E41">
        <v>4.2</v>
      </c>
      <c r="O41" t="s">
        <v>47</v>
      </c>
      <c r="P41" t="s">
        <v>34</v>
      </c>
      <c r="Q41">
        <f t="shared" si="0"/>
        <v>0.79588001734407521</v>
      </c>
      <c r="R41">
        <v>4.2</v>
      </c>
      <c r="S41">
        <v>6.7515999999999995E-4</v>
      </c>
    </row>
    <row r="42" spans="1:19" x14ac:dyDescent="0.3">
      <c r="A42" t="s">
        <v>48</v>
      </c>
      <c r="B42" t="s">
        <v>34</v>
      </c>
      <c r="C42">
        <v>5.0000000000000001E-4</v>
      </c>
      <c r="D42">
        <v>3.41</v>
      </c>
      <c r="E42">
        <v>2.1</v>
      </c>
      <c r="O42" t="s">
        <v>49</v>
      </c>
      <c r="P42" t="s">
        <v>34</v>
      </c>
      <c r="Q42">
        <f t="shared" si="0"/>
        <v>0.53275437899249778</v>
      </c>
      <c r="R42">
        <v>2.1</v>
      </c>
      <c r="S42">
        <v>5.0000000000000001E-4</v>
      </c>
    </row>
    <row r="43" spans="1:19" x14ac:dyDescent="0.3">
      <c r="A43" t="s">
        <v>50</v>
      </c>
      <c r="B43" t="s">
        <v>51</v>
      </c>
      <c r="C43">
        <v>5.7283825099999994</v>
      </c>
      <c r="D43">
        <v>2.29</v>
      </c>
      <c r="E43">
        <v>2</v>
      </c>
      <c r="O43" t="s">
        <v>50</v>
      </c>
      <c r="P43" t="s">
        <v>51</v>
      </c>
      <c r="Q43">
        <f t="shared" si="0"/>
        <v>0.35983548233988799</v>
      </c>
      <c r="R43">
        <v>2</v>
      </c>
      <c r="S43">
        <v>5.7283825099999994</v>
      </c>
    </row>
    <row r="44" spans="1:19" x14ac:dyDescent="0.3">
      <c r="A44" t="s">
        <v>52</v>
      </c>
      <c r="B44" t="s">
        <v>51</v>
      </c>
      <c r="C44">
        <v>4.8277197000000003</v>
      </c>
      <c r="D44">
        <v>2.15</v>
      </c>
      <c r="E44">
        <v>2</v>
      </c>
      <c r="O44" t="s">
        <v>52</v>
      </c>
      <c r="P44" t="s">
        <v>51</v>
      </c>
      <c r="Q44">
        <f t="shared" si="0"/>
        <v>0.33243845991560533</v>
      </c>
      <c r="R44">
        <v>2</v>
      </c>
      <c r="S44">
        <v>4.8277197000000003</v>
      </c>
    </row>
    <row r="45" spans="1:19" x14ac:dyDescent="0.3">
      <c r="A45" t="s">
        <v>53</v>
      </c>
      <c r="B45" t="s">
        <v>51</v>
      </c>
      <c r="C45">
        <v>4.4119001999999998</v>
      </c>
      <c r="D45">
        <v>2.0499999999999998</v>
      </c>
      <c r="E45">
        <v>3.1</v>
      </c>
      <c r="O45" t="s">
        <v>53</v>
      </c>
      <c r="P45" t="s">
        <v>51</v>
      </c>
      <c r="Q45">
        <f t="shared" si="0"/>
        <v>0.31175386105575426</v>
      </c>
      <c r="R45">
        <v>3.1</v>
      </c>
      <c r="S45">
        <v>4.4119001999999998</v>
      </c>
    </row>
    <row r="46" spans="1:19" x14ac:dyDescent="0.3">
      <c r="A46" t="s">
        <v>35</v>
      </c>
      <c r="B46" t="s">
        <v>51</v>
      </c>
      <c r="C46">
        <v>3.5725923100000001</v>
      </c>
      <c r="D46">
        <v>2.15</v>
      </c>
      <c r="E46">
        <v>2</v>
      </c>
      <c r="O46" t="s">
        <v>35</v>
      </c>
      <c r="P46" t="s">
        <v>51</v>
      </c>
      <c r="Q46">
        <f t="shared" si="0"/>
        <v>0.33243845991560533</v>
      </c>
      <c r="R46">
        <v>2</v>
      </c>
      <c r="S46">
        <v>3.5725923100000001</v>
      </c>
    </row>
    <row r="47" spans="1:19" x14ac:dyDescent="0.3">
      <c r="A47" t="s">
        <v>54</v>
      </c>
      <c r="B47" t="s">
        <v>51</v>
      </c>
      <c r="C47">
        <v>3.2862743399999998</v>
      </c>
      <c r="D47">
        <v>1.6</v>
      </c>
      <c r="E47">
        <v>2.8</v>
      </c>
      <c r="O47" t="s">
        <v>55</v>
      </c>
      <c r="P47" t="s">
        <v>51</v>
      </c>
      <c r="Q47">
        <f t="shared" si="0"/>
        <v>0.20411998265592479</v>
      </c>
      <c r="R47">
        <v>2.8</v>
      </c>
      <c r="S47">
        <v>3.2862743399999998</v>
      </c>
    </row>
    <row r="48" spans="1:19" x14ac:dyDescent="0.3">
      <c r="A48" t="s">
        <v>55</v>
      </c>
      <c r="B48" t="s">
        <v>51</v>
      </c>
      <c r="C48">
        <v>3.1458995399999998</v>
      </c>
      <c r="D48">
        <v>2.33</v>
      </c>
      <c r="E48">
        <v>2.8</v>
      </c>
      <c r="O48" t="s">
        <v>54</v>
      </c>
      <c r="P48" t="s">
        <v>51</v>
      </c>
      <c r="Q48">
        <f t="shared" si="0"/>
        <v>0.36735592102601899</v>
      </c>
      <c r="R48">
        <v>2.8</v>
      </c>
      <c r="S48">
        <v>3.1458995399999998</v>
      </c>
    </row>
    <row r="49" spans="1:19" x14ac:dyDescent="0.3">
      <c r="A49" t="s">
        <v>56</v>
      </c>
      <c r="B49" t="s">
        <v>51</v>
      </c>
      <c r="C49">
        <v>2.7556869900000001</v>
      </c>
      <c r="D49">
        <v>1.99</v>
      </c>
      <c r="E49">
        <v>3.1</v>
      </c>
      <c r="O49" t="s">
        <v>56</v>
      </c>
      <c r="P49" t="s">
        <v>51</v>
      </c>
      <c r="Q49">
        <f t="shared" si="0"/>
        <v>0.29885307640970665</v>
      </c>
      <c r="R49">
        <v>3.1</v>
      </c>
      <c r="S49">
        <v>2.7556869900000001</v>
      </c>
    </row>
    <row r="50" spans="1:19" x14ac:dyDescent="0.3">
      <c r="A50" t="s">
        <v>57</v>
      </c>
      <c r="B50" t="s">
        <v>51</v>
      </c>
      <c r="C50">
        <v>2.6822460699999997</v>
      </c>
      <c r="D50">
        <v>1.21</v>
      </c>
      <c r="E50">
        <v>3.1</v>
      </c>
      <c r="O50" t="s">
        <v>57</v>
      </c>
      <c r="P50" t="s">
        <v>51</v>
      </c>
      <c r="Q50">
        <f t="shared" si="0"/>
        <v>8.2785370316450071E-2</v>
      </c>
      <c r="R50">
        <v>3.1</v>
      </c>
      <c r="S50">
        <v>2.6822460699999997</v>
      </c>
    </row>
    <row r="51" spans="1:19" x14ac:dyDescent="0.3">
      <c r="A51" t="s">
        <v>58</v>
      </c>
      <c r="B51" t="s">
        <v>51</v>
      </c>
      <c r="C51">
        <v>1.9928764800000001</v>
      </c>
      <c r="D51">
        <v>1.79</v>
      </c>
      <c r="E51">
        <v>2.2000000000000002</v>
      </c>
      <c r="O51" t="s">
        <v>58</v>
      </c>
      <c r="P51" t="s">
        <v>51</v>
      </c>
      <c r="Q51">
        <f t="shared" si="0"/>
        <v>0.2528530309798932</v>
      </c>
      <c r="R51">
        <v>2.2000000000000002</v>
      </c>
      <c r="S51">
        <v>1.9928764800000001</v>
      </c>
    </row>
    <row r="52" spans="1:19" x14ac:dyDescent="0.3">
      <c r="A52" t="s">
        <v>59</v>
      </c>
      <c r="B52" t="s">
        <v>51</v>
      </c>
      <c r="C52">
        <v>1.26010745</v>
      </c>
      <c r="D52">
        <v>1.48</v>
      </c>
      <c r="E52">
        <v>3.7</v>
      </c>
      <c r="O52" t="s">
        <v>59</v>
      </c>
      <c r="P52" t="s">
        <v>51</v>
      </c>
      <c r="Q52">
        <f t="shared" si="0"/>
        <v>0.17026171539495738</v>
      </c>
      <c r="R52">
        <v>3.7</v>
      </c>
      <c r="S52">
        <v>1.26010745</v>
      </c>
    </row>
    <row r="53" spans="1:19" x14ac:dyDescent="0.3">
      <c r="A53" t="s">
        <v>39</v>
      </c>
      <c r="B53" t="s">
        <v>51</v>
      </c>
      <c r="C53">
        <v>1.07694632</v>
      </c>
      <c r="D53">
        <v>1.72</v>
      </c>
      <c r="E53">
        <v>2.1</v>
      </c>
      <c r="O53" t="s">
        <v>39</v>
      </c>
      <c r="P53" t="s">
        <v>51</v>
      </c>
      <c r="Q53">
        <f t="shared" si="0"/>
        <v>0.2355284469075489</v>
      </c>
      <c r="R53">
        <v>2.1</v>
      </c>
      <c r="S53">
        <v>1.07694632</v>
      </c>
    </row>
    <row r="54" spans="1:19" x14ac:dyDescent="0.3">
      <c r="A54" t="s">
        <v>60</v>
      </c>
      <c r="B54" t="s">
        <v>51</v>
      </c>
      <c r="C54">
        <v>0.76285800000000004</v>
      </c>
      <c r="D54">
        <v>3.01</v>
      </c>
      <c r="E54">
        <v>3.4</v>
      </c>
      <c r="O54" t="s">
        <v>60</v>
      </c>
      <c r="P54" t="s">
        <v>51</v>
      </c>
      <c r="Q54">
        <f t="shared" si="0"/>
        <v>0.47856649559384334</v>
      </c>
      <c r="R54">
        <v>3.4</v>
      </c>
      <c r="S54">
        <v>0.76285800000000004</v>
      </c>
    </row>
    <row r="55" spans="1:19" x14ac:dyDescent="0.3">
      <c r="A55" t="s">
        <v>19</v>
      </c>
      <c r="B55" t="s">
        <v>51</v>
      </c>
      <c r="C55">
        <v>0.70848887999999999</v>
      </c>
      <c r="D55">
        <v>4.04</v>
      </c>
      <c r="E55">
        <v>4.0999999999999996</v>
      </c>
      <c r="O55" t="s">
        <v>61</v>
      </c>
      <c r="P55" t="s">
        <v>51</v>
      </c>
      <c r="Q55">
        <f t="shared" si="0"/>
        <v>0.60638136511060492</v>
      </c>
      <c r="R55">
        <v>4.0999999999999996</v>
      </c>
      <c r="S55">
        <v>0.70848887999999999</v>
      </c>
    </row>
    <row r="56" spans="1:19" x14ac:dyDescent="0.3">
      <c r="A56" t="s">
        <v>61</v>
      </c>
      <c r="B56" t="s">
        <v>51</v>
      </c>
      <c r="C56">
        <v>0.68045107999999999</v>
      </c>
      <c r="D56">
        <v>4.2300000000000004</v>
      </c>
      <c r="E56">
        <v>3.2</v>
      </c>
      <c r="O56" t="s">
        <v>19</v>
      </c>
      <c r="P56" t="s">
        <v>51</v>
      </c>
      <c r="Q56">
        <f t="shared" si="0"/>
        <v>0.6263403673750424</v>
      </c>
      <c r="R56">
        <v>3.2</v>
      </c>
      <c r="S56">
        <v>0.68045107999999999</v>
      </c>
    </row>
    <row r="57" spans="1:19" x14ac:dyDescent="0.3">
      <c r="A57" t="s">
        <v>62</v>
      </c>
      <c r="B57" t="s">
        <v>51</v>
      </c>
      <c r="C57">
        <v>0.536964</v>
      </c>
      <c r="D57">
        <v>2.37</v>
      </c>
      <c r="E57">
        <v>3.5</v>
      </c>
      <c r="O57" t="s">
        <v>62</v>
      </c>
      <c r="P57" t="s">
        <v>51</v>
      </c>
      <c r="Q57">
        <f t="shared" si="0"/>
        <v>0.37474834601010387</v>
      </c>
      <c r="R57">
        <v>3.5</v>
      </c>
      <c r="S57">
        <v>0.536964</v>
      </c>
    </row>
    <row r="58" spans="1:19" x14ac:dyDescent="0.3">
      <c r="A58" t="s">
        <v>63</v>
      </c>
      <c r="B58" t="s">
        <v>51</v>
      </c>
      <c r="C58">
        <v>0.53100000000000003</v>
      </c>
      <c r="D58">
        <v>1.55</v>
      </c>
      <c r="E58">
        <v>3.4</v>
      </c>
      <c r="O58" t="s">
        <v>64</v>
      </c>
      <c r="P58" t="s">
        <v>51</v>
      </c>
      <c r="Q58">
        <f t="shared" si="0"/>
        <v>0.1903316981702915</v>
      </c>
      <c r="R58">
        <v>3.4</v>
      </c>
      <c r="S58">
        <v>0.53100000000000003</v>
      </c>
    </row>
    <row r="59" spans="1:19" x14ac:dyDescent="0.3">
      <c r="A59" t="s">
        <v>64</v>
      </c>
      <c r="B59" t="s">
        <v>51</v>
      </c>
      <c r="C59">
        <v>0.52388822999999995</v>
      </c>
      <c r="D59">
        <v>1.56</v>
      </c>
      <c r="E59">
        <v>2.2000000000000002</v>
      </c>
      <c r="O59" t="s">
        <v>65</v>
      </c>
      <c r="P59" t="s">
        <v>51</v>
      </c>
      <c r="Q59">
        <f t="shared" si="0"/>
        <v>0.19312459835446161</v>
      </c>
      <c r="R59">
        <v>2.2000000000000002</v>
      </c>
      <c r="S59">
        <v>0.52388822999999995</v>
      </c>
    </row>
    <row r="60" spans="1:19" x14ac:dyDescent="0.3">
      <c r="A60" t="s">
        <v>49</v>
      </c>
      <c r="B60" t="s">
        <v>51</v>
      </c>
      <c r="C60">
        <v>0.48013556000000002</v>
      </c>
      <c r="D60">
        <v>2.85</v>
      </c>
      <c r="E60">
        <v>3.8</v>
      </c>
      <c r="O60" t="s">
        <v>63</v>
      </c>
      <c r="P60" t="s">
        <v>51</v>
      </c>
      <c r="Q60">
        <f t="shared" si="0"/>
        <v>0.45484486000851021</v>
      </c>
      <c r="R60">
        <v>3.8</v>
      </c>
      <c r="S60">
        <v>0.48013556000000002</v>
      </c>
    </row>
    <row r="61" spans="1:19" x14ac:dyDescent="0.3">
      <c r="A61" t="s">
        <v>65</v>
      </c>
      <c r="B61" t="s">
        <v>51</v>
      </c>
      <c r="C61">
        <v>0.46218399999999998</v>
      </c>
      <c r="D61">
        <v>2.23</v>
      </c>
      <c r="E61">
        <v>4.4000000000000004</v>
      </c>
      <c r="O61" t="s">
        <v>49</v>
      </c>
      <c r="P61" t="s">
        <v>51</v>
      </c>
      <c r="Q61">
        <f t="shared" si="0"/>
        <v>0.34830486304816066</v>
      </c>
      <c r="R61">
        <v>4.4000000000000004</v>
      </c>
      <c r="S61">
        <v>0.46218399999999998</v>
      </c>
    </row>
    <row r="62" spans="1:19" x14ac:dyDescent="0.3">
      <c r="A62" t="s">
        <v>66</v>
      </c>
      <c r="B62" t="s">
        <v>51</v>
      </c>
      <c r="C62">
        <v>0.45351128999999996</v>
      </c>
      <c r="D62">
        <v>2.37</v>
      </c>
      <c r="E62">
        <v>4.2</v>
      </c>
      <c r="O62" t="s">
        <v>67</v>
      </c>
      <c r="P62" t="s">
        <v>51</v>
      </c>
      <c r="Q62">
        <f t="shared" si="0"/>
        <v>0.37474834601010387</v>
      </c>
      <c r="R62">
        <v>4.2</v>
      </c>
      <c r="S62">
        <v>0.45351128999999996</v>
      </c>
    </row>
    <row r="69" spans="1:1" x14ac:dyDescent="0.3">
      <c r="A69" s="3"/>
    </row>
    <row r="70" spans="1:1" x14ac:dyDescent="0.3">
      <c r="A70" t="s">
        <v>112</v>
      </c>
    </row>
    <row r="71" spans="1:1" x14ac:dyDescent="0.3">
      <c r="A71" t="s">
        <v>114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 1</vt:lpstr>
      <vt:lpstr>Figure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wenbo zhang</cp:lastModifiedBy>
  <dcterms:created xsi:type="dcterms:W3CDTF">2021-12-01T13:59:27Z</dcterms:created>
  <dcterms:modified xsi:type="dcterms:W3CDTF">2021-12-03T06:28:28Z</dcterms:modified>
</cp:coreProperties>
</file>