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5715" windowHeight="640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F103" i="2" l="1"/>
  <c r="F102" i="2"/>
  <c r="F101" i="2"/>
  <c r="G100" i="2"/>
  <c r="F100" i="2"/>
  <c r="G99" i="2"/>
  <c r="F99" i="2"/>
  <c r="G98" i="2"/>
  <c r="F98" i="2"/>
  <c r="F97" i="2"/>
  <c r="F96" i="2"/>
  <c r="F95" i="2"/>
  <c r="G94" i="2"/>
  <c r="F94" i="2"/>
  <c r="G93" i="2"/>
  <c r="F93" i="2"/>
  <c r="G92" i="2"/>
  <c r="F92" i="2"/>
  <c r="F91" i="2"/>
  <c r="F90" i="2"/>
  <c r="F89" i="2"/>
  <c r="G88" i="2"/>
  <c r="F88" i="2"/>
  <c r="G87" i="2"/>
  <c r="F87" i="2"/>
  <c r="G86" i="2"/>
  <c r="F86" i="2"/>
  <c r="F85" i="2"/>
  <c r="F84" i="2"/>
  <c r="F83" i="2"/>
  <c r="G82" i="2"/>
  <c r="F82" i="2"/>
  <c r="G81" i="2"/>
  <c r="F81" i="2"/>
  <c r="G80" i="2"/>
  <c r="F80" i="2"/>
  <c r="F79" i="2"/>
  <c r="F78" i="2"/>
  <c r="F77" i="2"/>
  <c r="G76" i="2"/>
  <c r="F76" i="2"/>
  <c r="G75" i="2"/>
  <c r="F75" i="2"/>
  <c r="G74" i="2"/>
  <c r="F74" i="2"/>
  <c r="E26" i="2" l="1"/>
  <c r="F30" i="2" s="1"/>
  <c r="F73" i="2"/>
  <c r="F72" i="2"/>
  <c r="F71" i="2"/>
  <c r="G70" i="2"/>
  <c r="F70" i="2"/>
  <c r="G69" i="2"/>
  <c r="F69" i="2"/>
  <c r="G68" i="2"/>
  <c r="F68" i="2"/>
  <c r="F67" i="2"/>
  <c r="F66" i="2"/>
  <c r="F65" i="2"/>
  <c r="G64" i="2"/>
  <c r="F64" i="2"/>
  <c r="G63" i="2"/>
  <c r="F63" i="2"/>
  <c r="G62" i="2"/>
  <c r="F62" i="2"/>
  <c r="F61" i="2"/>
  <c r="F60" i="2"/>
  <c r="F59" i="2"/>
  <c r="G58" i="2"/>
  <c r="F58" i="2"/>
  <c r="G57" i="2"/>
  <c r="F57" i="2"/>
  <c r="G56" i="2"/>
  <c r="F56" i="2"/>
  <c r="F55" i="2"/>
  <c r="F54" i="2"/>
  <c r="F53" i="2"/>
  <c r="G52" i="2"/>
  <c r="F52" i="2"/>
  <c r="G51" i="2"/>
  <c r="F51" i="2"/>
  <c r="G50" i="2"/>
  <c r="F50" i="2"/>
  <c r="F49" i="2"/>
  <c r="F48" i="2"/>
  <c r="F47" i="2"/>
  <c r="G46" i="2"/>
  <c r="F46" i="2"/>
  <c r="G45" i="2"/>
  <c r="F45" i="2"/>
  <c r="G44" i="2"/>
  <c r="F44" i="2"/>
  <c r="F43" i="2"/>
  <c r="F42" i="2"/>
  <c r="F41" i="2"/>
  <c r="G40" i="2"/>
  <c r="F40" i="2"/>
  <c r="G39" i="2"/>
  <c r="F39" i="2"/>
  <c r="G38" i="2"/>
  <c r="F38" i="2"/>
  <c r="F37" i="2"/>
  <c r="F36" i="2"/>
  <c r="F35" i="2"/>
  <c r="G34" i="2"/>
  <c r="F34" i="2"/>
  <c r="G33" i="2"/>
  <c r="F33" i="2"/>
  <c r="G32" i="2"/>
  <c r="F32" i="2"/>
  <c r="F25" i="2"/>
  <c r="F24" i="2"/>
  <c r="F23" i="2"/>
  <c r="G22" i="2"/>
  <c r="F22" i="2"/>
  <c r="G21" i="2"/>
  <c r="F21" i="2"/>
  <c r="G20" i="2"/>
  <c r="F20" i="2"/>
  <c r="F19" i="2"/>
  <c r="F18" i="2"/>
  <c r="F17" i="2"/>
  <c r="G16" i="2"/>
  <c r="F16" i="2"/>
  <c r="G15" i="2"/>
  <c r="F15" i="2"/>
  <c r="G14" i="2"/>
  <c r="F14" i="2"/>
  <c r="F13" i="2"/>
  <c r="F12" i="2"/>
  <c r="F11" i="2"/>
  <c r="G10" i="2"/>
  <c r="F10" i="2"/>
  <c r="G9" i="2"/>
  <c r="F9" i="2"/>
  <c r="G8" i="2"/>
  <c r="F8" i="2"/>
  <c r="F4" i="2"/>
  <c r="F6" i="2"/>
  <c r="F7" i="2"/>
  <c r="F5" i="2"/>
  <c r="G4" i="2"/>
  <c r="G3" i="2"/>
  <c r="F3" i="2"/>
  <c r="F2" i="2"/>
  <c r="G2" i="2"/>
  <c r="B4" i="2"/>
  <c r="B1" i="2"/>
  <c r="F26" i="2" l="1"/>
  <c r="F28" i="2"/>
  <c r="F31" i="2"/>
  <c r="G26" i="2"/>
  <c r="G28" i="2"/>
  <c r="F27" i="2"/>
  <c r="F29" i="2"/>
  <c r="G27" i="2"/>
  <c r="C11" i="4"/>
  <c r="C10" i="4"/>
  <c r="C9" i="4"/>
  <c r="C8" i="4"/>
  <c r="C7" i="4"/>
  <c r="C6" i="4"/>
  <c r="C5" i="4"/>
  <c r="C4" i="4"/>
  <c r="C3" i="4"/>
  <c r="C2" i="4"/>
  <c r="G2" i="3"/>
  <c r="G11" i="3"/>
  <c r="G10" i="3"/>
  <c r="G8" i="3"/>
  <c r="G7" i="3"/>
  <c r="G6" i="3"/>
  <c r="G5" i="3"/>
  <c r="G4" i="3"/>
  <c r="G3" i="3"/>
  <c r="G9" i="3"/>
  <c r="B107" i="2"/>
  <c r="B106" i="2"/>
  <c r="B105" i="2"/>
  <c r="B104" i="2"/>
  <c r="B103" i="2"/>
  <c r="B101" i="2"/>
  <c r="B100" i="2"/>
  <c r="B99" i="2"/>
  <c r="B98" i="2"/>
  <c r="B97" i="2"/>
  <c r="B95" i="2"/>
  <c r="B94" i="2"/>
  <c r="B93" i="2"/>
  <c r="B92" i="2"/>
  <c r="B91" i="2"/>
  <c r="B89" i="2"/>
  <c r="B88" i="2"/>
  <c r="B87" i="2"/>
  <c r="B86" i="2"/>
  <c r="B85" i="2"/>
  <c r="B83" i="2"/>
  <c r="B82" i="2"/>
  <c r="B81" i="2"/>
  <c r="B80" i="2"/>
  <c r="B79" i="2"/>
  <c r="B77" i="2"/>
  <c r="B76" i="2"/>
  <c r="B75" i="2"/>
  <c r="B74" i="2"/>
  <c r="B73" i="2"/>
  <c r="B71" i="2"/>
  <c r="B70" i="2"/>
  <c r="B69" i="2"/>
  <c r="B68" i="2"/>
  <c r="B67" i="2"/>
  <c r="B65" i="2"/>
  <c r="B64" i="2"/>
  <c r="B63" i="2"/>
  <c r="B62" i="2"/>
  <c r="B61" i="2"/>
  <c r="B59" i="2"/>
  <c r="B58" i="2"/>
  <c r="B57" i="2"/>
  <c r="B56" i="2"/>
  <c r="B55" i="2"/>
  <c r="B53" i="2"/>
  <c r="B52" i="2"/>
  <c r="B51" i="2"/>
  <c r="B50" i="2"/>
  <c r="B49" i="2"/>
  <c r="B45" i="2"/>
  <c r="B44" i="2"/>
  <c r="B43" i="2"/>
  <c r="B39" i="2"/>
  <c r="B38" i="2"/>
  <c r="B37" i="2"/>
  <c r="B35" i="2"/>
  <c r="B34" i="2"/>
  <c r="B33" i="2"/>
  <c r="B32" i="2"/>
  <c r="B31" i="2"/>
  <c r="B27" i="2"/>
  <c r="B26" i="2"/>
  <c r="B25" i="2"/>
  <c r="B21" i="2"/>
  <c r="B20" i="2"/>
  <c r="B19" i="2"/>
  <c r="B17" i="2"/>
  <c r="B16" i="2"/>
  <c r="B15" i="2"/>
  <c r="B14" i="2"/>
  <c r="B13" i="2"/>
  <c r="B11" i="2"/>
  <c r="B10" i="2"/>
  <c r="B9" i="2"/>
  <c r="B8" i="2"/>
  <c r="B7" i="2"/>
  <c r="B5" i="2"/>
  <c r="B3" i="2"/>
  <c r="B2" i="2"/>
  <c r="A19" i="1" l="1"/>
</calcChain>
</file>

<file path=xl/sharedStrings.xml><?xml version="1.0" encoding="utf-8"?>
<sst xmlns="http://schemas.openxmlformats.org/spreadsheetml/2006/main" count="227" uniqueCount="91">
  <si>
    <t>Objective</t>
  </si>
  <si>
    <t>STpl</t>
  </si>
  <si>
    <t>STts</t>
  </si>
  <si>
    <t>Uses</t>
  </si>
  <si>
    <t>STdi</t>
  </si>
  <si>
    <t>STas</t>
  </si>
  <si>
    <t>STti</t>
  </si>
  <si>
    <t>STap</t>
  </si>
  <si>
    <t>All players in the game have a score of 0 to it</t>
  </si>
  <si>
    <t>Shows number of players and winners</t>
  </si>
  <si>
    <t xml:space="preserve">ST-PO uses this for setting current player position, </t>
  </si>
  <si>
    <t>STCD uses for countdown, STFI uses this for cows, STDT uses this for the sand dropping</t>
  </si>
  <si>
    <t>Nothing yet</t>
  </si>
  <si>
    <t>Sets player of 20 to 20, sets custom "Time", sets STDT to time x20</t>
  </si>
  <si>
    <t>STPO</t>
  </si>
  <si>
    <t>Position</t>
  </si>
  <si>
    <t>STDT</t>
  </si>
  <si>
    <t>Drop timer</t>
  </si>
  <si>
    <t>STCD</t>
  </si>
  <si>
    <t>Countdown</t>
  </si>
  <si>
    <t>x</t>
  </si>
  <si>
    <t>Number of players based off of STpl</t>
  </si>
  <si>
    <t>Sets the position of players. Eg. One winner: 1, 3 winners: 3</t>
  </si>
  <si>
    <t>Uses this to time the drops</t>
  </si>
  <si>
    <t>Uses this with "Time", multiplys by 20</t>
  </si>
  <si>
    <t>Uses for countdown. Sets originally to 100, and deactivated at 0</t>
  </si>
  <si>
    <t>Players</t>
  </si>
  <si>
    <t>STde</t>
  </si>
  <si>
    <t>If at one, resets their team and STpl</t>
  </si>
  <si>
    <t>Sets their scores to -1 to -3 depending if they won or not</t>
  </si>
  <si>
    <t>Sets their scores to 0 if in game. Set to -1 when doing the firework effect, and -2 for when they won</t>
  </si>
  <si>
    <t>Does not directly use, but indirectly helps display the winners. Has Players operation</t>
  </si>
  <si>
    <t>Sets 1 if they have the jump boost effect</t>
  </si>
  <si>
    <t>STsu</t>
  </si>
  <si>
    <t>Sets to 1 if sudo'd</t>
  </si>
  <si>
    <t>Detects If both arenas are active (1 for AF, 2 for RG, 3 for both)</t>
  </si>
  <si>
    <t>Timer used for emergency sudo</t>
  </si>
  <si>
    <t>STju</t>
  </si>
  <si>
    <t>Adds 1 if jump</t>
  </si>
  <si>
    <t>STba</t>
  </si>
  <si>
    <t>Word:</t>
  </si>
  <si>
    <t>score_STti_min</t>
  </si>
  <si>
    <t>score_STti</t>
  </si>
  <si>
    <t>ST1ti</t>
  </si>
  <si>
    <t>ST2ti</t>
  </si>
  <si>
    <t>STpo</t>
  </si>
  <si>
    <t>STes</t>
  </si>
  <si>
    <t>$0-7,825</t>
  </si>
  <si>
    <t>Teacher</t>
  </si>
  <si>
    <t>$7,826-31,850</t>
  </si>
  <si>
    <t>CEO</t>
  </si>
  <si>
    <t>$31,851-77,100</t>
  </si>
  <si>
    <t>Sales Person</t>
  </si>
  <si>
    <t>$77,101-160,850</t>
  </si>
  <si>
    <t>Fast Food</t>
  </si>
  <si>
    <t>$160,851-349,700</t>
  </si>
  <si>
    <t>Architect</t>
  </si>
  <si>
    <t>$349,701+</t>
  </si>
  <si>
    <t>Doctor</t>
  </si>
  <si>
    <t>Secretary</t>
  </si>
  <si>
    <t>Professional Athlete</t>
  </si>
  <si>
    <t>Police Officer</t>
  </si>
  <si>
    <t>Actor</t>
  </si>
  <si>
    <t>Bracket Of Money</t>
  </si>
  <si>
    <t>Federal Tax Rate (single)</t>
  </si>
  <si>
    <t>Federal Tax Rate (married)</t>
  </si>
  <si>
    <t>Occupation</t>
  </si>
  <si>
    <t>Single Tax Rate</t>
  </si>
  <si>
    <t>Salary</t>
  </si>
  <si>
    <t>Single Tax</t>
  </si>
  <si>
    <t>FICA</t>
  </si>
  <si>
    <t>Insurance</t>
  </si>
  <si>
    <t>Net Income</t>
  </si>
  <si>
    <t>Married Tax</t>
  </si>
  <si>
    <t>Married Net Income</t>
  </si>
  <si>
    <t>% of Change</t>
  </si>
  <si>
    <t>Column 1</t>
  </si>
  <si>
    <t>Column 2</t>
  </si>
  <si>
    <t>Ye</t>
  </si>
  <si>
    <t>Different:</t>
  </si>
  <si>
    <t>ST(x)de</t>
  </si>
  <si>
    <t>ST(x)pl</t>
  </si>
  <si>
    <t>ST(x)as</t>
  </si>
  <si>
    <t>ST(x)ti</t>
  </si>
  <si>
    <t>ST(x)po</t>
  </si>
  <si>
    <t>ST(x)ju</t>
  </si>
  <si>
    <t>Used for adding saturation to players with hunger</t>
  </si>
  <si>
    <t>STap11</t>
  </si>
  <si>
    <t>STap12</t>
  </si>
  <si>
    <t>STap13</t>
  </si>
  <si>
    <t>STap14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</si>
</sst>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6913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8" fontId="4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8" fontId="2" fillId="3" borderId="1" xfId="0" applyNumberFormat="1" applyFont="1" applyFill="1" applyBorder="1" applyAlignment="1">
      <alignment horizontal="center" wrapText="1"/>
    </xf>
    <xf numFmtId="8" fontId="2" fillId="4" borderId="1" xfId="0" applyNumberFormat="1" applyFont="1" applyFill="1" applyBorder="1" applyAlignment="1">
      <alignment horizontal="center" wrapText="1"/>
    </xf>
    <xf numFmtId="8" fontId="2" fillId="5" borderId="1" xfId="0" applyNumberFormat="1" applyFont="1" applyFill="1" applyBorder="1" applyAlignment="1">
      <alignment horizontal="center" wrapText="1"/>
    </xf>
    <xf numFmtId="0" fontId="1" fillId="0" borderId="2" xfId="0" applyFont="1" applyBorder="1"/>
    <xf numFmtId="0" fontId="6" fillId="0" borderId="3" xfId="0" applyFont="1" applyBorder="1"/>
    <xf numFmtId="0" fontId="1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Single Tax Rate</c:v>
                </c:pt>
              </c:strCache>
            </c:strRef>
          </c:tx>
          <c:invertIfNegative val="0"/>
          <c:cat>
            <c:strRef>
              <c:f>Sheet4!$A$2:$A$11</c:f>
              <c:strCache>
                <c:ptCount val="10"/>
                <c:pt idx="0">
                  <c:v>Teacher</c:v>
                </c:pt>
                <c:pt idx="1">
                  <c:v>CEO</c:v>
                </c:pt>
                <c:pt idx="2">
                  <c:v>Sales Person</c:v>
                </c:pt>
                <c:pt idx="3">
                  <c:v>Fast Food</c:v>
                </c:pt>
                <c:pt idx="4">
                  <c:v>Architect</c:v>
                </c:pt>
                <c:pt idx="5">
                  <c:v>Doctor</c:v>
                </c:pt>
                <c:pt idx="6">
                  <c:v>Secretary</c:v>
                </c:pt>
                <c:pt idx="7">
                  <c:v>Professional Athlete</c:v>
                </c:pt>
                <c:pt idx="8">
                  <c:v>Police Officer</c:v>
                </c:pt>
                <c:pt idx="9">
                  <c:v>Actor</c:v>
                </c:pt>
              </c:strCache>
            </c:strRef>
          </c:cat>
          <c:val>
            <c:numRef>
              <c:f>Sheet4!$B$2:$B$11</c:f>
              <c:numCache>
                <c:formatCode>"$"#,##0.00_);[Red]\("$"#,##0.00\)</c:formatCode>
                <c:ptCount val="10"/>
                <c:pt idx="0">
                  <c:v>22700</c:v>
                </c:pt>
                <c:pt idx="1">
                  <c:v>153500</c:v>
                </c:pt>
                <c:pt idx="2">
                  <c:v>32300</c:v>
                </c:pt>
                <c:pt idx="3">
                  <c:v>10100</c:v>
                </c:pt>
                <c:pt idx="4">
                  <c:v>45380</c:v>
                </c:pt>
                <c:pt idx="5">
                  <c:v>53360</c:v>
                </c:pt>
                <c:pt idx="6">
                  <c:v>17300</c:v>
                </c:pt>
                <c:pt idx="7">
                  <c:v>597500</c:v>
                </c:pt>
                <c:pt idx="8">
                  <c:v>28100</c:v>
                </c:pt>
                <c:pt idx="9">
                  <c:v>2547500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59200"/>
        <c:axId val="55477376"/>
      </c:barChart>
      <c:catAx>
        <c:axId val="554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5477376"/>
        <c:crosses val="autoZero"/>
        <c:auto val="1"/>
        <c:lblAlgn val="ctr"/>
        <c:lblOffset val="100"/>
        <c:noMultiLvlLbl val="0"/>
      </c:catAx>
      <c:valAx>
        <c:axId val="55477376"/>
        <c:scaling>
          <c:orientation val="minMax"/>
        </c:scaling>
        <c:delete val="0"/>
        <c:axPos val="l"/>
        <c:majorGridlines/>
        <c:numFmt formatCode="&quot;$&quot;#,##0.00_);[Red]\(&quot;$&quot;#,##0.00\)" sourceLinked="1"/>
        <c:majorTickMark val="out"/>
        <c:minorTickMark val="none"/>
        <c:tickLblPos val="nextTo"/>
        <c:crossAx val="5545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Sheet4!$A$2:$A$11</c:f>
              <c:strCache>
                <c:ptCount val="10"/>
                <c:pt idx="0">
                  <c:v>Teacher</c:v>
                </c:pt>
                <c:pt idx="1">
                  <c:v>CEO</c:v>
                </c:pt>
                <c:pt idx="2">
                  <c:v>Sales Person</c:v>
                </c:pt>
                <c:pt idx="3">
                  <c:v>Fast Food</c:v>
                </c:pt>
                <c:pt idx="4">
                  <c:v>Architect</c:v>
                </c:pt>
                <c:pt idx="5">
                  <c:v>Doctor</c:v>
                </c:pt>
                <c:pt idx="6">
                  <c:v>Secretary</c:v>
                </c:pt>
                <c:pt idx="7">
                  <c:v>Professional Athlete</c:v>
                </c:pt>
                <c:pt idx="8">
                  <c:v>Police Officer</c:v>
                </c:pt>
                <c:pt idx="9">
                  <c:v>Actor</c:v>
                </c:pt>
              </c:strCache>
            </c:str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4.3560258571931225</c:v>
                </c:pt>
                <c:pt idx="1">
                  <c:v>5.1861083798132057</c:v>
                </c:pt>
                <c:pt idx="2">
                  <c:v>4.509202522331103</c:v>
                </c:pt>
                <c:pt idx="3">
                  <c:v>4.0043213737826422</c:v>
                </c:pt>
                <c:pt idx="4">
                  <c:v>4.6568644915489168</c:v>
                </c:pt>
                <c:pt idx="5">
                  <c:v>4.7272158209084925</c:v>
                </c:pt>
                <c:pt idx="6">
                  <c:v>4.238046103128795</c:v>
                </c:pt>
                <c:pt idx="7">
                  <c:v>5.7763379096201755</c:v>
                </c:pt>
                <c:pt idx="8">
                  <c:v>4.4487063199050798</c:v>
                </c:pt>
                <c:pt idx="9">
                  <c:v>6.4061141926784639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89696"/>
        <c:axId val="81791232"/>
      </c:barChart>
      <c:catAx>
        <c:axId val="817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791232"/>
        <c:crosses val="autoZero"/>
        <c:auto val="1"/>
        <c:lblAlgn val="ctr"/>
        <c:lblOffset val="100"/>
        <c:noMultiLvlLbl val="0"/>
      </c:catAx>
      <c:valAx>
        <c:axId val="817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190501</xdr:colOff>
      <xdr:row>2</xdr:row>
      <xdr:rowOff>19050</xdr:rowOff>
    </xdr:from>
    <xdr:to>
      <xdr:col>10</xdr:col>
      <xdr:colOff>171451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6</xdr:row>
      <xdr:rowOff>23812</xdr:rowOff>
    </xdr:from>
    <xdr:to>
      <xdr:col>15</xdr:col>
      <xdr:colOff>533400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7" workbookViewId="0">
      <selection activeCell="F9" sqref="F9"/>
    </sheetView>
  </sheetViews>
  <sheetFormatPr defaultRowHeight="15" x14ac:dyDescent="0.25"/>
  <cols>
    <col min="1" max="1" width="9.140625" style="1"/>
    <col min="2" max="2" width="24.42578125" customWidth="1"/>
    <col min="3" max="3" width="22" customWidth="1"/>
    <col min="4" max="4" width="24.28515625" customWidth="1"/>
    <col min="5" max="5" width="39.42578125" customWidth="1"/>
  </cols>
  <sheetData>
    <row r="1" spans="1:11" x14ac:dyDescent="0.25">
      <c r="A1" s="1" t="s">
        <v>0</v>
      </c>
      <c r="B1" t="s">
        <v>3</v>
      </c>
    </row>
    <row r="3" spans="1:11" x14ac:dyDescent="0.25">
      <c r="A3" s="1" t="s">
        <v>1</v>
      </c>
      <c r="B3" t="s">
        <v>8</v>
      </c>
    </row>
    <row r="4" spans="1:11" x14ac:dyDescent="0.25">
      <c r="A4" s="1" t="s">
        <v>4</v>
      </c>
      <c r="B4" t="s">
        <v>9</v>
      </c>
    </row>
    <row r="5" spans="1:11" x14ac:dyDescent="0.25">
      <c r="A5" s="1" t="s">
        <v>5</v>
      </c>
      <c r="B5" t="s">
        <v>10</v>
      </c>
    </row>
    <row r="6" spans="1:11" x14ac:dyDescent="0.25">
      <c r="A6" s="1" t="s">
        <v>6</v>
      </c>
      <c r="B6" t="s">
        <v>11</v>
      </c>
    </row>
    <row r="7" spans="1:11" x14ac:dyDescent="0.25">
      <c r="A7" s="1" t="s">
        <v>7</v>
      </c>
      <c r="B7" t="s">
        <v>12</v>
      </c>
    </row>
    <row r="8" spans="1:11" x14ac:dyDescent="0.25">
      <c r="A8" s="1" t="s">
        <v>2</v>
      </c>
      <c r="B8" t="s">
        <v>13</v>
      </c>
    </row>
    <row r="9" spans="1:11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"/>
      <c r="B10" s="2" t="s">
        <v>15</v>
      </c>
      <c r="C10" s="2" t="s">
        <v>17</v>
      </c>
      <c r="D10" s="2" t="s">
        <v>19</v>
      </c>
      <c r="E10" s="2"/>
      <c r="F10" s="2"/>
      <c r="G10" s="4"/>
      <c r="H10" s="4"/>
      <c r="I10" s="4"/>
      <c r="J10" s="4"/>
      <c r="K10" s="4"/>
    </row>
    <row r="11" spans="1:11" s="1" customFormat="1" x14ac:dyDescent="0.25">
      <c r="A11" s="5"/>
      <c r="B11" s="5" t="s">
        <v>14</v>
      </c>
      <c r="C11" s="5" t="s">
        <v>16</v>
      </c>
      <c r="D11" s="5" t="s">
        <v>18</v>
      </c>
      <c r="E11" s="5" t="s">
        <v>26</v>
      </c>
      <c r="F11" s="5"/>
      <c r="G11" s="3"/>
      <c r="H11" s="3"/>
      <c r="I11" s="3"/>
      <c r="J11" s="3"/>
      <c r="K11" s="3"/>
    </row>
    <row r="12" spans="1:11" ht="45" x14ac:dyDescent="0.25">
      <c r="A12" s="5" t="s">
        <v>1</v>
      </c>
      <c r="B12" s="2" t="s">
        <v>21</v>
      </c>
      <c r="C12" s="2" t="s">
        <v>20</v>
      </c>
      <c r="D12" s="2" t="s">
        <v>20</v>
      </c>
      <c r="E12" s="2" t="s">
        <v>30</v>
      </c>
      <c r="F12" s="2"/>
      <c r="G12" s="4"/>
      <c r="H12" s="4"/>
      <c r="I12" s="4"/>
      <c r="J12" s="4"/>
      <c r="K12" s="4"/>
    </row>
    <row r="13" spans="1:11" ht="60" x14ac:dyDescent="0.25">
      <c r="A13" s="5" t="s">
        <v>4</v>
      </c>
      <c r="B13" s="2" t="s">
        <v>31</v>
      </c>
      <c r="C13" s="2" t="s">
        <v>20</v>
      </c>
      <c r="D13" s="2" t="s">
        <v>20</v>
      </c>
      <c r="E13" s="2" t="s">
        <v>29</v>
      </c>
      <c r="F13" s="2"/>
      <c r="G13" s="4"/>
      <c r="H13" s="4"/>
      <c r="I13" s="4"/>
      <c r="J13" s="4"/>
      <c r="K13" s="4"/>
    </row>
    <row r="14" spans="1:11" ht="45" x14ac:dyDescent="0.25">
      <c r="A14" s="5" t="s">
        <v>5</v>
      </c>
      <c r="B14" s="2" t="s">
        <v>22</v>
      </c>
      <c r="C14" s="2" t="s">
        <v>20</v>
      </c>
      <c r="D14" s="2" t="s">
        <v>20</v>
      </c>
      <c r="E14" s="2" t="s">
        <v>20</v>
      </c>
      <c r="F14" s="2"/>
      <c r="G14" s="4"/>
      <c r="H14" s="4"/>
      <c r="I14" s="4"/>
      <c r="J14" s="4"/>
      <c r="K14" s="4"/>
    </row>
    <row r="15" spans="1:11" ht="45" x14ac:dyDescent="0.25">
      <c r="A15" s="5" t="s">
        <v>6</v>
      </c>
      <c r="B15" s="2" t="s">
        <v>36</v>
      </c>
      <c r="C15" s="2" t="s">
        <v>23</v>
      </c>
      <c r="D15" s="2" t="s">
        <v>25</v>
      </c>
      <c r="E15" s="2" t="s">
        <v>86</v>
      </c>
      <c r="F15" s="2"/>
      <c r="G15" s="4"/>
      <c r="H15" s="4"/>
      <c r="I15" s="4"/>
      <c r="J15" s="4"/>
      <c r="K15" s="4"/>
    </row>
    <row r="16" spans="1:11" x14ac:dyDescent="0.25">
      <c r="A16" s="5" t="s">
        <v>7</v>
      </c>
      <c r="B16" s="2" t="s">
        <v>20</v>
      </c>
      <c r="C16" s="2" t="s">
        <v>20</v>
      </c>
      <c r="D16" s="2" t="s">
        <v>20</v>
      </c>
      <c r="E16" s="2" t="s">
        <v>20</v>
      </c>
      <c r="F16" s="2"/>
      <c r="G16" s="4"/>
      <c r="H16" s="4"/>
      <c r="I16" s="4"/>
      <c r="J16" s="4"/>
      <c r="K16" s="4"/>
    </row>
    <row r="17" spans="1:11" ht="30" x14ac:dyDescent="0.25">
      <c r="A17" s="5" t="s">
        <v>2</v>
      </c>
      <c r="B17" s="2" t="s">
        <v>20</v>
      </c>
      <c r="C17" s="2" t="s">
        <v>24</v>
      </c>
      <c r="D17" s="2" t="s">
        <v>20</v>
      </c>
      <c r="E17" s="2" t="s">
        <v>20</v>
      </c>
      <c r="F17" s="2"/>
      <c r="G17" s="4"/>
      <c r="H17" s="4"/>
      <c r="I17" s="4"/>
      <c r="J17" s="4"/>
      <c r="K17" s="4"/>
    </row>
    <row r="18" spans="1:11" x14ac:dyDescent="0.25">
      <c r="A18" s="5" t="s">
        <v>27</v>
      </c>
      <c r="B18" s="2" t="s">
        <v>20</v>
      </c>
      <c r="C18" s="2" t="s">
        <v>20</v>
      </c>
      <c r="D18" s="2" t="s">
        <v>20</v>
      </c>
      <c r="E18" s="2" t="s">
        <v>28</v>
      </c>
      <c r="F18" s="2"/>
      <c r="G18" s="4"/>
      <c r="H18" s="4"/>
      <c r="I18" s="4"/>
      <c r="J18" s="4"/>
      <c r="K18" s="4"/>
    </row>
    <row r="19" spans="1:11" x14ac:dyDescent="0.25">
      <c r="A19" s="5" t="str">
        <f>"STpo"</f>
        <v>STpo</v>
      </c>
      <c r="B19" s="2" t="s">
        <v>20</v>
      </c>
      <c r="C19" s="2" t="s">
        <v>20</v>
      </c>
      <c r="D19" s="2" t="s">
        <v>20</v>
      </c>
      <c r="E19" s="2" t="s">
        <v>32</v>
      </c>
      <c r="F19" s="2"/>
      <c r="G19" s="4"/>
      <c r="H19" s="4"/>
      <c r="I19" s="4"/>
      <c r="J19" s="4"/>
      <c r="K19" s="4"/>
    </row>
    <row r="20" spans="1:11" x14ac:dyDescent="0.25">
      <c r="A20" s="5" t="s">
        <v>33</v>
      </c>
      <c r="B20" s="2" t="s">
        <v>20</v>
      </c>
      <c r="C20" s="2" t="s">
        <v>20</v>
      </c>
      <c r="D20" s="2" t="s">
        <v>20</v>
      </c>
      <c r="E20" s="2" t="s">
        <v>34</v>
      </c>
      <c r="F20" s="2"/>
      <c r="G20" s="4"/>
      <c r="H20" s="4"/>
      <c r="I20" s="4"/>
      <c r="J20" s="4"/>
      <c r="K20" s="4"/>
    </row>
    <row r="21" spans="1:11" x14ac:dyDescent="0.25">
      <c r="A21" s="5" t="s">
        <v>37</v>
      </c>
      <c r="B21" s="2" t="s">
        <v>20</v>
      </c>
      <c r="C21" s="2" t="s">
        <v>20</v>
      </c>
      <c r="D21" s="2" t="s">
        <v>20</v>
      </c>
      <c r="E21" s="2" t="s">
        <v>38</v>
      </c>
      <c r="F21" s="2"/>
      <c r="G21" s="4"/>
      <c r="H21" s="4"/>
      <c r="I21" s="4"/>
      <c r="J21" s="4"/>
      <c r="K21" s="4"/>
    </row>
    <row r="22" spans="1:11" ht="45" x14ac:dyDescent="0.25">
      <c r="A22" s="5" t="s">
        <v>39</v>
      </c>
      <c r="B22" s="2" t="s">
        <v>20</v>
      </c>
      <c r="C22" s="2" t="s">
        <v>20</v>
      </c>
      <c r="D22" s="2" t="s">
        <v>35</v>
      </c>
      <c r="E22" s="2" t="s">
        <v>20</v>
      </c>
      <c r="F22" s="2"/>
      <c r="G22" s="4"/>
      <c r="H22" s="4"/>
      <c r="I22" s="4"/>
      <c r="J22" s="4"/>
      <c r="K22" s="4"/>
    </row>
    <row r="23" spans="1:11" x14ac:dyDescent="0.25">
      <c r="A23" s="5"/>
      <c r="B23" s="2"/>
      <c r="C23" s="2"/>
      <c r="D23" s="2"/>
      <c r="E23" s="2"/>
      <c r="F23" s="2"/>
      <c r="G23" s="4"/>
      <c r="H23" s="4"/>
      <c r="I23" s="4"/>
      <c r="J23" s="4"/>
      <c r="K23" s="4"/>
    </row>
    <row r="24" spans="1:11" x14ac:dyDescent="0.25">
      <c r="A24" s="5"/>
      <c r="B24" s="2"/>
      <c r="C24" s="2"/>
      <c r="D24" s="2"/>
      <c r="E24" s="2"/>
      <c r="F24" s="2"/>
      <c r="G24" s="4"/>
      <c r="H24" s="4"/>
      <c r="I24" s="4"/>
      <c r="J24" s="4"/>
      <c r="K24" s="4"/>
    </row>
    <row r="25" spans="1:11" x14ac:dyDescent="0.25">
      <c r="A25" s="5"/>
      <c r="B25" s="2"/>
      <c r="C25" s="2"/>
      <c r="D25" s="2"/>
      <c r="E25" s="2"/>
      <c r="F25" s="2"/>
      <c r="G25" s="4"/>
      <c r="H25" s="4"/>
      <c r="I25" s="4"/>
      <c r="J25" s="4"/>
      <c r="K25" s="4"/>
    </row>
    <row r="26" spans="1:11" x14ac:dyDescent="0.25">
      <c r="A26" s="5"/>
      <c r="B26" s="2"/>
      <c r="C26" s="2"/>
      <c r="D26" s="2"/>
      <c r="E26" s="2"/>
      <c r="F26" s="2"/>
      <c r="G26" s="4"/>
      <c r="H26" s="4"/>
      <c r="I26" s="4"/>
      <c r="J26" s="4"/>
      <c r="K26" s="4"/>
    </row>
    <row r="27" spans="1:11" x14ac:dyDescent="0.25">
      <c r="A27" s="5"/>
      <c r="B27" s="2"/>
      <c r="C27" s="2"/>
      <c r="D27" s="2"/>
      <c r="E27" s="2"/>
      <c r="F27" s="2"/>
      <c r="G27" s="4"/>
      <c r="H27" s="4"/>
      <c r="I27" s="4"/>
      <c r="J27" s="4"/>
      <c r="K27" s="4"/>
    </row>
    <row r="28" spans="1:11" x14ac:dyDescent="0.25">
      <c r="A28" s="5"/>
      <c r="B28" s="2"/>
      <c r="C28" s="2"/>
      <c r="D28" s="2"/>
      <c r="E28" s="2"/>
      <c r="F28" s="2"/>
      <c r="G28" s="4"/>
      <c r="H28" s="4"/>
      <c r="I28" s="4"/>
      <c r="J28" s="4"/>
      <c r="K28" s="4"/>
    </row>
    <row r="29" spans="1:11" x14ac:dyDescent="0.25">
      <c r="A29" s="5"/>
      <c r="B29" s="2"/>
      <c r="C29" s="2"/>
      <c r="D29" s="2"/>
      <c r="E29" s="2"/>
      <c r="F29" s="2"/>
      <c r="G29" s="4"/>
      <c r="H29" s="4"/>
      <c r="I29" s="4"/>
      <c r="J29" s="4"/>
      <c r="K29" s="4"/>
    </row>
    <row r="30" spans="1:11" x14ac:dyDescent="0.25">
      <c r="A30" s="5"/>
      <c r="B30" s="2"/>
      <c r="C30" s="2"/>
      <c r="D30" s="2"/>
      <c r="E30" s="2"/>
      <c r="F30" s="2"/>
      <c r="G30" s="4"/>
      <c r="H30" s="4"/>
      <c r="I30" s="4"/>
      <c r="J30" s="4"/>
      <c r="K30" s="4"/>
    </row>
    <row r="31" spans="1:11" x14ac:dyDescent="0.25">
      <c r="A31" s="5"/>
      <c r="B31" s="2"/>
      <c r="C31" s="2"/>
      <c r="D31" s="2"/>
      <c r="E31" s="2"/>
      <c r="F31" s="2"/>
      <c r="G31" s="4"/>
      <c r="H31" s="4"/>
      <c r="I31" s="4"/>
      <c r="J31" s="4"/>
      <c r="K31" s="4"/>
    </row>
    <row r="32" spans="1:11" x14ac:dyDescent="0.25">
      <c r="A32" s="5"/>
      <c r="B32" s="2"/>
      <c r="C32" s="2"/>
      <c r="D32" s="2"/>
      <c r="E32" s="2"/>
      <c r="F32" s="2"/>
      <c r="G32" s="4"/>
      <c r="H32" s="4"/>
      <c r="I32" s="4"/>
      <c r="J32" s="4"/>
      <c r="K32" s="4"/>
    </row>
    <row r="33" spans="1:11" x14ac:dyDescent="0.25">
      <c r="A33" s="5"/>
      <c r="B33" s="2"/>
      <c r="C33" s="2"/>
      <c r="D33" s="2"/>
      <c r="E33" s="2"/>
      <c r="F33" s="2"/>
      <c r="G33" s="4"/>
      <c r="H33" s="4"/>
      <c r="I33" s="4"/>
      <c r="J33" s="4"/>
      <c r="K33" s="4"/>
    </row>
    <row r="34" spans="1:1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4" workbookViewId="0">
      <selection activeCell="F74" sqref="F74:F94"/>
    </sheetView>
  </sheetViews>
  <sheetFormatPr defaultRowHeight="15" x14ac:dyDescent="0.25"/>
  <cols>
    <col min="2" max="2" width="20" customWidth="1"/>
    <col min="3" max="3" width="22.140625" customWidth="1"/>
    <col min="4" max="4" width="11.42578125" customWidth="1"/>
    <col min="6" max="6" width="15.5703125" bestFit="1" customWidth="1"/>
    <col min="7" max="7" width="14.5703125" bestFit="1" customWidth="1"/>
  </cols>
  <sheetData>
    <row r="1" spans="1:9" x14ac:dyDescent="0.25">
      <c r="A1" t="s">
        <v>40</v>
      </c>
      <c r="B1" t="str">
        <f>"score_" &amp; TEXT(A2,0) &amp; "_min"</f>
        <v>score_STti_min</v>
      </c>
      <c r="C1" t="s">
        <v>41</v>
      </c>
      <c r="D1" s="22"/>
      <c r="E1" s="22"/>
      <c r="F1" s="28" t="s">
        <v>76</v>
      </c>
      <c r="G1" s="28" t="s">
        <v>77</v>
      </c>
      <c r="I1" t="s">
        <v>80</v>
      </c>
    </row>
    <row r="2" spans="1:9" x14ac:dyDescent="0.25">
      <c r="A2" s="1" t="s">
        <v>6</v>
      </c>
      <c r="B2" t="str">
        <f>"score_" &amp; TEXT(A2,0)</f>
        <v>score_STti</v>
      </c>
      <c r="C2" t="s">
        <v>42</v>
      </c>
      <c r="D2" s="18" t="s">
        <v>40</v>
      </c>
      <c r="E2" s="19" t="s">
        <v>6</v>
      </c>
      <c r="F2" s="29" t="str">
        <f>IF(ISBLANK(E3),"score_" &amp; TEXT(E2,0) &amp; "_min","score_" &amp; TEXT(LEFT(E2,2),0) &amp; "1" &amp; TEXT(RIGHT(E2,2),0) &amp; "_min")</f>
        <v>score_ST1ti_min</v>
      </c>
      <c r="G2" s="30" t="str">
        <f>IF(ISBLANK(E3),"","score_" &amp; TEXT(E2,0) &amp; "_min")</f>
        <v>score_STti_min</v>
      </c>
      <c r="I2" t="s">
        <v>81</v>
      </c>
    </row>
    <row r="3" spans="1:9" x14ac:dyDescent="0.25">
      <c r="B3" t="str">
        <f>TEXT(A2,0)</f>
        <v>STti</v>
      </c>
      <c r="C3" t="s">
        <v>6</v>
      </c>
      <c r="D3" s="20" t="s">
        <v>79</v>
      </c>
      <c r="E3" s="21" t="s">
        <v>78</v>
      </c>
      <c r="F3" s="22" t="str">
        <f>IF(ISBLANK(E3),"score_" &amp; TEXT(E2,0),"score_" &amp; TEXT(LEFT(E2,2),0) &amp; "2" &amp; TEXT(RIGHT(E2,2),0) &amp; "_min")</f>
        <v>score_ST2ti_min</v>
      </c>
      <c r="G3" s="23" t="str">
        <f>IF(ISBLANK(E3),"","score_" &amp; TEXT(E2,0))</f>
        <v>score_STti</v>
      </c>
      <c r="I3" t="s">
        <v>82</v>
      </c>
    </row>
    <row r="4" spans="1:9" x14ac:dyDescent="0.25">
      <c r="B4" t="str">
        <f>TEXT(LEFT(A2,2),0) &amp; "1" &amp; TEXT(RIGHT(A2,2),0)</f>
        <v>ST1ti</v>
      </c>
      <c r="C4" t="s">
        <v>43</v>
      </c>
      <c r="D4" s="24"/>
      <c r="E4" s="22"/>
      <c r="F4" s="22" t="str">
        <f>IF(ISBLANK(E3),E2,"score_" &amp; TEXT(LEFT(E2,2),0) &amp; "1" &amp; TEXT(RIGHT(E2,2),0))</f>
        <v>score_ST1ti</v>
      </c>
      <c r="G4" s="23" t="str">
        <f>IF(ISBLANK(E3),"",E2)</f>
        <v>STti</v>
      </c>
      <c r="I4" t="s">
        <v>83</v>
      </c>
    </row>
    <row r="5" spans="1:9" x14ac:dyDescent="0.25">
      <c r="B5" t="str">
        <f>TEXT(LEFT(A2,2),0) &amp; "2" &amp; TEXT(RIGHT(A2,2),0)</f>
        <v>ST2ti</v>
      </c>
      <c r="C5" t="s">
        <v>44</v>
      </c>
      <c r="D5" s="24"/>
      <c r="E5" s="22"/>
      <c r="F5" s="22" t="str">
        <f>IF(ISBLANK(E3),"","score_" &amp; TEXT(LEFT(E2,2),0) &amp; "2" &amp; TEXT(RIGHT(E2,2),0))</f>
        <v>score_ST2ti</v>
      </c>
      <c r="G5" s="23"/>
      <c r="I5" t="s">
        <v>84</v>
      </c>
    </row>
    <row r="6" spans="1:9" x14ac:dyDescent="0.25">
      <c r="D6" s="24"/>
      <c r="E6" s="22"/>
      <c r="F6" s="22" t="str">
        <f>IF(ISBLANK(E3),"",TEXT(LEFT(E2,2),0) &amp; "1" &amp; TEXT(RIGHT(E2,2),0))</f>
        <v>ST1ti</v>
      </c>
      <c r="G6" s="23"/>
      <c r="I6" t="s">
        <v>85</v>
      </c>
    </row>
    <row r="7" spans="1:9" x14ac:dyDescent="0.25">
      <c r="A7" t="s">
        <v>40</v>
      </c>
      <c r="B7" t="str">
        <f>"score_" &amp; TEXT(A8,0) &amp; "_min"</f>
        <v>score_STde_min</v>
      </c>
      <c r="D7" s="25"/>
      <c r="E7" s="26"/>
      <c r="F7" s="26" t="str">
        <f>IF(ISBLANK(E3),"",TEXT(LEFT(E2,2),0) &amp; "2" &amp; TEXT(RIGHT(E2,2),0))</f>
        <v>ST2ti</v>
      </c>
      <c r="G7" s="27"/>
    </row>
    <row r="8" spans="1:9" x14ac:dyDescent="0.25">
      <c r="A8" s="1" t="s">
        <v>27</v>
      </c>
      <c r="B8" t="str">
        <f>"score_" &amp; TEXT(A8,0)</f>
        <v>score_STde</v>
      </c>
      <c r="D8" s="18" t="s">
        <v>40</v>
      </c>
      <c r="E8" s="19" t="s">
        <v>27</v>
      </c>
      <c r="F8" s="29" t="str">
        <f>IF(ISBLANK(E9),"score_" &amp; TEXT(E8,0) &amp; "_min","score_" &amp; TEXT(LEFT(E8,2),0) &amp; "1" &amp; TEXT(RIGHT(E8,2),0) &amp; "_min")</f>
        <v>score_ST1de_min</v>
      </c>
      <c r="G8" s="30" t="str">
        <f>IF(ISBLANK(E9),"","score_" &amp; TEXT(E8,0) &amp; "_min")</f>
        <v>score_STde_min</v>
      </c>
      <c r="I8" t="s">
        <v>39</v>
      </c>
    </row>
    <row r="9" spans="1:9" x14ac:dyDescent="0.25">
      <c r="B9" t="str">
        <f>TEXT(A8,0)</f>
        <v>STde</v>
      </c>
      <c r="D9" s="20" t="s">
        <v>79</v>
      </c>
      <c r="E9" s="21" t="s">
        <v>78</v>
      </c>
      <c r="F9" s="22" t="str">
        <f>IF(ISBLANK(E9),"score_" &amp; TEXT(E8,0),"score_" &amp; TEXT(LEFT(E8,2),0) &amp; "2" &amp; TEXT(RIGHT(E8,2),0) &amp; "_min")</f>
        <v>score_ST2de_min</v>
      </c>
      <c r="G9" s="23" t="str">
        <f>IF(ISBLANK(E9),"","score_" &amp; TEXT(E8,0))</f>
        <v>score_STde</v>
      </c>
      <c r="I9" t="s">
        <v>4</v>
      </c>
    </row>
    <row r="10" spans="1:9" x14ac:dyDescent="0.25">
      <c r="B10" t="str">
        <f>TEXT(LEFT(A8,2),0) &amp; "1" &amp; TEXT(RIGHT(A8,2),0)</f>
        <v>ST1de</v>
      </c>
      <c r="D10" s="24"/>
      <c r="E10" s="22"/>
      <c r="F10" s="22" t="str">
        <f>IF(ISBLANK(E9),E8,"score_" &amp; TEXT(LEFT(E8,2),0) &amp; "1" &amp; TEXT(RIGHT(E8,2),0))</f>
        <v>score_ST1de</v>
      </c>
      <c r="G10" s="23" t="str">
        <f>IF(ISBLANK(E9),"",E8)</f>
        <v>STde</v>
      </c>
      <c r="I10" t="s">
        <v>33</v>
      </c>
    </row>
    <row r="11" spans="1:9" x14ac:dyDescent="0.25">
      <c r="B11" t="str">
        <f>TEXT(LEFT(A8,2),0) &amp; "2" &amp; TEXT(RIGHT(A8,2),0)</f>
        <v>ST2de</v>
      </c>
      <c r="D11" s="24"/>
      <c r="E11" s="22"/>
      <c r="F11" s="22" t="str">
        <f>IF(ISBLANK(E9),"","score_" &amp; TEXT(LEFT(E8,2),0) &amp; "2" &amp; TEXT(RIGHT(E8,2),0))</f>
        <v>score_ST2de</v>
      </c>
      <c r="G11" s="23"/>
      <c r="I11" t="s">
        <v>46</v>
      </c>
    </row>
    <row r="12" spans="1:9" x14ac:dyDescent="0.25">
      <c r="D12" s="24"/>
      <c r="E12" s="22"/>
      <c r="F12" s="22" t="str">
        <f>IF(ISBLANK(E9),"",TEXT(LEFT(E8,2),0) &amp; "1" &amp; TEXT(RIGHT(E8,2),0))</f>
        <v>ST1de</v>
      </c>
      <c r="G12" s="23"/>
    </row>
    <row r="13" spans="1:9" x14ac:dyDescent="0.25">
      <c r="A13" t="s">
        <v>40</v>
      </c>
      <c r="B13" t="str">
        <f>"score_" &amp; TEXT(A14,0) &amp; "_min"</f>
        <v>score_STpl_min</v>
      </c>
      <c r="D13" s="25"/>
      <c r="E13" s="26"/>
      <c r="F13" s="26" t="str">
        <f>IF(ISBLANK(E9),"",TEXT(LEFT(E8,2),0) &amp; "2" &amp; TEXT(RIGHT(E8,2),0))</f>
        <v>ST2de</v>
      </c>
      <c r="G13" s="27"/>
      <c r="I13" t="s">
        <v>7</v>
      </c>
    </row>
    <row r="14" spans="1:9" x14ac:dyDescent="0.25">
      <c r="A14" s="1" t="s">
        <v>1</v>
      </c>
      <c r="B14" t="str">
        <f>"score_" &amp; TEXT(A14,0)</f>
        <v>score_STpl</v>
      </c>
      <c r="D14" s="18" t="s">
        <v>40</v>
      </c>
      <c r="E14" s="19" t="s">
        <v>1</v>
      </c>
      <c r="F14" s="29" t="str">
        <f>IF(ISBLANK(E15),"score_" &amp; TEXT(E14,0) &amp; "_min","score_" &amp; TEXT(LEFT(E14,2),0) &amp; "1" &amp; TEXT(RIGHT(E14,2),0) &amp; "_min")</f>
        <v>score_ST1pl_min</v>
      </c>
      <c r="G14" s="30" t="str">
        <f>IF(ISBLANK(E15),"","score_" &amp; TEXT(E14,0) &amp; "_min")</f>
        <v>score_STpl_min</v>
      </c>
      <c r="I14" t="s">
        <v>2</v>
      </c>
    </row>
    <row r="15" spans="1:9" x14ac:dyDescent="0.25">
      <c r="B15" t="str">
        <f>TEXT(A14,0)</f>
        <v>STpl</v>
      </c>
      <c r="D15" s="20" t="s">
        <v>79</v>
      </c>
      <c r="E15" s="21" t="s">
        <v>78</v>
      </c>
      <c r="F15" s="22" t="str">
        <f>IF(ISBLANK(E15),"score_" &amp; TEXT(E14,0),"score_" &amp; TEXT(LEFT(E14,2),0) &amp; "2" &amp; TEXT(RIGHT(E14,2),0) &amp; "_min")</f>
        <v>score_ST2pl_min</v>
      </c>
      <c r="G15" s="23" t="str">
        <f>IF(ISBLANK(E15),"","score_" &amp; TEXT(E14,0))</f>
        <v>score_STpl</v>
      </c>
    </row>
    <row r="16" spans="1:9" x14ac:dyDescent="0.25">
      <c r="B16" t="str">
        <f>TEXT(LEFT(A14,2),0) &amp; "1" &amp; TEXT(RIGHT(A14,2),0)</f>
        <v>ST1pl</v>
      </c>
      <c r="D16" s="24"/>
      <c r="E16" s="22"/>
      <c r="F16" s="22" t="str">
        <f>IF(ISBLANK(E15),E14,"score_" &amp; TEXT(LEFT(E14,2),0) &amp; "1" &amp; TEXT(RIGHT(E14,2),0))</f>
        <v>score_ST1pl</v>
      </c>
      <c r="G16" s="23" t="str">
        <f>IF(ISBLANK(E15),"",E14)</f>
        <v>STpl</v>
      </c>
    </row>
    <row r="17" spans="1:7" x14ac:dyDescent="0.25">
      <c r="B17" t="str">
        <f>TEXT(LEFT(A14,2),0) &amp; "2" &amp; TEXT(RIGHT(A14,2),0)</f>
        <v>ST2pl</v>
      </c>
      <c r="D17" s="24"/>
      <c r="E17" s="22"/>
      <c r="F17" s="22" t="str">
        <f>IF(ISBLANK(E15),"","score_" &amp; TEXT(LEFT(E14,2),0) &amp; "2" &amp; TEXT(RIGHT(E14,2),0))</f>
        <v>score_ST2pl</v>
      </c>
      <c r="G17" s="23"/>
    </row>
    <row r="18" spans="1:7" x14ac:dyDescent="0.25">
      <c r="D18" s="24"/>
      <c r="E18" s="22"/>
      <c r="F18" s="22" t="str">
        <f>IF(ISBLANK(E15),"",TEXT(LEFT(E14,2),0) &amp; "1" &amp; TEXT(RIGHT(E14,2),0))</f>
        <v>ST1pl</v>
      </c>
      <c r="G18" s="23"/>
    </row>
    <row r="19" spans="1:7" x14ac:dyDescent="0.25">
      <c r="A19" t="s">
        <v>40</v>
      </c>
      <c r="B19" t="str">
        <f>"score_" &amp; TEXT(A20,0) &amp; "_min"</f>
        <v>score_STdi_min</v>
      </c>
      <c r="D19" s="25"/>
      <c r="E19" s="26"/>
      <c r="F19" s="26" t="str">
        <f>IF(ISBLANK(E15),"",TEXT(LEFT(E14,2),0) &amp; "2" &amp; TEXT(RIGHT(E14,2),0))</f>
        <v>ST2pl</v>
      </c>
      <c r="G19" s="27"/>
    </row>
    <row r="20" spans="1:7" x14ac:dyDescent="0.25">
      <c r="A20" s="1" t="s">
        <v>4</v>
      </c>
      <c r="B20" t="str">
        <f>"score_" &amp; TEXT(A20,0)</f>
        <v>score_STdi</v>
      </c>
      <c r="D20" s="18" t="s">
        <v>40</v>
      </c>
      <c r="E20" s="19" t="s">
        <v>5</v>
      </c>
      <c r="F20" s="29" t="str">
        <f>IF(ISBLANK(E21),"score_" &amp; TEXT(E20,0) &amp; "_min","score_" &amp; TEXT(LEFT(E20,2),0) &amp; "1" &amp; TEXT(RIGHT(E20,2),0) &amp; "_min")</f>
        <v>score_ST1as_min</v>
      </c>
      <c r="G20" s="30" t="str">
        <f>IF(ISBLANK(E21),"","score_" &amp; TEXT(E20,0) &amp; "_min")</f>
        <v>score_STas_min</v>
      </c>
    </row>
    <row r="21" spans="1:7" x14ac:dyDescent="0.25">
      <c r="B21" t="str">
        <f>TEXT(A20,0)</f>
        <v>STdi</v>
      </c>
      <c r="D21" s="20" t="s">
        <v>79</v>
      </c>
      <c r="E21" s="21" t="s">
        <v>78</v>
      </c>
      <c r="F21" s="22" t="str">
        <f>IF(ISBLANK(E21),"score_" &amp; TEXT(E20,0),"score_" &amp; TEXT(LEFT(E20,2),0) &amp; "2" &amp; TEXT(RIGHT(E20,2),0) &amp; "_min")</f>
        <v>score_ST2as_min</v>
      </c>
      <c r="G21" s="23" t="str">
        <f>IF(ISBLANK(E21),"","score_" &amp; TEXT(E20,0))</f>
        <v>score_STas</v>
      </c>
    </row>
    <row r="22" spans="1:7" x14ac:dyDescent="0.25">
      <c r="D22" s="24"/>
      <c r="E22" s="22"/>
      <c r="F22" s="22" t="str">
        <f>IF(ISBLANK(E21),E20,"score_" &amp; TEXT(LEFT(E20,2),0) &amp; "1" &amp; TEXT(RIGHT(E20,2),0))</f>
        <v>score_ST1as</v>
      </c>
      <c r="G22" s="23" t="str">
        <f>IF(ISBLANK(E21),"",E20)</f>
        <v>STas</v>
      </c>
    </row>
    <row r="23" spans="1:7" x14ac:dyDescent="0.25">
      <c r="D23" s="24"/>
      <c r="E23" s="22"/>
      <c r="F23" s="22" t="str">
        <f>IF(ISBLANK(E21),"","score_" &amp; TEXT(LEFT(E20,2),0) &amp; "2" &amp; TEXT(RIGHT(E20,2),0))</f>
        <v>score_ST2as</v>
      </c>
      <c r="G23" s="23"/>
    </row>
    <row r="24" spans="1:7" x14ac:dyDescent="0.25">
      <c r="D24" s="24"/>
      <c r="E24" s="22"/>
      <c r="F24" s="22" t="str">
        <f>IF(ISBLANK(E21),"",TEXT(LEFT(E20,2),0) &amp; "1" &amp; TEXT(RIGHT(E20,2),0))</f>
        <v>ST1as</v>
      </c>
      <c r="G24" s="23"/>
    </row>
    <row r="25" spans="1:7" x14ac:dyDescent="0.25">
      <c r="A25" t="s">
        <v>40</v>
      </c>
      <c r="B25" t="str">
        <f>"score_" &amp; TEXT(A26,0) &amp; "_min"</f>
        <v>score_STba_min</v>
      </c>
      <c r="D25" s="25"/>
      <c r="E25" s="26"/>
      <c r="F25" s="26" t="str">
        <f>IF(ISBLANK(E21),"",TEXT(LEFT(E20,2),0) &amp; "2" &amp; TEXT(RIGHT(E20,2),0))</f>
        <v>ST2as</v>
      </c>
      <c r="G25" s="27"/>
    </row>
    <row r="26" spans="1:7" x14ac:dyDescent="0.25">
      <c r="A26" s="1" t="s">
        <v>39</v>
      </c>
      <c r="B26" t="str">
        <f>"score_" &amp; TEXT(A26,0)</f>
        <v>score_STba</v>
      </c>
      <c r="D26" s="18" t="s">
        <v>40</v>
      </c>
      <c r="E26" s="19" t="str">
        <f>"STpo"</f>
        <v>STpo</v>
      </c>
      <c r="F26" s="29" t="str">
        <f>IF(ISBLANK(E27),"score_" &amp; TEXT(E26,0) &amp; "_min","score_" &amp; TEXT(LEFT(E26,2),0) &amp; "1" &amp; TEXT(RIGHT(E26,2),0) &amp; "_min")</f>
        <v>score_ST1po_min</v>
      </c>
      <c r="G26" s="30" t="str">
        <f>IF(ISBLANK(E27),"","score_" &amp; TEXT(E26,0) &amp; "_min")</f>
        <v>score_STpo_min</v>
      </c>
    </row>
    <row r="27" spans="1:7" x14ac:dyDescent="0.25">
      <c r="B27" t="str">
        <f>TEXT(A26,0)</f>
        <v>STba</v>
      </c>
      <c r="D27" s="20" t="s">
        <v>79</v>
      </c>
      <c r="E27" s="21" t="s">
        <v>78</v>
      </c>
      <c r="F27" s="22" t="str">
        <f>IF(ISBLANK(E27),"score_" &amp; TEXT(E26,0),"score_" &amp; TEXT(LEFT(E26,2),0) &amp; "2" &amp; TEXT(RIGHT(E26,2),0) &amp; "_min")</f>
        <v>score_ST2po_min</v>
      </c>
      <c r="G27" s="23" t="str">
        <f>IF(ISBLANK(E27),"","score_" &amp; TEXT(E26,0))</f>
        <v>score_STpo</v>
      </c>
    </row>
    <row r="28" spans="1:7" x14ac:dyDescent="0.25">
      <c r="D28" s="24"/>
      <c r="E28" s="22"/>
      <c r="F28" s="22" t="str">
        <f>IF(ISBLANK(E27),E26,"score_" &amp; TEXT(LEFT(E26,2),0) &amp; "1" &amp; TEXT(RIGHT(E26,2),0))</f>
        <v>score_ST1po</v>
      </c>
      <c r="G28" s="23" t="str">
        <f>IF(ISBLANK(E27),"",E26)</f>
        <v>STpo</v>
      </c>
    </row>
    <row r="29" spans="1:7" x14ac:dyDescent="0.25">
      <c r="D29" s="24"/>
      <c r="E29" s="22"/>
      <c r="F29" s="22" t="str">
        <f>IF(ISBLANK(E27),"","score_" &amp; TEXT(LEFT(E26,2),0) &amp; "2" &amp; TEXT(RIGHT(E26,2),0))</f>
        <v>score_ST2po</v>
      </c>
      <c r="G29" s="23"/>
    </row>
    <row r="30" spans="1:7" x14ac:dyDescent="0.25">
      <c r="D30" s="24"/>
      <c r="E30" s="22"/>
      <c r="F30" s="22" t="str">
        <f>IF(ISBLANK(E27),"",TEXT(LEFT(E26,2),0) &amp; "1" &amp; TEXT(RIGHT(E26,2),0))</f>
        <v>ST1po</v>
      </c>
      <c r="G30" s="23"/>
    </row>
    <row r="31" spans="1:7" x14ac:dyDescent="0.25">
      <c r="A31" t="s">
        <v>40</v>
      </c>
      <c r="B31" t="str">
        <f>"score_" &amp; TEXT(A32,0) &amp; "_min"</f>
        <v>score_STas_min</v>
      </c>
      <c r="D31" s="25"/>
      <c r="E31" s="26"/>
      <c r="F31" s="26" t="str">
        <f>IF(ISBLANK(E27),"",TEXT(LEFT(E26,2),0) &amp; "2" &amp; TEXT(RIGHT(E26,2),0))</f>
        <v>ST2po</v>
      </c>
      <c r="G31" s="27"/>
    </row>
    <row r="32" spans="1:7" x14ac:dyDescent="0.25">
      <c r="A32" s="1" t="s">
        <v>5</v>
      </c>
      <c r="B32" t="str">
        <f>"score_" &amp; TEXT(A32,0)</f>
        <v>score_STas</v>
      </c>
      <c r="D32" s="18" t="s">
        <v>40</v>
      </c>
      <c r="E32" s="19" t="s">
        <v>37</v>
      </c>
      <c r="F32" s="29" t="str">
        <f>IF(ISBLANK(E33),"score_" &amp; TEXT(E32,0) &amp; "_min","score_" &amp; TEXT(LEFT(E32,2),0) &amp; "1" &amp; TEXT(RIGHT(E32,2),0) &amp; "_min")</f>
        <v>score_ST1ju_min</v>
      </c>
      <c r="G32" s="30" t="str">
        <f>IF(ISBLANK(E33),"","score_" &amp; TEXT(E32,0) &amp; "_min")</f>
        <v>score_STju_min</v>
      </c>
    </row>
    <row r="33" spans="1:7" x14ac:dyDescent="0.25">
      <c r="B33" t="str">
        <f>TEXT(A32,0)</f>
        <v>STas</v>
      </c>
      <c r="D33" s="20" t="s">
        <v>79</v>
      </c>
      <c r="E33" s="21" t="s">
        <v>78</v>
      </c>
      <c r="F33" s="22" t="str">
        <f>IF(ISBLANK(E33),"score_" &amp; TEXT(E32,0),"score_" &amp; TEXT(LEFT(E32,2),0) &amp; "2" &amp; TEXT(RIGHT(E32,2),0) &amp; "_min")</f>
        <v>score_ST2ju_min</v>
      </c>
      <c r="G33" s="23" t="str">
        <f>IF(ISBLANK(E33),"","score_" &amp; TEXT(E32,0))</f>
        <v>score_STju</v>
      </c>
    </row>
    <row r="34" spans="1:7" x14ac:dyDescent="0.25">
      <c r="B34" t="str">
        <f>TEXT(LEFT(A32,2),0) &amp; "1" &amp; TEXT(RIGHT(A32,2),0)</f>
        <v>ST1as</v>
      </c>
      <c r="D34" s="24"/>
      <c r="E34" s="22"/>
      <c r="F34" s="22" t="str">
        <f>IF(ISBLANK(E33),E32,"score_" &amp; TEXT(LEFT(E32,2),0) &amp; "1" &amp; TEXT(RIGHT(E32,2),0))</f>
        <v>score_ST1ju</v>
      </c>
      <c r="G34" s="23" t="str">
        <f>IF(ISBLANK(E33),"",E32)</f>
        <v>STju</v>
      </c>
    </row>
    <row r="35" spans="1:7" x14ac:dyDescent="0.25">
      <c r="B35" t="str">
        <f>TEXT(LEFT(A32,2),0) &amp; "2" &amp; TEXT(RIGHT(A32,2),0)</f>
        <v>ST2as</v>
      </c>
      <c r="D35" s="24"/>
      <c r="E35" s="22"/>
      <c r="F35" s="22" t="str">
        <f>IF(ISBLANK(E33),"","score_" &amp; TEXT(LEFT(E32,2),0) &amp; "2" &amp; TEXT(RIGHT(E32,2),0))</f>
        <v>score_ST2ju</v>
      </c>
      <c r="G35" s="23"/>
    </row>
    <row r="36" spans="1:7" x14ac:dyDescent="0.25">
      <c r="D36" s="24"/>
      <c r="E36" s="22"/>
      <c r="F36" s="22" t="str">
        <f>IF(ISBLANK(E33),"",TEXT(LEFT(E32,2),0) &amp; "1" &amp; TEXT(RIGHT(E32,2),0))</f>
        <v>ST1ju</v>
      </c>
      <c r="G36" s="23"/>
    </row>
    <row r="37" spans="1:7" x14ac:dyDescent="0.25">
      <c r="A37" t="s">
        <v>40</v>
      </c>
      <c r="B37" t="str">
        <f>"score_" &amp; TEXT(A38,0) &amp; "_min"</f>
        <v>score_STap_min</v>
      </c>
      <c r="D37" s="25"/>
      <c r="E37" s="26"/>
      <c r="F37" s="26" t="str">
        <f>IF(ISBLANK(E33),"",TEXT(LEFT(E32,2),0) &amp; "2" &amp; TEXT(RIGHT(E32,2),0))</f>
        <v>ST2ju</v>
      </c>
      <c r="G37" s="27"/>
    </row>
    <row r="38" spans="1:7" x14ac:dyDescent="0.25">
      <c r="A38" s="1" t="s">
        <v>7</v>
      </c>
      <c r="B38" t="str">
        <f>"score_" &amp; TEXT(A38,0)</f>
        <v>score_STap</v>
      </c>
      <c r="D38" s="18" t="s">
        <v>40</v>
      </c>
      <c r="E38" s="19" t="s">
        <v>39</v>
      </c>
      <c r="F38" s="29" t="str">
        <f>IF(ISBLANK(E39),"score_" &amp; TEXT(E38,0) &amp; "_min","score_" &amp; TEXT(LEFT(E38,2),0) &amp; "1" &amp; TEXT(RIGHT(E38,2),0) &amp; "_min")</f>
        <v>score_STba_min</v>
      </c>
      <c r="G38" s="30" t="str">
        <f>IF(ISBLANK(E39),"","score_" &amp; TEXT(E38,0) &amp; "_min")</f>
        <v/>
      </c>
    </row>
    <row r="39" spans="1:7" x14ac:dyDescent="0.25">
      <c r="B39" t="str">
        <f>TEXT(A38,0)</f>
        <v>STap</v>
      </c>
      <c r="D39" s="20" t="s">
        <v>79</v>
      </c>
      <c r="E39" s="21"/>
      <c r="F39" s="22" t="str">
        <f>IF(ISBLANK(E39),"score_" &amp; TEXT(E38,0),"score_" &amp; TEXT(LEFT(E38,2),0) &amp; "2" &amp; TEXT(RIGHT(E38,2),0) &amp; "_min")</f>
        <v>score_STba</v>
      </c>
      <c r="G39" s="23" t="str">
        <f>IF(ISBLANK(E39),"","score_" &amp; TEXT(E38,0))</f>
        <v/>
      </c>
    </row>
    <row r="40" spans="1:7" x14ac:dyDescent="0.25">
      <c r="D40" s="24"/>
      <c r="E40" s="22"/>
      <c r="F40" s="22" t="str">
        <f>IF(ISBLANK(E39),E38,"score_" &amp; TEXT(LEFT(E38,2),0) &amp; "1" &amp; TEXT(RIGHT(E38,2),0))</f>
        <v>STba</v>
      </c>
      <c r="G40" s="23" t="str">
        <f>IF(ISBLANK(E39),"",E38)</f>
        <v/>
      </c>
    </row>
    <row r="41" spans="1:7" x14ac:dyDescent="0.25">
      <c r="D41" s="24"/>
      <c r="E41" s="22"/>
      <c r="F41" s="22" t="str">
        <f>IF(ISBLANK(E39),"","score_" &amp; TEXT(LEFT(E38,2),0) &amp; "2" &amp; TEXT(RIGHT(E38,2),0))</f>
        <v/>
      </c>
      <c r="G41" s="23"/>
    </row>
    <row r="42" spans="1:7" x14ac:dyDescent="0.25">
      <c r="D42" s="24"/>
      <c r="E42" s="22"/>
      <c r="F42" s="22" t="str">
        <f>IF(ISBLANK(E39),"",TEXT(LEFT(E38,2),0) &amp; "1" &amp; TEXT(RIGHT(E38,2),0))</f>
        <v/>
      </c>
      <c r="G42" s="23"/>
    </row>
    <row r="43" spans="1:7" x14ac:dyDescent="0.25">
      <c r="A43" t="s">
        <v>40</v>
      </c>
      <c r="B43" t="str">
        <f t="shared" ref="B43" si="0">"score_" &amp; TEXT(A44,0) &amp; "_min"</f>
        <v>score_STts_min</v>
      </c>
      <c r="D43" s="25"/>
      <c r="E43" s="26"/>
      <c r="F43" s="26" t="str">
        <f>IF(ISBLANK(E39),"",TEXT(LEFT(E38,2),0) &amp; "2" &amp; TEXT(RIGHT(E38,2),0))</f>
        <v/>
      </c>
      <c r="G43" s="27"/>
    </row>
    <row r="44" spans="1:7" x14ac:dyDescent="0.25">
      <c r="A44" s="1" t="s">
        <v>2</v>
      </c>
      <c r="B44" t="str">
        <f t="shared" ref="B44" si="1">"score_" &amp; TEXT(A44,0)</f>
        <v>score_STts</v>
      </c>
      <c r="D44" s="18" t="s">
        <v>40</v>
      </c>
      <c r="E44" s="19" t="s">
        <v>4</v>
      </c>
      <c r="F44" s="29" t="str">
        <f>IF(ISBLANK(E45),"score_" &amp; TEXT(E44,0) &amp; "_min","score_" &amp; TEXT(LEFT(E44,2),0) &amp; "1" &amp; TEXT(RIGHT(E44,2),0) &amp; "_min")</f>
        <v>score_STdi_min</v>
      </c>
      <c r="G44" s="30" t="str">
        <f>IF(ISBLANK(E45),"","score_" &amp; TEXT(E44,0) &amp; "_min")</f>
        <v/>
      </c>
    </row>
    <row r="45" spans="1:7" x14ac:dyDescent="0.25">
      <c r="B45" t="str">
        <f t="shared" ref="B45" si="2">TEXT(A44,0)</f>
        <v>STts</v>
      </c>
      <c r="D45" s="20" t="s">
        <v>79</v>
      </c>
      <c r="E45" s="21"/>
      <c r="F45" s="22" t="str">
        <f>IF(ISBLANK(E45),"score_" &amp; TEXT(E44,0),"score_" &amp; TEXT(LEFT(E44,2),0) &amp; "2" &amp; TEXT(RIGHT(E44,2),0) &amp; "_min")</f>
        <v>score_STdi</v>
      </c>
      <c r="G45" s="23" t="str">
        <f>IF(ISBLANK(E45),"","score_" &amp; TEXT(E44,0))</f>
        <v/>
      </c>
    </row>
    <row r="46" spans="1:7" x14ac:dyDescent="0.25">
      <c r="D46" s="24"/>
      <c r="E46" s="22"/>
      <c r="F46" s="22" t="str">
        <f>IF(ISBLANK(E45),E44,"score_" &amp; TEXT(LEFT(E44,2),0) &amp; "1" &amp; TEXT(RIGHT(E44,2),0))</f>
        <v>STdi</v>
      </c>
      <c r="G46" s="23" t="str">
        <f>IF(ISBLANK(E45),"",E44)</f>
        <v/>
      </c>
    </row>
    <row r="47" spans="1:7" x14ac:dyDescent="0.25">
      <c r="D47" s="24"/>
      <c r="E47" s="22"/>
      <c r="F47" s="22" t="str">
        <f>IF(ISBLANK(E45),"","score_" &amp; TEXT(LEFT(E44,2),0) &amp; "2" &amp; TEXT(RIGHT(E44,2),0))</f>
        <v/>
      </c>
      <c r="G47" s="23"/>
    </row>
    <row r="48" spans="1:7" x14ac:dyDescent="0.25">
      <c r="D48" s="24"/>
      <c r="E48" s="22"/>
      <c r="F48" s="22" t="str">
        <f>IF(ISBLANK(E45),"",TEXT(LEFT(E44,2),0) &amp; "1" &amp; TEXT(RIGHT(E44,2),0))</f>
        <v/>
      </c>
      <c r="G48" s="23"/>
    </row>
    <row r="49" spans="1:7" x14ac:dyDescent="0.25">
      <c r="A49" t="s">
        <v>40</v>
      </c>
      <c r="B49" t="str">
        <f t="shared" ref="B49" si="3">"score_" &amp; TEXT(A50,0) &amp; "_min"</f>
        <v>score_STpo_min</v>
      </c>
      <c r="D49" s="25"/>
      <c r="E49" s="26"/>
      <c r="F49" s="26" t="str">
        <f>IF(ISBLANK(E45),"",TEXT(LEFT(E44,2),0) &amp; "2" &amp; TEXT(RIGHT(E44,2),0))</f>
        <v/>
      </c>
      <c r="G49" s="27"/>
    </row>
    <row r="50" spans="1:7" x14ac:dyDescent="0.25">
      <c r="A50" s="1" t="s">
        <v>45</v>
      </c>
      <c r="B50" t="str">
        <f t="shared" ref="B50" si="4">"score_" &amp; TEXT(A50,0)</f>
        <v>score_STpo</v>
      </c>
      <c r="D50" s="18" t="s">
        <v>40</v>
      </c>
      <c r="E50" s="19" t="s">
        <v>33</v>
      </c>
      <c r="F50" s="29" t="str">
        <f>IF(ISBLANK(E51),"score_" &amp; TEXT(E50,0) &amp; "_min","score_" &amp; TEXT(LEFT(E50,2),0) &amp; "1" &amp; TEXT(RIGHT(E50,2),0) &amp; "_min")</f>
        <v>score_STsu_min</v>
      </c>
      <c r="G50" s="30" t="str">
        <f>IF(ISBLANK(E51),"","score_" &amp; TEXT(E50,0) &amp; "_min")</f>
        <v/>
      </c>
    </row>
    <row r="51" spans="1:7" x14ac:dyDescent="0.25">
      <c r="B51" t="str">
        <f t="shared" ref="B51" si="5">TEXT(A50,0)</f>
        <v>STpo</v>
      </c>
      <c r="D51" s="20" t="s">
        <v>79</v>
      </c>
      <c r="E51" s="21"/>
      <c r="F51" s="22" t="str">
        <f>IF(ISBLANK(E51),"score_" &amp; TEXT(E50,0),"score_" &amp; TEXT(LEFT(E50,2),0) &amp; "2" &amp; TEXT(RIGHT(E50,2),0) &amp; "_min")</f>
        <v>score_STsu</v>
      </c>
      <c r="G51" s="23" t="str">
        <f>IF(ISBLANK(E51),"","score_" &amp; TEXT(E50,0))</f>
        <v/>
      </c>
    </row>
    <row r="52" spans="1:7" x14ac:dyDescent="0.25">
      <c r="B52" t="str">
        <f t="shared" ref="B52" si="6">TEXT(LEFT(A50,2),0) &amp; "1" &amp; TEXT(RIGHT(A50,2),0)</f>
        <v>ST1po</v>
      </c>
      <c r="D52" s="24"/>
      <c r="E52" s="22"/>
      <c r="F52" s="22" t="str">
        <f>IF(ISBLANK(E51),E50,"score_" &amp; TEXT(LEFT(E50,2),0) &amp; "1" &amp; TEXT(RIGHT(E50,2),0))</f>
        <v>STsu</v>
      </c>
      <c r="G52" s="23" t="str">
        <f>IF(ISBLANK(E51),"",E50)</f>
        <v/>
      </c>
    </row>
    <row r="53" spans="1:7" x14ac:dyDescent="0.25">
      <c r="B53" t="str">
        <f t="shared" ref="B53" si="7">TEXT(LEFT(A50,2),0) &amp; "2" &amp; TEXT(RIGHT(A50,2),0)</f>
        <v>ST2po</v>
      </c>
      <c r="D53" s="24"/>
      <c r="E53" s="22"/>
      <c r="F53" s="22" t="str">
        <f>IF(ISBLANK(E51),"","score_" &amp; TEXT(LEFT(E50,2),0) &amp; "2" &amp; TEXT(RIGHT(E50,2),0))</f>
        <v/>
      </c>
      <c r="G53" s="23"/>
    </row>
    <row r="54" spans="1:7" x14ac:dyDescent="0.25">
      <c r="D54" s="24"/>
      <c r="E54" s="22"/>
      <c r="F54" s="22" t="str">
        <f>IF(ISBLANK(E51),"",TEXT(LEFT(E50,2),0) &amp; "1" &amp; TEXT(RIGHT(E50,2),0))</f>
        <v/>
      </c>
      <c r="G54" s="23"/>
    </row>
    <row r="55" spans="1:7" x14ac:dyDescent="0.25">
      <c r="A55" t="s">
        <v>40</v>
      </c>
      <c r="B55" t="str">
        <f t="shared" ref="B55" si="8">"score_" &amp; TEXT(A56,0) &amp; "_min"</f>
        <v>score_STju_min</v>
      </c>
      <c r="D55" s="25"/>
      <c r="E55" s="26"/>
      <c r="F55" s="26" t="str">
        <f>IF(ISBLANK(E51),"",TEXT(LEFT(E50,2),0) &amp; "2" &amp; TEXT(RIGHT(E50,2),0))</f>
        <v/>
      </c>
      <c r="G55" s="27"/>
    </row>
    <row r="56" spans="1:7" x14ac:dyDescent="0.25">
      <c r="A56" s="1" t="s">
        <v>37</v>
      </c>
      <c r="B56" t="str">
        <f t="shared" ref="B56" si="9">"score_" &amp; TEXT(A56,0)</f>
        <v>score_STju</v>
      </c>
      <c r="D56" s="18" t="s">
        <v>40</v>
      </c>
      <c r="E56" s="19" t="s">
        <v>46</v>
      </c>
      <c r="F56" s="29" t="str">
        <f>IF(ISBLANK(E57),"score_" &amp; TEXT(E56,0) &amp; "_min","score_" &amp; TEXT(LEFT(E56,2),0) &amp; "1" &amp; TEXT(RIGHT(E56,2),0) &amp; "_min")</f>
        <v>score_STes_min</v>
      </c>
      <c r="G56" s="30" t="str">
        <f>IF(ISBLANK(E57),"","score_" &amp; TEXT(E56,0) &amp; "_min")</f>
        <v/>
      </c>
    </row>
    <row r="57" spans="1:7" x14ac:dyDescent="0.25">
      <c r="B57" t="str">
        <f t="shared" ref="B57" si="10">TEXT(A56,0)</f>
        <v>STju</v>
      </c>
      <c r="D57" s="20" t="s">
        <v>79</v>
      </c>
      <c r="E57" s="21"/>
      <c r="F57" s="22" t="str">
        <f>IF(ISBLANK(E57),"score_" &amp; TEXT(E56,0),"score_" &amp; TEXT(LEFT(E56,2),0) &amp; "2" &amp; TEXT(RIGHT(E56,2),0) &amp; "_min")</f>
        <v>score_STes</v>
      </c>
      <c r="G57" s="23" t="str">
        <f>IF(ISBLANK(E57),"","score_" &amp; TEXT(E56,0))</f>
        <v/>
      </c>
    </row>
    <row r="58" spans="1:7" x14ac:dyDescent="0.25">
      <c r="B58" t="str">
        <f t="shared" ref="B58" si="11">TEXT(LEFT(A56,2),0) &amp; "1" &amp; TEXT(RIGHT(A56,2),0)</f>
        <v>ST1ju</v>
      </c>
      <c r="D58" s="24"/>
      <c r="E58" s="22"/>
      <c r="F58" s="22" t="str">
        <f>IF(ISBLANK(E57),E56,"score_" &amp; TEXT(LEFT(E56,2),0) &amp; "1" &amp; TEXT(RIGHT(E56,2),0))</f>
        <v>STes</v>
      </c>
      <c r="G58" s="23" t="str">
        <f>IF(ISBLANK(E57),"",E56)</f>
        <v/>
      </c>
    </row>
    <row r="59" spans="1:7" x14ac:dyDescent="0.25">
      <c r="B59" t="str">
        <f t="shared" ref="B59" si="12">TEXT(LEFT(A56,2),0) &amp; "2" &amp; TEXT(RIGHT(A56,2),0)</f>
        <v>ST2ju</v>
      </c>
      <c r="D59" s="24"/>
      <c r="E59" s="22"/>
      <c r="F59" s="22" t="str">
        <f>IF(ISBLANK(E57),"","score_" &amp; TEXT(LEFT(E56,2),0) &amp; "2" &amp; TEXT(RIGHT(E56,2),0))</f>
        <v/>
      </c>
      <c r="G59" s="23"/>
    </row>
    <row r="60" spans="1:7" x14ac:dyDescent="0.25">
      <c r="D60" s="24"/>
      <c r="E60" s="22"/>
      <c r="F60" s="22" t="str">
        <f>IF(ISBLANK(E57),"",TEXT(LEFT(E56,2),0) &amp; "1" &amp; TEXT(RIGHT(E56,2),0))</f>
        <v/>
      </c>
      <c r="G60" s="23"/>
    </row>
    <row r="61" spans="1:7" x14ac:dyDescent="0.25">
      <c r="A61" t="s">
        <v>40</v>
      </c>
      <c r="B61" t="str">
        <f t="shared" ref="B61" si="13">"score_" &amp; TEXT(A62,0) &amp; "_min"</f>
        <v>score_STsu_min</v>
      </c>
      <c r="D61" s="25"/>
      <c r="E61" s="26"/>
      <c r="F61" s="26" t="str">
        <f>IF(ISBLANK(E57),"",TEXT(LEFT(E56,2),0) &amp; "2" &amp; TEXT(RIGHT(E56,2),0))</f>
        <v/>
      </c>
      <c r="G61" s="27"/>
    </row>
    <row r="62" spans="1:7" x14ac:dyDescent="0.25">
      <c r="A62" s="1" t="s">
        <v>33</v>
      </c>
      <c r="B62" t="str">
        <f t="shared" ref="B62" si="14">"score_" &amp; TEXT(A62,0)</f>
        <v>score_STsu</v>
      </c>
      <c r="D62" s="18" t="s">
        <v>40</v>
      </c>
      <c r="E62" s="19" t="s">
        <v>7</v>
      </c>
      <c r="F62" s="29" t="str">
        <f>IF(ISBLANK(E63),"score_" &amp; TEXT(E62,0) &amp; "_min","score_" &amp; TEXT(LEFT(E62,2),0) &amp; "1" &amp; TEXT(RIGHT(E62,2),0) &amp; "_min")</f>
        <v>score_STap_min</v>
      </c>
      <c r="G62" s="30" t="str">
        <f>IF(ISBLANK(E63),"","score_" &amp; TEXT(E62,0) &amp; "_min")</f>
        <v/>
      </c>
    </row>
    <row r="63" spans="1:7" x14ac:dyDescent="0.25">
      <c r="B63" t="str">
        <f t="shared" ref="B63" si="15">TEXT(A62,0)</f>
        <v>STsu</v>
      </c>
      <c r="D63" s="20" t="s">
        <v>79</v>
      </c>
      <c r="E63" s="21"/>
      <c r="F63" s="22" t="str">
        <f>IF(ISBLANK(E63),"score_" &amp; TEXT(E62,0),"score_" &amp; TEXT(LEFT(E62,2),0) &amp; "2" &amp; TEXT(RIGHT(E62,2),0) &amp; "_min")</f>
        <v>score_STap</v>
      </c>
      <c r="G63" s="23" t="str">
        <f>IF(ISBLANK(E63),"","score_" &amp; TEXT(E62,0))</f>
        <v/>
      </c>
    </row>
    <row r="64" spans="1:7" x14ac:dyDescent="0.25">
      <c r="B64" t="str">
        <f t="shared" ref="B64" si="16">TEXT(LEFT(A62,2),0) &amp; "1" &amp; TEXT(RIGHT(A62,2),0)</f>
        <v>ST1su</v>
      </c>
      <c r="D64" s="24"/>
      <c r="E64" s="22"/>
      <c r="F64" s="22" t="str">
        <f>IF(ISBLANK(E63),E62,"score_" &amp; TEXT(LEFT(E62,2),0) &amp; "1" &amp; TEXT(RIGHT(E62,2),0))</f>
        <v>STap</v>
      </c>
      <c r="G64" s="23" t="str">
        <f>IF(ISBLANK(E63),"",E62)</f>
        <v/>
      </c>
    </row>
    <row r="65" spans="1:7" x14ac:dyDescent="0.25">
      <c r="B65" t="str">
        <f t="shared" ref="B65" si="17">TEXT(LEFT(A62,2),0) &amp; "2" &amp; TEXT(RIGHT(A62,2),0)</f>
        <v>ST2su</v>
      </c>
      <c r="D65" s="24"/>
      <c r="E65" s="22"/>
      <c r="F65" s="22" t="str">
        <f>IF(ISBLANK(E63),"","score_" &amp; TEXT(LEFT(E62,2),0) &amp; "2" &amp; TEXT(RIGHT(E62,2),0))</f>
        <v/>
      </c>
      <c r="G65" s="23"/>
    </row>
    <row r="66" spans="1:7" x14ac:dyDescent="0.25">
      <c r="D66" s="24"/>
      <c r="E66" s="22"/>
      <c r="F66" s="22" t="str">
        <f>IF(ISBLANK(E63),"",TEXT(LEFT(E62,2),0) &amp; "1" &amp; TEXT(RIGHT(E62,2),0))</f>
        <v/>
      </c>
      <c r="G66" s="23"/>
    </row>
    <row r="67" spans="1:7" x14ac:dyDescent="0.25">
      <c r="A67" t="s">
        <v>40</v>
      </c>
      <c r="B67" t="str">
        <f t="shared" ref="B67" si="18">"score_" &amp; TEXT(A68,0) &amp; "_min"</f>
        <v>score_STes_min</v>
      </c>
      <c r="D67" s="25"/>
      <c r="E67" s="26"/>
      <c r="F67" s="26" t="str">
        <f>IF(ISBLANK(E63),"",TEXT(LEFT(E62,2),0) &amp; "2" &amp; TEXT(RIGHT(E62,2),0))</f>
        <v/>
      </c>
      <c r="G67" s="27"/>
    </row>
    <row r="68" spans="1:7" x14ac:dyDescent="0.25">
      <c r="A68" s="1" t="s">
        <v>46</v>
      </c>
      <c r="B68" t="str">
        <f t="shared" ref="B68" si="19">"score_" &amp; TEXT(A68,0)</f>
        <v>score_STes</v>
      </c>
      <c r="D68" s="18" t="s">
        <v>40</v>
      </c>
      <c r="E68" s="19" t="s">
        <v>2</v>
      </c>
      <c r="F68" s="29" t="str">
        <f>IF(ISBLANK(E69),"score_" &amp; TEXT(E68,0) &amp; "_min","score_" &amp; TEXT(LEFT(E68,2),0) &amp; "1" &amp; TEXT(RIGHT(E68,2),0) &amp; "_min")</f>
        <v>score_STts_min</v>
      </c>
      <c r="G68" s="30" t="str">
        <f>IF(ISBLANK(E69),"","score_" &amp; TEXT(E68,0) &amp; "_min")</f>
        <v/>
      </c>
    </row>
    <row r="69" spans="1:7" x14ac:dyDescent="0.25">
      <c r="B69" t="str">
        <f t="shared" ref="B69" si="20">TEXT(A68,0)</f>
        <v>STes</v>
      </c>
      <c r="D69" s="20" t="s">
        <v>79</v>
      </c>
      <c r="E69" s="21"/>
      <c r="F69" s="22" t="str">
        <f>IF(ISBLANK(E69),"score_" &amp; TEXT(E68,0),"score_" &amp; TEXT(LEFT(E68,2),0) &amp; "2" &amp; TEXT(RIGHT(E68,2),0) &amp; "_min")</f>
        <v>score_STts</v>
      </c>
      <c r="G69" s="23" t="str">
        <f>IF(ISBLANK(E69),"","score_" &amp; TEXT(E68,0))</f>
        <v/>
      </c>
    </row>
    <row r="70" spans="1:7" x14ac:dyDescent="0.25">
      <c r="B70" t="str">
        <f t="shared" ref="B70" si="21">TEXT(LEFT(A68,2),0) &amp; "1" &amp; TEXT(RIGHT(A68,2),0)</f>
        <v>ST1es</v>
      </c>
      <c r="D70" s="24"/>
      <c r="E70" s="22"/>
      <c r="F70" s="22" t="str">
        <f>IF(ISBLANK(E69),E68,"score_" &amp; TEXT(LEFT(E68,2),0) &amp; "1" &amp; TEXT(RIGHT(E68,2),0))</f>
        <v>STts</v>
      </c>
      <c r="G70" s="23" t="str">
        <f>IF(ISBLANK(E69),"",E68)</f>
        <v/>
      </c>
    </row>
    <row r="71" spans="1:7" x14ac:dyDescent="0.25">
      <c r="B71" t="str">
        <f t="shared" ref="B71" si="22">TEXT(LEFT(A68,2),0) &amp; "2" &amp; TEXT(RIGHT(A68,2),0)</f>
        <v>ST2es</v>
      </c>
      <c r="D71" s="24"/>
      <c r="E71" s="22"/>
      <c r="F71" s="22" t="str">
        <f>IF(ISBLANK(E69),"","score_" &amp; TEXT(LEFT(E68,2),0) &amp; "2" &amp; TEXT(RIGHT(E68,2),0))</f>
        <v/>
      </c>
      <c r="G71" s="23"/>
    </row>
    <row r="72" spans="1:7" x14ac:dyDescent="0.25">
      <c r="D72" s="24"/>
      <c r="E72" s="22"/>
      <c r="F72" s="22" t="str">
        <f>IF(ISBLANK(E69),"",TEXT(LEFT(E68,2),0) &amp; "1" &amp; TEXT(RIGHT(E68,2),0))</f>
        <v/>
      </c>
      <c r="G72" s="23"/>
    </row>
    <row r="73" spans="1:7" x14ac:dyDescent="0.25">
      <c r="A73" t="s">
        <v>40</v>
      </c>
      <c r="B73" t="str">
        <f t="shared" ref="B73" si="23">"score_" &amp; TEXT(A74,0) &amp; "_min"</f>
        <v>score_STti_min</v>
      </c>
      <c r="D73" s="25"/>
      <c r="E73" s="26"/>
      <c r="F73" s="26" t="str">
        <f>IF(ISBLANK(E69),"",TEXT(LEFT(E68,2),0) &amp; "2" &amp; TEXT(RIGHT(E68,2),0))</f>
        <v/>
      </c>
      <c r="G73" s="27"/>
    </row>
    <row r="74" spans="1:7" x14ac:dyDescent="0.25">
      <c r="A74" s="1" t="s">
        <v>6</v>
      </c>
      <c r="B74" t="str">
        <f t="shared" ref="B74" si="24">"score_" &amp; TEXT(A74,0)</f>
        <v>score_STti</v>
      </c>
      <c r="D74" s="18" t="s">
        <v>40</v>
      </c>
      <c r="E74" s="19" t="s">
        <v>87</v>
      </c>
      <c r="F74" s="29" t="str">
        <f t="shared" ref="F74" si="25">IF(ISBLANK(E75),"score_" &amp; TEXT(E74,0) &amp; "_min","score_" &amp; TEXT(LEFT(E74,2),0) &amp; "1" &amp; TEXT(RIGHT(E74,2),0) &amp; "_min")</f>
        <v>score_STap11_min</v>
      </c>
      <c r="G74" s="30" t="str">
        <f t="shared" ref="G74:G103" si="26">IF(ISBLANK(E75),"","score_" &amp; TEXT(E74,0) &amp; "_min")</f>
        <v/>
      </c>
    </row>
    <row r="75" spans="1:7" x14ac:dyDescent="0.25">
      <c r="B75" t="str">
        <f t="shared" ref="B75" si="27">TEXT(A74,0)</f>
        <v>STti</v>
      </c>
      <c r="D75" s="20" t="s">
        <v>79</v>
      </c>
      <c r="E75" s="21"/>
      <c r="F75" s="22" t="str">
        <f t="shared" ref="F75" si="28">IF(ISBLANK(E75),"score_" &amp; TEXT(E74,0),"score_" &amp; TEXT(LEFT(E74,2),0) &amp; "2" &amp; TEXT(RIGHT(E74,2),0) &amp; "_min")</f>
        <v>score_STap11</v>
      </c>
      <c r="G75" s="23" t="str">
        <f t="shared" ref="G75:G103" si="29">IF(ISBLANK(E75),"","score_" &amp; TEXT(E74,0))</f>
        <v/>
      </c>
    </row>
    <row r="76" spans="1:7" x14ac:dyDescent="0.25">
      <c r="B76" t="str">
        <f t="shared" ref="B76" si="30">TEXT(LEFT(A74,2),0) &amp; "1" &amp; TEXT(RIGHT(A74,2),0)</f>
        <v>ST1ti</v>
      </c>
      <c r="D76" s="24"/>
      <c r="E76" s="22"/>
      <c r="F76" s="22" t="str">
        <f t="shared" ref="F76" si="31">IF(ISBLANK(E75),E74,"score_" &amp; TEXT(LEFT(E74,2),0) &amp; "1" &amp; TEXT(RIGHT(E74,2),0))</f>
        <v>STap11</v>
      </c>
      <c r="G76" s="23" t="str">
        <f t="shared" ref="G76" si="32">IF(ISBLANK(E75),"",E74)</f>
        <v/>
      </c>
    </row>
    <row r="77" spans="1:7" x14ac:dyDescent="0.25">
      <c r="B77" t="str">
        <f t="shared" ref="B77" si="33">TEXT(LEFT(A74,2),0) &amp; "2" &amp; TEXT(RIGHT(A74,2),0)</f>
        <v>ST2ti</v>
      </c>
      <c r="D77" s="24"/>
      <c r="E77" s="22"/>
      <c r="F77" s="22" t="str">
        <f t="shared" ref="F77" si="34">IF(ISBLANK(E75),"","score_" &amp; TEXT(LEFT(E74,2),0) &amp; "2" &amp; TEXT(RIGHT(E74,2),0))</f>
        <v/>
      </c>
      <c r="G77" s="23"/>
    </row>
    <row r="78" spans="1:7" x14ac:dyDescent="0.25">
      <c r="D78" s="24"/>
      <c r="E78" s="22"/>
      <c r="F78" s="22" t="str">
        <f t="shared" ref="F78" si="35">IF(ISBLANK(E75),"",TEXT(LEFT(E74,2),0) &amp; "1" &amp; TEXT(RIGHT(E74,2),0))</f>
        <v/>
      </c>
      <c r="G78" s="23"/>
    </row>
    <row r="79" spans="1:7" x14ac:dyDescent="0.25">
      <c r="A79" t="s">
        <v>40</v>
      </c>
      <c r="B79" t="str">
        <f t="shared" ref="B79" si="36">"score_" &amp; TEXT(A80,0) &amp; "_min"</f>
        <v>score_STti_min</v>
      </c>
      <c r="D79" s="25"/>
      <c r="E79" s="26"/>
      <c r="F79" s="26" t="str">
        <f t="shared" ref="F79" si="37">IF(ISBLANK(E75),"",TEXT(LEFT(E74,2),0) &amp; "2" &amp; TEXT(RIGHT(E74,2),0))</f>
        <v/>
      </c>
      <c r="G79" s="27"/>
    </row>
    <row r="80" spans="1:7" x14ac:dyDescent="0.25">
      <c r="A80" s="1" t="s">
        <v>6</v>
      </c>
      <c r="B80" t="str">
        <f t="shared" ref="B80" si="38">"score_" &amp; TEXT(A80,0)</f>
        <v>score_STti</v>
      </c>
      <c r="D80" s="18" t="s">
        <v>40</v>
      </c>
      <c r="E80" s="19" t="s">
        <v>88</v>
      </c>
      <c r="F80" s="29" t="str">
        <f t="shared" ref="F80" si="39">IF(ISBLANK(E81),"score_" &amp; TEXT(E80,0) &amp; "_min","score_" &amp; TEXT(LEFT(E80,2),0) &amp; "1" &amp; TEXT(RIGHT(E80,2),0) &amp; "_min")</f>
        <v>score_STap12_min</v>
      </c>
      <c r="G80" s="30" t="str">
        <f t="shared" ref="G80:G103" si="40">IF(ISBLANK(E81),"","score_" &amp; TEXT(E80,0) &amp; "_min")</f>
        <v/>
      </c>
    </row>
    <row r="81" spans="1:7" x14ac:dyDescent="0.25">
      <c r="B81" t="str">
        <f t="shared" ref="B81" si="41">TEXT(A80,0)</f>
        <v>STti</v>
      </c>
      <c r="D81" s="20" t="s">
        <v>79</v>
      </c>
      <c r="E81" s="21"/>
      <c r="F81" s="22" t="str">
        <f t="shared" ref="F81" si="42">IF(ISBLANK(E81),"score_" &amp; TEXT(E80,0),"score_" &amp; TEXT(LEFT(E80,2),0) &amp; "2" &amp; TEXT(RIGHT(E80,2),0) &amp; "_min")</f>
        <v>score_STap12</v>
      </c>
      <c r="G81" s="23" t="str">
        <f t="shared" ref="G81:G103" si="43">IF(ISBLANK(E81),"","score_" &amp; TEXT(E80,0))</f>
        <v/>
      </c>
    </row>
    <row r="82" spans="1:7" x14ac:dyDescent="0.25">
      <c r="B82" t="str">
        <f t="shared" ref="B82" si="44">TEXT(LEFT(A80,2),0) &amp; "1" &amp; TEXT(RIGHT(A80,2),0)</f>
        <v>ST1ti</v>
      </c>
      <c r="D82" s="24"/>
      <c r="E82" s="22"/>
      <c r="F82" s="22" t="str">
        <f t="shared" ref="F82" si="45">IF(ISBLANK(E81),E80,"score_" &amp; TEXT(LEFT(E80,2),0) &amp; "1" &amp; TEXT(RIGHT(E80,2),0))</f>
        <v>STap12</v>
      </c>
      <c r="G82" s="23" t="str">
        <f t="shared" ref="G82" si="46">IF(ISBLANK(E81),"",E80)</f>
        <v/>
      </c>
    </row>
    <row r="83" spans="1:7" x14ac:dyDescent="0.25">
      <c r="B83" t="str">
        <f t="shared" ref="B83" si="47">TEXT(LEFT(A80,2),0) &amp; "2" &amp; TEXT(RIGHT(A80,2),0)</f>
        <v>ST2ti</v>
      </c>
      <c r="D83" s="24"/>
      <c r="E83" s="22"/>
      <c r="F83" s="22" t="str">
        <f t="shared" ref="F83" si="48">IF(ISBLANK(E81),"","score_" &amp; TEXT(LEFT(E80,2),0) &amp; "2" &amp; TEXT(RIGHT(E80,2),0))</f>
        <v/>
      </c>
      <c r="G83" s="23"/>
    </row>
    <row r="84" spans="1:7" x14ac:dyDescent="0.25">
      <c r="D84" s="24"/>
      <c r="E84" s="22"/>
      <c r="F84" s="22" t="str">
        <f t="shared" ref="F84" si="49">IF(ISBLANK(E81),"",TEXT(LEFT(E80,2),0) &amp; "1" &amp; TEXT(RIGHT(E80,2),0))</f>
        <v/>
      </c>
      <c r="G84" s="23"/>
    </row>
    <row r="85" spans="1:7" x14ac:dyDescent="0.25">
      <c r="A85" t="s">
        <v>40</v>
      </c>
      <c r="B85" t="str">
        <f t="shared" ref="B85" si="50">"score_" &amp; TEXT(A86,0) &amp; "_min"</f>
        <v>score_STti_min</v>
      </c>
      <c r="D85" s="25"/>
      <c r="E85" s="26"/>
      <c r="F85" s="26" t="str">
        <f t="shared" ref="F85" si="51">IF(ISBLANK(E81),"",TEXT(LEFT(E80,2),0) &amp; "2" &amp; TEXT(RIGHT(E80,2),0))</f>
        <v/>
      </c>
      <c r="G85" s="27"/>
    </row>
    <row r="86" spans="1:7" x14ac:dyDescent="0.25">
      <c r="A86" s="1" t="s">
        <v>6</v>
      </c>
      <c r="B86" t="str">
        <f t="shared" ref="B86" si="52">"score_" &amp; TEXT(A86,0)</f>
        <v>score_STti</v>
      </c>
      <c r="D86" s="18" t="s">
        <v>40</v>
      </c>
      <c r="E86" s="19" t="s">
        <v>89</v>
      </c>
      <c r="F86" s="29" t="str">
        <f t="shared" ref="F86" si="53">IF(ISBLANK(E87),"score_" &amp; TEXT(E86,0) &amp; "_min","score_" &amp; TEXT(LEFT(E86,2),0) &amp; "1" &amp; TEXT(RIGHT(E86,2),0) &amp; "_min")</f>
        <v>score_STap13_min</v>
      </c>
      <c r="G86" s="30" t="str">
        <f t="shared" ref="G86:G103" si="54">IF(ISBLANK(E87),"","score_" &amp; TEXT(E86,0) &amp; "_min")</f>
        <v/>
      </c>
    </row>
    <row r="87" spans="1:7" x14ac:dyDescent="0.25">
      <c r="B87" t="str">
        <f t="shared" ref="B87" si="55">TEXT(A86,0)</f>
        <v>STti</v>
      </c>
      <c r="D87" s="20" t="s">
        <v>79</v>
      </c>
      <c r="E87" s="21"/>
      <c r="F87" s="22" t="str">
        <f t="shared" ref="F87" si="56">IF(ISBLANK(E87),"score_" &amp; TEXT(E86,0),"score_" &amp; TEXT(LEFT(E86,2),0) &amp; "2" &amp; TEXT(RIGHT(E86,2),0) &amp; "_min")</f>
        <v>score_STap13</v>
      </c>
      <c r="G87" s="23" t="str">
        <f t="shared" ref="G87:G103" si="57">IF(ISBLANK(E87),"","score_" &amp; TEXT(E86,0))</f>
        <v/>
      </c>
    </row>
    <row r="88" spans="1:7" x14ac:dyDescent="0.25">
      <c r="B88" t="str">
        <f t="shared" ref="B88" si="58">TEXT(LEFT(A86,2),0) &amp; "1" &amp; TEXT(RIGHT(A86,2),0)</f>
        <v>ST1ti</v>
      </c>
      <c r="D88" s="24"/>
      <c r="E88" s="22"/>
      <c r="F88" s="22" t="str">
        <f t="shared" ref="F88" si="59">IF(ISBLANK(E87),E86,"score_" &amp; TEXT(LEFT(E86,2),0) &amp; "1" &amp; TEXT(RIGHT(E86,2),0))</f>
        <v>STap13</v>
      </c>
      <c r="G88" s="23" t="str">
        <f t="shared" ref="G88" si="60">IF(ISBLANK(E87),"",E86)</f>
        <v/>
      </c>
    </row>
    <row r="89" spans="1:7" x14ac:dyDescent="0.25">
      <c r="B89" t="str">
        <f t="shared" ref="B89" si="61">TEXT(LEFT(A86,2),0) &amp; "2" &amp; TEXT(RIGHT(A86,2),0)</f>
        <v>ST2ti</v>
      </c>
      <c r="D89" s="24"/>
      <c r="E89" s="22"/>
      <c r="F89" s="22" t="str">
        <f t="shared" ref="F89" si="62">IF(ISBLANK(E87),"","score_" &amp; TEXT(LEFT(E86,2),0) &amp; "2" &amp; TEXT(RIGHT(E86,2),0))</f>
        <v/>
      </c>
      <c r="G89" s="23"/>
    </row>
    <row r="90" spans="1:7" x14ac:dyDescent="0.25">
      <c r="D90" s="24"/>
      <c r="E90" s="22"/>
      <c r="F90" s="22" t="str">
        <f t="shared" ref="F90" si="63">IF(ISBLANK(E87),"",TEXT(LEFT(E86,2),0) &amp; "1" &amp; TEXT(RIGHT(E86,2),0))</f>
        <v/>
      </c>
      <c r="G90" s="23"/>
    </row>
    <row r="91" spans="1:7" x14ac:dyDescent="0.25">
      <c r="A91" t="s">
        <v>40</v>
      </c>
      <c r="B91" t="str">
        <f t="shared" ref="B91" si="64">"score_" &amp; TEXT(A92,0) &amp; "_min"</f>
        <v>score_STti_min</v>
      </c>
      <c r="D91" s="25"/>
      <c r="E91" s="26"/>
      <c r="F91" s="26" t="str">
        <f t="shared" ref="F91" si="65">IF(ISBLANK(E87),"",TEXT(LEFT(E86,2),0) &amp; "2" &amp; TEXT(RIGHT(E86,2),0))</f>
        <v/>
      </c>
      <c r="G91" s="27"/>
    </row>
    <row r="92" spans="1:7" x14ac:dyDescent="0.25">
      <c r="A92" s="1" t="s">
        <v>6</v>
      </c>
      <c r="B92" t="str">
        <f t="shared" ref="B92" si="66">"score_" &amp; TEXT(A92,0)</f>
        <v>score_STti</v>
      </c>
      <c r="D92" s="18" t="s">
        <v>40</v>
      </c>
      <c r="E92" s="19" t="s">
        <v>90</v>
      </c>
      <c r="F92" s="29" t="str">
        <f t="shared" ref="F92" si="67">IF(ISBLANK(E93),"score_" &amp; TEXT(E92,0) &amp; "_min","score_" &amp; TEXT(LEFT(E92,2),0) &amp; "1" &amp; TEXT(RIGHT(E92,2),0) &amp; "_min")</f>
        <v>score_STap14_min</v>
      </c>
      <c r="G92" s="30" t="str">
        <f t="shared" ref="G92:G103" si="68">IF(ISBLANK(E93),"","score_" &amp; TEXT(E92,0) &amp; "_min")</f>
        <v/>
      </c>
    </row>
    <row r="93" spans="1:7" x14ac:dyDescent="0.25">
      <c r="B93" t="str">
        <f t="shared" ref="B93" si="69">TEXT(A92,0)</f>
        <v>STti</v>
      </c>
      <c r="D93" s="20" t="s">
        <v>79</v>
      </c>
      <c r="E93" s="21"/>
      <c r="F93" s="22" t="str">
        <f t="shared" ref="F93" si="70">IF(ISBLANK(E93),"score_" &amp; TEXT(E92,0),"score_" &amp; TEXT(LEFT(E92,2),0) &amp; "2" &amp; TEXT(RIGHT(E92,2),0) &amp; "_min")</f>
        <v>score_STap14</v>
      </c>
      <c r="G93" s="23" t="str">
        <f t="shared" ref="G93:G103" si="71">IF(ISBLANK(E93),"","score_" &amp; TEXT(E92,0))</f>
        <v/>
      </c>
    </row>
    <row r="94" spans="1:7" x14ac:dyDescent="0.25">
      <c r="B94" t="str">
        <f t="shared" ref="B94" si="72">TEXT(LEFT(A92,2),0) &amp; "1" &amp; TEXT(RIGHT(A92,2),0)</f>
        <v>ST1ti</v>
      </c>
      <c r="D94" s="24"/>
      <c r="E94" s="22"/>
      <c r="F94" s="22" t="str">
        <f t="shared" ref="F94" si="73">IF(ISBLANK(E93),E92,"score_" &amp; TEXT(LEFT(E92,2),0) &amp; "1" &amp; TEXT(RIGHT(E92,2),0))</f>
        <v>STap14</v>
      </c>
      <c r="G94" s="23" t="str">
        <f t="shared" ref="G94" si="74">IF(ISBLANK(E93),"",E92)</f>
        <v/>
      </c>
    </row>
    <row r="95" spans="1:7" x14ac:dyDescent="0.25">
      <c r="B95" t="str">
        <f t="shared" ref="B95" si="75">TEXT(LEFT(A92,2),0) &amp; "2" &amp; TEXT(RIGHT(A92,2),0)</f>
        <v>ST2ti</v>
      </c>
      <c r="D95" s="24"/>
      <c r="E95" s="22"/>
      <c r="F95" s="22" t="str">
        <f t="shared" ref="F95" si="76">IF(ISBLANK(E93),"","score_" &amp; TEXT(LEFT(E92,2),0) &amp; "2" &amp; TEXT(RIGHT(E92,2),0))</f>
        <v/>
      </c>
      <c r="G95" s="23"/>
    </row>
    <row r="96" spans="1:7" x14ac:dyDescent="0.25">
      <c r="D96" s="24"/>
      <c r="E96" s="22"/>
      <c r="F96" s="22" t="str">
        <f t="shared" ref="F96" si="77">IF(ISBLANK(E93),"",TEXT(LEFT(E92,2),0) &amp; "1" &amp; TEXT(RIGHT(E92,2),0))</f>
        <v/>
      </c>
      <c r="G96" s="23"/>
    </row>
    <row r="97" spans="1:7" x14ac:dyDescent="0.25">
      <c r="A97" t="s">
        <v>40</v>
      </c>
      <c r="B97" t="str">
        <f t="shared" ref="B97" si="78">"score_" &amp; TEXT(A98,0) &amp; "_min"</f>
        <v>score_STti_min</v>
      </c>
      <c r="D97" s="25"/>
      <c r="E97" s="26"/>
      <c r="F97" s="26" t="str">
        <f t="shared" ref="F97" si="79">IF(ISBLANK(E93),"",TEXT(LEFT(E92,2),0) &amp; "2" &amp; TEXT(RIGHT(E92,2),0))</f>
        <v/>
      </c>
      <c r="G97" s="27"/>
    </row>
    <row r="98" spans="1:7" x14ac:dyDescent="0.25">
      <c r="A98" s="1" t="s">
        <v>6</v>
      </c>
      <c r="B98" t="str">
        <f t="shared" ref="B98" si="80">"score_" &amp; TEXT(A98,0)</f>
        <v>score_STti</v>
      </c>
      <c r="D98" s="18" t="s">
        <v>40</v>
      </c>
      <c r="E98" s="19" t="s">
        <v>2</v>
      </c>
      <c r="F98" s="29" t="str">
        <f t="shared" ref="F98" si="81">IF(ISBLANK(E99),"score_" &amp; TEXT(E98,0) &amp; "_min","score_" &amp; TEXT(LEFT(E98,2),0) &amp; "1" &amp; TEXT(RIGHT(E98,2),0) &amp; "_min")</f>
        <v>score_STts_min</v>
      </c>
      <c r="G98" s="30" t="str">
        <f t="shared" ref="G98:G103" si="82">IF(ISBLANK(E99),"","score_" &amp; TEXT(E98,0) &amp; "_min")</f>
        <v/>
      </c>
    </row>
    <row r="99" spans="1:7" x14ac:dyDescent="0.25">
      <c r="B99" t="str">
        <f t="shared" ref="B99" si="83">TEXT(A98,0)</f>
        <v>STti</v>
      </c>
      <c r="D99" s="20" t="s">
        <v>79</v>
      </c>
      <c r="E99" s="21"/>
      <c r="F99" s="22" t="str">
        <f t="shared" ref="F99" si="84">IF(ISBLANK(E99),"score_" &amp; TEXT(E98,0),"score_" &amp; TEXT(LEFT(E98,2),0) &amp; "2" &amp; TEXT(RIGHT(E98,2),0) &amp; "_min")</f>
        <v>score_STts</v>
      </c>
      <c r="G99" s="23" t="str">
        <f t="shared" ref="G99:G103" si="85">IF(ISBLANK(E99),"","score_" &amp; TEXT(E98,0))</f>
        <v/>
      </c>
    </row>
    <row r="100" spans="1:7" x14ac:dyDescent="0.25">
      <c r="B100" t="str">
        <f t="shared" ref="B100" si="86">TEXT(LEFT(A98,2),0) &amp; "1" &amp; TEXT(RIGHT(A98,2),0)</f>
        <v>ST1ti</v>
      </c>
      <c r="D100" s="24"/>
      <c r="E100" s="22"/>
      <c r="F100" s="22" t="str">
        <f t="shared" ref="F100" si="87">IF(ISBLANK(E99),E98,"score_" &amp; TEXT(LEFT(E98,2),0) &amp; "1" &amp; TEXT(RIGHT(E98,2),0))</f>
        <v>STts</v>
      </c>
      <c r="G100" s="23" t="str">
        <f t="shared" ref="G100" si="88">IF(ISBLANK(E99),"",E98)</f>
        <v/>
      </c>
    </row>
    <row r="101" spans="1:7" x14ac:dyDescent="0.25">
      <c r="B101" t="str">
        <f t="shared" ref="B101" si="89">TEXT(LEFT(A98,2),0) &amp; "2" &amp; TEXT(RIGHT(A98,2),0)</f>
        <v>ST2ti</v>
      </c>
      <c r="D101" s="24"/>
      <c r="E101" s="22"/>
      <c r="F101" s="22" t="str">
        <f t="shared" ref="F101" si="90">IF(ISBLANK(E99),"","score_" &amp; TEXT(LEFT(E98,2),0) &amp; "2" &amp; TEXT(RIGHT(E98,2),0))</f>
        <v/>
      </c>
      <c r="G101" s="23"/>
    </row>
    <row r="102" spans="1:7" x14ac:dyDescent="0.25">
      <c r="D102" s="24"/>
      <c r="E102" s="22"/>
      <c r="F102" s="22" t="str">
        <f t="shared" ref="F102" si="91">IF(ISBLANK(E99),"",TEXT(LEFT(E98,2),0) &amp; "1" &amp; TEXT(RIGHT(E98,2),0))</f>
        <v/>
      </c>
      <c r="G102" s="23"/>
    </row>
    <row r="103" spans="1:7" x14ac:dyDescent="0.25">
      <c r="A103" t="s">
        <v>40</v>
      </c>
      <c r="B103" t="str">
        <f t="shared" ref="B103" si="92">"score_" &amp; TEXT(A104,0) &amp; "_min"</f>
        <v>score_STti_min</v>
      </c>
      <c r="D103" s="25"/>
      <c r="E103" s="26"/>
      <c r="F103" s="26" t="str">
        <f t="shared" ref="F103" si="93">IF(ISBLANK(E99),"",TEXT(LEFT(E98,2),0) &amp; "2" &amp; TEXT(RIGHT(E98,2),0))</f>
        <v/>
      </c>
      <c r="G103" s="27"/>
    </row>
    <row r="104" spans="1:7" x14ac:dyDescent="0.25">
      <c r="A104" s="1" t="s">
        <v>6</v>
      </c>
      <c r="B104" t="str">
        <f t="shared" ref="B104" si="94">"score_" &amp; TEXT(A104,0)</f>
        <v>score_STti</v>
      </c>
    </row>
    <row r="105" spans="1:7" x14ac:dyDescent="0.25">
      <c r="B105" t="str">
        <f t="shared" ref="B105" si="95">TEXT(A104,0)</f>
        <v>STti</v>
      </c>
    </row>
    <row r="106" spans="1:7" x14ac:dyDescent="0.25">
      <c r="B106" t="str">
        <f t="shared" ref="B106" si="96">TEXT(LEFT(A104,2),0) &amp; "1" &amp; TEXT(RIGHT(A104,2),0)</f>
        <v>ST1ti</v>
      </c>
    </row>
    <row r="107" spans="1:7" x14ac:dyDescent="0.25">
      <c r="B107" t="str">
        <f t="shared" ref="B107" si="97">TEXT(LEFT(A104,2),0) &amp; "2" &amp; TEXT(RIGHT(A104,2),0)</f>
        <v>ST2ti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D5" sqref="D5"/>
    </sheetView>
  </sheetViews>
  <sheetFormatPr defaultRowHeight="15" x14ac:dyDescent="0.25"/>
  <cols>
    <col min="1" max="1" width="15.85546875" bestFit="1" customWidth="1"/>
    <col min="6" max="6" width="9" bestFit="1" customWidth="1"/>
    <col min="8" max="9" width="13.42578125" bestFit="1" customWidth="1"/>
    <col min="10" max="10" width="11.7109375" bestFit="1" customWidth="1"/>
    <col min="11" max="11" width="9.7109375" bestFit="1" customWidth="1"/>
    <col min="12" max="12" width="13.42578125" bestFit="1" customWidth="1"/>
    <col min="13" max="15" width="8" bestFit="1" customWidth="1"/>
  </cols>
  <sheetData>
    <row r="1" spans="1:26" ht="52.5" thickBot="1" x14ac:dyDescent="0.3">
      <c r="A1" s="10" t="s">
        <v>63</v>
      </c>
      <c r="B1" s="10" t="s">
        <v>64</v>
      </c>
      <c r="C1" s="10" t="s">
        <v>65</v>
      </c>
      <c r="D1" s="9"/>
      <c r="E1" s="9"/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0" t="s">
        <v>71</v>
      </c>
      <c r="L1" s="10" t="s">
        <v>72</v>
      </c>
      <c r="M1" s="10" t="s">
        <v>73</v>
      </c>
      <c r="N1" s="10" t="s">
        <v>74</v>
      </c>
      <c r="O1" s="10" t="s">
        <v>75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thickBot="1" x14ac:dyDescent="0.3">
      <c r="A2" s="6" t="s">
        <v>47</v>
      </c>
      <c r="B2" s="7">
        <v>0.1</v>
      </c>
      <c r="C2" s="8">
        <v>7.0000000000000007E-2</v>
      </c>
      <c r="D2" s="9"/>
      <c r="E2" s="9"/>
      <c r="F2" s="6" t="s">
        <v>48</v>
      </c>
      <c r="G2" s="8">
        <f t="shared" ref="G2:G8" si="0">IF(AND(H2&gt;0,H2&lt;7825),0.1,IF(AND(H2&gt;7826,H2&lt;31850),0.15,IF(AND(H2&gt;31581,H2&lt;77000),0.25,IF(AND(H2&gt;77101,H2&lt;160850),0.28,IF(AND(H2&gt;160851,H2&lt;349700),0.33,IF(H2&gt;31850,0.35,0))))))</f>
        <v>0.25</v>
      </c>
      <c r="H2" s="11">
        <v>42000</v>
      </c>
      <c r="I2" s="11">
        <v>10500</v>
      </c>
      <c r="J2" s="11">
        <v>6300</v>
      </c>
      <c r="K2" s="12">
        <v>2500</v>
      </c>
      <c r="L2" s="11">
        <v>22700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thickBot="1" x14ac:dyDescent="0.3">
      <c r="A3" s="6" t="s">
        <v>49</v>
      </c>
      <c r="B3" s="8">
        <v>0.15</v>
      </c>
      <c r="C3" s="8">
        <v>0.1</v>
      </c>
      <c r="D3" s="9"/>
      <c r="E3" s="9"/>
      <c r="F3" s="6" t="s">
        <v>50</v>
      </c>
      <c r="G3" s="8">
        <f t="shared" si="0"/>
        <v>0.33</v>
      </c>
      <c r="H3" s="11">
        <v>300000</v>
      </c>
      <c r="I3" s="11">
        <v>99000</v>
      </c>
      <c r="J3" s="11">
        <v>45000</v>
      </c>
      <c r="K3" s="11">
        <v>2500</v>
      </c>
      <c r="L3" s="11">
        <v>153500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7" thickBot="1" x14ac:dyDescent="0.3">
      <c r="A4" s="6" t="s">
        <v>51</v>
      </c>
      <c r="B4" s="8">
        <v>0.25</v>
      </c>
      <c r="C4" s="8">
        <v>0.21</v>
      </c>
      <c r="D4" s="9"/>
      <c r="E4" s="9"/>
      <c r="F4" s="6" t="s">
        <v>52</v>
      </c>
      <c r="G4" s="8">
        <f t="shared" si="0"/>
        <v>0.25</v>
      </c>
      <c r="H4" s="11">
        <v>58000</v>
      </c>
      <c r="I4" s="11">
        <v>14500</v>
      </c>
      <c r="J4" s="11">
        <v>8700</v>
      </c>
      <c r="K4" s="11">
        <v>2500</v>
      </c>
      <c r="L4" s="11">
        <v>32300</v>
      </c>
      <c r="M4" s="1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7" thickBot="1" x14ac:dyDescent="0.3">
      <c r="A5" s="6" t="s">
        <v>53</v>
      </c>
      <c r="B5" s="8">
        <v>0.28000000000000003</v>
      </c>
      <c r="C5" s="8">
        <v>0.24</v>
      </c>
      <c r="D5" s="9"/>
      <c r="E5" s="9"/>
      <c r="F5" s="6" t="s">
        <v>54</v>
      </c>
      <c r="G5" s="8">
        <f t="shared" si="0"/>
        <v>0.15</v>
      </c>
      <c r="H5" s="11">
        <v>18000</v>
      </c>
      <c r="I5" s="11">
        <v>2700</v>
      </c>
      <c r="J5" s="11">
        <v>2700</v>
      </c>
      <c r="K5" s="11">
        <v>2500</v>
      </c>
      <c r="L5" s="11">
        <v>10100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thickBot="1" x14ac:dyDescent="0.3">
      <c r="A6" s="6" t="s">
        <v>55</v>
      </c>
      <c r="B6" s="8">
        <v>0.33</v>
      </c>
      <c r="C6" s="8">
        <v>0.26</v>
      </c>
      <c r="D6" s="9"/>
      <c r="E6" s="9"/>
      <c r="F6" s="6" t="s">
        <v>56</v>
      </c>
      <c r="G6" s="8">
        <f t="shared" si="0"/>
        <v>0.28000000000000003</v>
      </c>
      <c r="H6" s="11">
        <v>84000</v>
      </c>
      <c r="I6" s="11">
        <v>23520</v>
      </c>
      <c r="J6" s="11">
        <v>12600</v>
      </c>
      <c r="K6" s="11">
        <v>2500</v>
      </c>
      <c r="L6" s="11">
        <v>45380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thickBot="1" x14ac:dyDescent="0.3">
      <c r="A7" s="6" t="s">
        <v>57</v>
      </c>
      <c r="B7" s="8">
        <v>0.35</v>
      </c>
      <c r="C7" s="8">
        <v>0.35</v>
      </c>
      <c r="D7" s="9"/>
      <c r="E7" s="9"/>
      <c r="F7" s="6" t="s">
        <v>58</v>
      </c>
      <c r="G7" s="8">
        <f t="shared" si="0"/>
        <v>0.28000000000000003</v>
      </c>
      <c r="H7" s="11">
        <v>98000</v>
      </c>
      <c r="I7" s="11">
        <v>27440</v>
      </c>
      <c r="J7" s="11">
        <v>14700</v>
      </c>
      <c r="K7" s="11">
        <v>2500</v>
      </c>
      <c r="L7" s="11">
        <v>53360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thickBot="1" x14ac:dyDescent="0.3">
      <c r="A8" s="9"/>
      <c r="B8" s="9"/>
      <c r="C8" s="9"/>
      <c r="D8" s="9"/>
      <c r="E8" s="9"/>
      <c r="F8" s="6" t="s">
        <v>59</v>
      </c>
      <c r="G8" s="8">
        <f t="shared" si="0"/>
        <v>0.25</v>
      </c>
      <c r="H8" s="11">
        <v>33000</v>
      </c>
      <c r="I8" s="11">
        <v>8250</v>
      </c>
      <c r="J8" s="11">
        <v>4950</v>
      </c>
      <c r="K8" s="11">
        <v>2500</v>
      </c>
      <c r="L8" s="11">
        <v>17300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9.75" thickBot="1" x14ac:dyDescent="0.3">
      <c r="A9" s="9"/>
      <c r="B9" s="9"/>
      <c r="C9" s="9"/>
      <c r="D9" s="9"/>
      <c r="E9" s="9"/>
      <c r="F9" s="6" t="s">
        <v>60</v>
      </c>
      <c r="G9" s="8">
        <f>IF(AND(H9&gt;0,H9&lt;7825),0.1,IF(AND(H9&gt;7826,H9&lt;31850),0.15,IF(AND(H9&gt;31581,H9&lt;77000),0.25,IF(AND(H9&gt;77101,H9&lt;160850),0.28,IF(AND(H9&gt;160851,H9&lt;349700),0.33,IF(H9&gt;31850,0.35,0))))))</f>
        <v>0.35</v>
      </c>
      <c r="H9" s="11">
        <v>1200000</v>
      </c>
      <c r="I9" s="11">
        <v>420000</v>
      </c>
      <c r="J9" s="11">
        <v>180000</v>
      </c>
      <c r="K9" s="11">
        <v>2500</v>
      </c>
      <c r="L9" s="11">
        <v>597500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7" thickBot="1" x14ac:dyDescent="0.3">
      <c r="A10" s="9"/>
      <c r="B10" s="9"/>
      <c r="C10" s="9"/>
      <c r="D10" s="9"/>
      <c r="E10" s="9"/>
      <c r="F10" s="6" t="s">
        <v>61</v>
      </c>
      <c r="G10" s="8">
        <f t="shared" ref="G10:G11" si="1">IF(AND(H10&gt;0,H10&lt;7825),0.1,IF(AND(H10&gt;7826,H10&lt;31850),0.15,IF(AND(H10&gt;31581,H10&lt;77000),0.25,IF(AND(H10&gt;77101,H10&lt;160850),0.28,IF(AND(H10&gt;160851,H10&lt;349700),0.33,IF(H10&gt;31850,0.35,0))))))</f>
        <v>0.25</v>
      </c>
      <c r="H10" s="11">
        <v>51000</v>
      </c>
      <c r="I10" s="11">
        <v>12750</v>
      </c>
      <c r="J10" s="11">
        <v>7650</v>
      </c>
      <c r="K10" s="11">
        <v>2500</v>
      </c>
      <c r="L10" s="11">
        <v>28100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thickBot="1" x14ac:dyDescent="0.3">
      <c r="A11" s="9"/>
      <c r="B11" s="9"/>
      <c r="C11" s="9"/>
      <c r="D11" s="9"/>
      <c r="E11" s="9"/>
      <c r="F11" s="6" t="s">
        <v>62</v>
      </c>
      <c r="G11" s="8">
        <f t="shared" si="1"/>
        <v>0.35</v>
      </c>
      <c r="H11" s="11">
        <v>5100000</v>
      </c>
      <c r="I11" s="11">
        <v>1785000</v>
      </c>
      <c r="J11" s="11">
        <v>765000</v>
      </c>
      <c r="K11" s="11">
        <v>2500</v>
      </c>
      <c r="L11" s="11">
        <v>2547500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thickBo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thickBo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thickBo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thickBot="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thickBo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thickBot="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thickBo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thickBo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thickBo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thickBo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thickBot="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thickBot="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thickBot="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thickBo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thickBo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thickBo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thickBo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thickBo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thickBo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thickBo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thickBo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thickBo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thickBo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thickBo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thickBo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thickBo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thickBo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thickBo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thickBo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thickBo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thickBo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thickBo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thickBo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thickBo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thickBo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thickBo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thickBo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thickBo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thickBo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thickBo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thickBo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thickBo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thickBo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thickBo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thickBo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thickBo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thickBo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thickBo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thickBo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thickBo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thickBo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thickBo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thickBo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thickBo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thickBo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thickBo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thickBo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thickBo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thickBo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thickBo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thickBo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thickBo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thickBo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thickBo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thickBo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thickBo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thickBo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thickBo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thickBo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thickBo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thickBo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thickBo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thickBo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thickBo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thickBo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thickBo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thickBo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thickBo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thickBo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thickBo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thickBo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thickBo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thickBo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thickBo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thickBo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thickBo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thickBo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thickBo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thickBo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thickBo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thickBo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thickBo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thickBo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thickBo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thickBo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thickBo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thickBo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thickBo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thickBo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thickBo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thickBo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thickBo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thickBo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thickBo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thickBo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thickBo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thickBo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thickBo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thickBo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thickBo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thickBo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thickBo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thickBo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thickBo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thickBo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thickBo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thickBo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thickBo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thickBo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thickBo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thickBo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thickBo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thickBo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thickBo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thickBo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thickBo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thickBo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thickBo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thickBo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thickBo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thickBo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thickBo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thickBo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thickBo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thickBo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thickBo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thickBo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thickBo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thickBo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thickBo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thickBo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thickBo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thickBo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thickBo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thickBo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thickBo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thickBo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thickBo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thickBo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thickBo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thickBo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thickBo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thickBo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thickBo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thickBo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thickBo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thickBo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thickBo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thickBo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thickBo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thickBo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thickBo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thickBo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thickBo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thickBo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thickBo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thickBo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thickBo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thickBo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thickBo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thickBo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thickBo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thickBo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thickBo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thickBo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thickBo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thickBo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thickBo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thickBo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thickBo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thickBo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thickBo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thickBo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thickBo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thickBo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thickBo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thickBo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thickBo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thickBo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thickBo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thickBo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thickBo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thickBo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thickBo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thickBo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thickBo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thickBot="1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thickBot="1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thickBot="1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thickBot="1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thickBot="1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thickBot="1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thickBot="1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thickBot="1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thickBot="1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thickBot="1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thickBot="1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thickBot="1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thickBot="1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thickBot="1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thickBo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thickBot="1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thickBot="1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thickBot="1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thickBot="1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thickBot="1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thickBot="1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thickBot="1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thickBo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thickBo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thickBo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thickBo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thickBo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thickBo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thickBo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thickBo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thickBo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thickBo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thickBo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thickBo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thickBo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thickBo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thickBo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thickBo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thickBo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thickBo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thickBo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thickBo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thickBo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thickBo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thickBo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thickBo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thickBo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thickBo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thickBo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thickBo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thickBo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thickBo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thickBo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thickBo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thickBo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thickBo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thickBo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thickBo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thickBo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thickBo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thickBo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thickBo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thickBo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thickBo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thickBo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thickBo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thickBo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thickBo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thickBo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thickBo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thickBo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thickBo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thickBo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thickBo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thickBo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thickBo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thickBo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thickBo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thickBo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thickBo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thickBo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thickBo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thickBo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thickBo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thickBo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thickBo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thickBo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thickBo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thickBo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thickBo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thickBo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thickBo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thickBo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thickBo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thickBo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thickBo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thickBo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thickBo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thickBo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thickBo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thickBo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thickBo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thickBo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thickBo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thickBo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thickBo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thickBo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thickBo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thickBo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thickBo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thickBo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thickBo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thickBo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thickBo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thickBo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thickBo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thickBo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thickBo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thickBo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thickBo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thickBo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thickBo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thickBo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thickBo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thickBo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thickBo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thickBo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thickBo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thickBo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thickBo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thickBo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thickBo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thickBo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thickBo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thickBo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thickBo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thickBo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thickBo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thickBo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thickBo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thickBo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thickBo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thickBo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thickBo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thickBo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thickBo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thickBo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thickBo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thickBo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thickBo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thickBo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thickBo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thickBo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thickBo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thickBo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thickBo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thickBo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thickBo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thickBo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thickBo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thickBo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thickBo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thickBo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thickBo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thickBo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thickBo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thickBo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thickBo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thickBo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thickBo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thickBo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thickBo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thickBo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thickBo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thickBo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thickBo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thickBo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thickBo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thickBo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thickBo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thickBo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thickBo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thickBo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thickBo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thickBo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thickBo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thickBo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thickBo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thickBo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thickBo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thickBo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thickBo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thickBo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thickBo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thickBo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thickBo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thickBo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thickBo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thickBo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thickBo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thickBo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thickBo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thickBo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thickBo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thickBo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thickBo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thickBo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thickBo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thickBo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thickBo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thickBo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thickBo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thickBo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thickBo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thickBo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thickBo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thickBo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thickBo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thickBo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thickBo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thickBo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thickBo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thickBo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thickBo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thickBo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thickBo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thickBo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thickBo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thickBo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thickBo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thickBo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thickBo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thickBo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thickBo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thickBo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thickBo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thickBo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thickBo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thickBo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thickBo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thickBo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thickBo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thickBo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thickBo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thickBo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thickBo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thickBo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thickBo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thickBo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thickBo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thickBo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thickBo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thickBo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thickBo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thickBo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thickBo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thickBo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thickBo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thickBo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thickBo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thickBo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thickBo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thickBo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thickBo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thickBo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thickBo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thickBo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thickBo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thickBo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thickBo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thickBo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thickBo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thickBo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thickBo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thickBo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thickBo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thickBo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thickBo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thickBo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thickBo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thickBo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thickBo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thickBo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thickBo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thickBo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thickBo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thickBo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thickBo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thickBo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thickBo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thickBo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thickBo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thickBo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thickBo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thickBo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thickBo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thickBo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thickBo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thickBo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thickBo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thickBo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thickBo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thickBo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thickBo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thickBo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thickBo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thickBo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thickBo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thickBo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thickBo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thickBo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thickBo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thickBo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thickBo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thickBo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thickBo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thickBo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thickBo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thickBo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thickBo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thickBo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thickBo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thickBo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thickBo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thickBo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thickBo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thickBo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thickBo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thickBo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thickBo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thickBo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thickBo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thickBo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thickBo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thickBo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thickBo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thickBo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thickBo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thickBo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thickBo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thickBo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thickBo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thickBo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thickBo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thickBo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thickBo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thickBo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thickBo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thickBo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thickBo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thickBo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thickBo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thickBo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thickBo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thickBo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thickBo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thickBo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thickBo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thickBo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thickBo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thickBo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thickBo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thickBo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thickBo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thickBo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thickBo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thickBo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thickBo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thickBo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thickBo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thickBo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thickBo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thickBo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thickBo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thickBo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thickBo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thickBo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thickBo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thickBo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thickBo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thickBo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thickBo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thickBo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thickBo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thickBo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thickBo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thickBo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thickBo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thickBo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thickBo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thickBo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thickBo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thickBo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thickBo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thickBo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thickBo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thickBo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thickBo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thickBo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thickBo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thickBo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thickBo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thickBo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thickBo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thickBo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thickBo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thickBo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thickBo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thickBo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thickBo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thickBo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thickBo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thickBo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thickBo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thickBo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thickBo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thickBo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thickBo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thickBo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thickBo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thickBo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thickBo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thickBo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thickBo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thickBo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thickBo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thickBo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thickBo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thickBo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thickBo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thickBo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thickBo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thickBo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thickBo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thickBo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thickBo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thickBo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thickBo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thickBo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thickBo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thickBo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thickBo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thickBo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thickBo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thickBo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thickBo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thickBo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thickBo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thickBo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thickBo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thickBo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thickBo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thickBo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thickBo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thickBo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thickBo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thickBo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thickBo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thickBo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thickBo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thickBo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thickBo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thickBo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thickBo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thickBo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thickBo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thickBo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thickBo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thickBo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thickBo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thickBo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thickBo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thickBo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thickBo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thickBo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thickBo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thickBo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thickBo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thickBo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thickBo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thickBo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thickBo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thickBo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thickBo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thickBo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thickBo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thickBo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thickBo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thickBo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thickBo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thickBo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thickBo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thickBo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thickBo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thickBo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thickBo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thickBo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thickBo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thickBo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thickBo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thickBo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thickBo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thickBo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thickBo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thickBo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thickBo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thickBo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thickBo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thickBo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thickBo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thickBo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thickBo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thickBo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thickBo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thickBo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thickBo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thickBo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thickBo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thickBo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thickBo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thickBo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thickBo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thickBo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thickBo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thickBo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thickBo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thickBo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thickBo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thickBo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thickBo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thickBo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thickBo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thickBo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thickBo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thickBo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thickBo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thickBo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thickBo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thickBo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thickBo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thickBo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thickBo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thickBo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thickBo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thickBo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thickBo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thickBo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thickBo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thickBo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thickBo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thickBo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thickBo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thickBo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thickBo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thickBo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thickBo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thickBo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thickBo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thickBo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thickBo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thickBo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thickBo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thickBo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thickBo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thickBo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thickBo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thickBo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thickBo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thickBo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thickBo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thickBo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thickBo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thickBo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thickBo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thickBo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thickBo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thickBo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thickBo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thickBo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thickBo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thickBo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thickBo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thickBo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thickBo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thickBo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thickBo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thickBo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thickBo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thickBo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thickBo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thickBo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thickBo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thickBo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thickBo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thickBo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thickBo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thickBo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thickBo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thickBo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thickBo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thickBo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thickBo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thickBo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thickBo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thickBo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thickBo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thickBo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thickBo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thickBo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thickBo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thickBo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thickBo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thickBo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thickBo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thickBo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thickBo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thickBo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thickBo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thickBo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thickBo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thickBo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thickBo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thickBo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thickBo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thickBo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thickBo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thickBo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thickBo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thickBo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thickBo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thickBo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thickBo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thickBo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thickBo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thickBo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thickBo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thickBo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thickBo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thickBo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thickBo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thickBo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thickBo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thickBo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thickBo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thickBo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thickBo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thickBo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thickBo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thickBo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thickBo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thickBo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thickBo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thickBo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thickBo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thickBo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thickBo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thickBo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thickBo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thickBo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thickBo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thickBo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thickBo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thickBo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thickBo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thickBo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thickBo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thickBo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thickBo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thickBo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thickBo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thickBo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thickBo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thickBo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thickBo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thickBo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thickBo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thickBo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thickBo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thickBo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thickBo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thickBo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thickBo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thickBo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thickBo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thickBo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thickBo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thickBo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thickBo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thickBo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thickBo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thickBo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thickBo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thickBo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thickBo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thickBo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thickBo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thickBo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thickBo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thickBo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thickBo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thickBo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thickBot="1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thickBot="1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thickBot="1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thickBot="1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thickBot="1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thickBot="1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thickBot="1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thickBot="1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thickBot="1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thickBot="1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thickBot="1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thickBot="1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thickBot="1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thickBot="1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thickBot="1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thickBot="1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thickBot="1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thickBot="1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thickBot="1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thickBot="1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thickBot="1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thickBot="1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thickBot="1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thickBot="1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thickBot="1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thickBot="1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thickBot="1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thickBot="1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thickBot="1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thickBot="1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thickBot="1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thickBot="1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thickBot="1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thickBot="1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thickBot="1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thickBot="1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thickBot="1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thickBot="1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thickBot="1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thickBot="1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thickBot="1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thickBot="1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thickBot="1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thickBot="1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thickBot="1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thickBot="1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thickBot="1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thickBot="1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thickBot="1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thickBot="1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thickBot="1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thickBot="1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thickBot="1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thickBot="1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thickBot="1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thickBot="1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thickBot="1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thickBot="1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thickBot="1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thickBot="1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thickBot="1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thickBot="1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thickBot="1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thickBot="1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thickBot="1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thickBot="1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thickBot="1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thickBot="1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thickBot="1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thickBot="1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thickBot="1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thickBot="1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thickBot="1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thickBot="1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thickBot="1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thickBot="1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thickBot="1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thickBot="1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thickBot="1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thickBot="1" x14ac:dyDescent="0.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thickBot="1" x14ac:dyDescent="0.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thickBot="1" x14ac:dyDescent="0.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thickBot="1" x14ac:dyDescent="0.3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thickBot="1" x14ac:dyDescent="0.3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5" x14ac:dyDescent="0.25"/>
  <cols>
    <col min="1" max="1" width="28.85546875" customWidth="1"/>
    <col min="2" max="2" width="33.28515625" customWidth="1"/>
  </cols>
  <sheetData>
    <row r="1" spans="1:3" ht="15.75" thickBot="1" x14ac:dyDescent="0.3">
      <c r="A1" s="14" t="s">
        <v>66</v>
      </c>
      <c r="B1" s="14" t="s">
        <v>67</v>
      </c>
    </row>
    <row r="2" spans="1:3" ht="15.75" thickBot="1" x14ac:dyDescent="0.3">
      <c r="A2" s="6" t="s">
        <v>48</v>
      </c>
      <c r="B2" s="15">
        <v>22700</v>
      </c>
      <c r="C2">
        <f>LOG10(B2)</f>
        <v>4.3560258571931225</v>
      </c>
    </row>
    <row r="3" spans="1:3" ht="15.75" thickBot="1" x14ac:dyDescent="0.3">
      <c r="A3" s="6" t="s">
        <v>50</v>
      </c>
      <c r="B3" s="16">
        <v>153500</v>
      </c>
      <c r="C3">
        <f t="shared" ref="C3:C11" si="0">LOG10(B3)</f>
        <v>5.1861083798132057</v>
      </c>
    </row>
    <row r="4" spans="1:3" ht="15.75" thickBot="1" x14ac:dyDescent="0.3">
      <c r="A4" s="6" t="s">
        <v>52</v>
      </c>
      <c r="B4" s="17">
        <v>32300</v>
      </c>
      <c r="C4">
        <f t="shared" si="0"/>
        <v>4.509202522331103</v>
      </c>
    </row>
    <row r="5" spans="1:3" ht="15.75" thickBot="1" x14ac:dyDescent="0.3">
      <c r="A5" s="6" t="s">
        <v>54</v>
      </c>
      <c r="B5" s="11">
        <v>10100</v>
      </c>
      <c r="C5">
        <f t="shared" si="0"/>
        <v>4.0043213737826422</v>
      </c>
    </row>
    <row r="6" spans="1:3" ht="15.75" thickBot="1" x14ac:dyDescent="0.3">
      <c r="A6" s="6" t="s">
        <v>56</v>
      </c>
      <c r="B6" s="11">
        <v>45380</v>
      </c>
      <c r="C6">
        <f t="shared" si="0"/>
        <v>4.6568644915489168</v>
      </c>
    </row>
    <row r="7" spans="1:3" ht="15.75" thickBot="1" x14ac:dyDescent="0.3">
      <c r="A7" s="6" t="s">
        <v>58</v>
      </c>
      <c r="B7" s="11">
        <v>53360</v>
      </c>
      <c r="C7">
        <f t="shared" si="0"/>
        <v>4.7272158209084925</v>
      </c>
    </row>
    <row r="8" spans="1:3" ht="15.75" thickBot="1" x14ac:dyDescent="0.3">
      <c r="A8" s="6" t="s">
        <v>59</v>
      </c>
      <c r="B8" s="11">
        <v>17300</v>
      </c>
      <c r="C8">
        <f t="shared" si="0"/>
        <v>4.238046103128795</v>
      </c>
    </row>
    <row r="9" spans="1:3" ht="15.75" thickBot="1" x14ac:dyDescent="0.3">
      <c r="A9" s="6" t="s">
        <v>60</v>
      </c>
      <c r="B9" s="11">
        <v>597500</v>
      </c>
      <c r="C9">
        <f t="shared" si="0"/>
        <v>5.7763379096201755</v>
      </c>
    </row>
    <row r="10" spans="1:3" ht="15.75" thickBot="1" x14ac:dyDescent="0.3">
      <c r="A10" s="6" t="s">
        <v>61</v>
      </c>
      <c r="B10" s="11">
        <v>28100</v>
      </c>
      <c r="C10">
        <f t="shared" si="0"/>
        <v>4.4487063199050798</v>
      </c>
    </row>
    <row r="11" spans="1:3" ht="15.75" thickBot="1" x14ac:dyDescent="0.3">
      <c r="A11" s="6" t="s">
        <v>62</v>
      </c>
      <c r="B11" s="11">
        <v>2547500</v>
      </c>
      <c r="C11">
        <f t="shared" si="0"/>
        <v>6.4061141926784639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2016-03-27T03:28:25Z</dcterms:created>
  <dcterms:modified xsi:type="dcterms:W3CDTF">2016-04-11T04:56:16Z</dcterms:modified>
</cp:coreProperties>
</file>