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Учёба\модуль 3.2 (ноябрь)\ИБ\Отчёты\"/>
    </mc:Choice>
  </mc:AlternateContent>
  <xr:revisionPtr revIDLastSave="0" documentId="13_ncr:1_{49D8286B-A77D-41A7-A8D4-092AF0DA9D5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L25" i="1"/>
  <c r="L22" i="1"/>
  <c r="L19" i="1"/>
  <c r="L16" i="1"/>
  <c r="H16" i="1"/>
  <c r="D16" i="1"/>
  <c r="W26" i="1"/>
  <c r="W27" i="1"/>
  <c r="W25" i="1"/>
  <c r="U32" i="1"/>
  <c r="U33" i="1"/>
  <c r="U31" i="1"/>
  <c r="Y31" i="1" s="1"/>
  <c r="W35" i="1"/>
  <c r="W36" i="1"/>
  <c r="W34" i="1"/>
  <c r="X32" i="1"/>
  <c r="X33" i="1"/>
  <c r="X31" i="1"/>
  <c r="X29" i="1"/>
  <c r="X30" i="1"/>
  <c r="X28" i="1"/>
  <c r="X26" i="1"/>
  <c r="X27" i="1"/>
  <c r="X25" i="1"/>
  <c r="X23" i="1"/>
  <c r="X24" i="1"/>
  <c r="X22" i="1"/>
  <c r="W20" i="1"/>
  <c r="W21" i="1"/>
  <c r="W19" i="1"/>
  <c r="AA19" i="1" s="1"/>
  <c r="V29" i="1"/>
  <c r="V30" i="1"/>
  <c r="V28" i="1"/>
  <c r="V26" i="1"/>
  <c r="V27" i="1"/>
  <c r="V25" i="1"/>
  <c r="Z25" i="1" s="1"/>
  <c r="V23" i="1"/>
  <c r="V24" i="1"/>
  <c r="V22" i="1"/>
  <c r="U20" i="1"/>
  <c r="U21" i="1"/>
  <c r="U19" i="1"/>
  <c r="Y19" i="1" s="1"/>
  <c r="U16" i="1"/>
  <c r="U17" i="1"/>
  <c r="U18" i="1"/>
  <c r="G30" i="1"/>
  <c r="G29" i="1"/>
  <c r="G28" i="1"/>
  <c r="F36" i="1"/>
  <c r="F35" i="1"/>
  <c r="F34" i="1"/>
  <c r="G33" i="1"/>
  <c r="G32" i="1"/>
  <c r="G31" i="1"/>
  <c r="D33" i="1"/>
  <c r="D32" i="1"/>
  <c r="D31" i="1"/>
  <c r="E29" i="1"/>
  <c r="E30" i="1"/>
  <c r="E28" i="1"/>
  <c r="G27" i="1"/>
  <c r="G26" i="1"/>
  <c r="G25" i="1"/>
  <c r="F27" i="1"/>
  <c r="F26" i="1"/>
  <c r="F25" i="1"/>
  <c r="E26" i="1"/>
  <c r="E27" i="1"/>
  <c r="E25" i="1"/>
  <c r="G24" i="1"/>
  <c r="G23" i="1"/>
  <c r="G22" i="1"/>
  <c r="E23" i="1"/>
  <c r="E24" i="1"/>
  <c r="I22" i="1" s="1"/>
  <c r="E22" i="1"/>
  <c r="F21" i="1"/>
  <c r="F20" i="1"/>
  <c r="F19" i="1"/>
  <c r="D21" i="1"/>
  <c r="D20" i="1"/>
  <c r="D19" i="1"/>
  <c r="D18" i="1"/>
  <c r="D17" i="1"/>
  <c r="Z22" i="1" l="1"/>
  <c r="AB22" i="1"/>
  <c r="AA34" i="1"/>
  <c r="AC34" i="1" s="1"/>
  <c r="AD34" i="1" s="1"/>
  <c r="AB31" i="1"/>
  <c r="AC31" i="1" s="1"/>
  <c r="AD31" i="1" s="1"/>
  <c r="AB25" i="1"/>
  <c r="Z28" i="1"/>
  <c r="AB28" i="1"/>
  <c r="Y16" i="1"/>
  <c r="AC16" i="1" s="1"/>
  <c r="AD16" i="1" s="1"/>
  <c r="S39" i="1" s="1"/>
  <c r="AC19" i="1"/>
  <c r="AD19" i="1" s="1"/>
  <c r="AA25" i="1"/>
  <c r="K22" i="1"/>
  <c r="M22" i="1" s="1"/>
  <c r="I28" i="1"/>
  <c r="K28" i="1"/>
  <c r="J34" i="1"/>
  <c r="L34" i="1" s="1"/>
  <c r="M34" i="1" s="1"/>
  <c r="K25" i="1"/>
  <c r="H31" i="1"/>
  <c r="J19" i="1"/>
  <c r="J25" i="1"/>
  <c r="K31" i="1"/>
  <c r="H19" i="1"/>
  <c r="I25" i="1"/>
  <c r="AC22" i="1" l="1"/>
  <c r="AD22" i="1" s="1"/>
  <c r="AC25" i="1"/>
  <c r="AC28" i="1"/>
  <c r="AD28" i="1" s="1"/>
  <c r="L28" i="1"/>
  <c r="M28" i="1" s="1"/>
  <c r="M25" i="1"/>
  <c r="O42" i="1" s="1"/>
  <c r="L31" i="1"/>
  <c r="M31" i="1" s="1"/>
  <c r="M19" i="1"/>
  <c r="O41" i="1" s="1"/>
  <c r="O40" i="1" l="1"/>
  <c r="O39" i="1"/>
  <c r="AD25" i="1"/>
  <c r="S41" i="1" s="1"/>
  <c r="Q46" i="1" s="1"/>
  <c r="P39" i="1" l="1"/>
  <c r="Q44" i="1"/>
  <c r="S40" i="1"/>
  <c r="S42" i="1"/>
  <c r="Q47" i="1" s="1"/>
  <c r="T39" i="1" l="1"/>
  <c r="Q40" i="1"/>
  <c r="Q45" i="1"/>
</calcChain>
</file>

<file path=xl/sharedStrings.xml><?xml version="1.0" encoding="utf-8"?>
<sst xmlns="http://schemas.openxmlformats.org/spreadsheetml/2006/main" count="188" uniqueCount="43">
  <si>
    <t>РЕСУРСЫ</t>
  </si>
  <si>
    <t>Критичность</t>
  </si>
  <si>
    <t>Сервер 1</t>
  </si>
  <si>
    <t>Сервер 2</t>
  </si>
  <si>
    <t>АРМ 1</t>
  </si>
  <si>
    <t>АРМ 2</t>
  </si>
  <si>
    <t>АРМ 3</t>
  </si>
  <si>
    <t>СХД</t>
  </si>
  <si>
    <t>Бэкап Сервер</t>
  </si>
  <si>
    <t>К</t>
  </si>
  <si>
    <t>Ц</t>
  </si>
  <si>
    <t>Д</t>
  </si>
  <si>
    <t>УГРОЗЫ</t>
  </si>
  <si>
    <t>У1</t>
  </si>
  <si>
    <t>У2</t>
  </si>
  <si>
    <t>У3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</si>
  <si>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>, час</t>
    </r>
  </si>
  <si>
    <t>Отказ в обслуж.</t>
  </si>
  <si>
    <t>Фишинг</t>
  </si>
  <si>
    <t>Внедрение кода</t>
  </si>
  <si>
    <t>Уязв</t>
  </si>
  <si>
    <t>Несанкц. Доступ</t>
  </si>
  <si>
    <t>Thr</t>
  </si>
  <si>
    <t>Cth</t>
  </si>
  <si>
    <t>C</t>
  </si>
  <si>
    <t>Общ. Ур. угроз</t>
  </si>
  <si>
    <t>Риск по ресурс.</t>
  </si>
  <si>
    <t>Уровень угрозы, критичности и вероятности</t>
  </si>
  <si>
    <t>Уровень угрозы по всем уязвимостям</t>
  </si>
  <si>
    <t>Риск инф. Систем.</t>
  </si>
  <si>
    <t>Сумм риск.</t>
  </si>
  <si>
    <t>m</t>
  </si>
  <si>
    <r>
      <t xml:space="preserve">R </t>
    </r>
    <r>
      <rPr>
        <b/>
        <vertAlign val="superscript"/>
        <sz val="11"/>
        <color theme="1"/>
        <rFont val="Calibri"/>
        <family val="2"/>
        <charset val="204"/>
        <scheme val="minor"/>
      </rPr>
      <t>r</t>
    </r>
    <r>
      <rPr>
        <b/>
        <sz val="11"/>
        <color theme="1"/>
        <rFont val="Calibri"/>
        <family val="2"/>
        <charset val="204"/>
        <scheme val="minor"/>
      </rPr>
      <t>, %</t>
    </r>
  </si>
  <si>
    <t>R</t>
  </si>
  <si>
    <t>Установка RAID-контроллера</t>
  </si>
  <si>
    <t>Обновлние всего ПО</t>
  </si>
  <si>
    <t>Настройка Брандмауера</t>
  </si>
  <si>
    <t>Установка средств защиты паролей</t>
  </si>
  <si>
    <t>Внедрение процедур контроля изменений</t>
  </si>
  <si>
    <r>
      <t xml:space="preserve">R` </t>
    </r>
    <r>
      <rPr>
        <b/>
        <vertAlign val="superscript"/>
        <sz val="11"/>
        <color theme="1"/>
        <rFont val="Calibri"/>
        <family val="2"/>
        <charset val="204"/>
        <scheme val="minor"/>
      </rPr>
      <t>r</t>
    </r>
    <r>
      <rPr>
        <b/>
        <sz val="11"/>
        <color theme="1"/>
        <rFont val="Calibri"/>
        <family val="2"/>
        <charset val="204"/>
        <scheme val="minor"/>
      </rPr>
      <t>, %</t>
    </r>
  </si>
  <si>
    <r>
      <t xml:space="preserve">R 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</si>
  <si>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 xml:space="preserve">E 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</si>
  <si>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t>&lt;E 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</si>
</sst>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5" borderId="8" xfId="0" applyFill="1" applyBorder="1" applyAlignment="1">
      <alignment horizontal="center" vertical="center"/>
    </xf>
    <xf numFmtId="0" fontId="0" fillId="5" borderId="8" xfId="0" applyFill="1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topLeftCell="H16" zoomScaleNormal="100" workbookViewId="0">
      <selection activeCell="R50" sqref="R50"/>
    </sheetView>
  </sheetViews>
  <sheetFormatPr defaultRowHeight="15" x14ac:dyDescent="0.25"/>
  <cols>
    <col min="1" max="2" width="15.7109375" customWidth="1"/>
    <col min="3" max="3" width="17.5703125" customWidth="1"/>
    <col min="4" max="4" width="15.7109375" customWidth="1"/>
    <col min="5" max="5" width="21.5703125" customWidth="1"/>
    <col min="6" max="9" width="15.7109375" customWidth="1"/>
    <col min="10" max="10" width="16.28515625" customWidth="1"/>
    <col min="11" max="14" width="15.7109375" customWidth="1"/>
    <col min="15" max="15" width="16.42578125" customWidth="1"/>
    <col min="16" max="16" width="15.7109375" customWidth="1"/>
    <col min="17" max="17" width="40" customWidth="1"/>
    <col min="18" max="18" width="15.7109375" customWidth="1"/>
    <col min="19" max="33" width="16.7109375" customWidth="1"/>
  </cols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20"/>
      <c r="R1" s="3"/>
      <c r="S1" s="3"/>
    </row>
    <row r="2" spans="1:32" x14ac:dyDescent="0.25">
      <c r="B2" s="4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4" t="s">
        <v>12</v>
      </c>
      <c r="L2" s="4" t="s">
        <v>17</v>
      </c>
      <c r="M2" s="4" t="s">
        <v>18</v>
      </c>
      <c r="N2" s="4" t="s">
        <v>19</v>
      </c>
      <c r="O2" s="4" t="s">
        <v>21</v>
      </c>
      <c r="Q2" s="27" t="s">
        <v>31</v>
      </c>
      <c r="S2" s="4" t="s">
        <v>0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B2" s="4" t="s">
        <v>12</v>
      </c>
      <c r="AC2" s="4" t="s">
        <v>17</v>
      </c>
      <c r="AD2" s="4" t="s">
        <v>18</v>
      </c>
      <c r="AE2" s="4" t="s">
        <v>19</v>
      </c>
      <c r="AF2" s="4" t="s">
        <v>21</v>
      </c>
    </row>
    <row r="3" spans="1:32" x14ac:dyDescent="0.25">
      <c r="B3" s="5" t="s">
        <v>1</v>
      </c>
      <c r="C3" s="6">
        <v>100</v>
      </c>
      <c r="D3" s="6">
        <v>50</v>
      </c>
      <c r="E3" s="6">
        <v>20</v>
      </c>
      <c r="F3" s="6">
        <v>40</v>
      </c>
      <c r="G3" s="6">
        <v>90</v>
      </c>
      <c r="H3" s="6">
        <v>60</v>
      </c>
      <c r="I3" s="6">
        <v>30</v>
      </c>
      <c r="K3" s="5" t="s">
        <v>1</v>
      </c>
      <c r="L3" s="7">
        <v>30</v>
      </c>
      <c r="M3" s="7">
        <v>10</v>
      </c>
      <c r="N3" s="7">
        <v>50</v>
      </c>
      <c r="O3" s="7">
        <v>90</v>
      </c>
      <c r="Q3" s="28" t="s">
        <v>36</v>
      </c>
      <c r="S3" s="5" t="s">
        <v>1</v>
      </c>
      <c r="T3" s="6">
        <v>100</v>
      </c>
      <c r="U3" s="6">
        <v>50</v>
      </c>
      <c r="V3" s="6">
        <v>20</v>
      </c>
      <c r="W3" s="6">
        <v>40</v>
      </c>
      <c r="X3" s="6">
        <v>90</v>
      </c>
      <c r="Y3" s="6">
        <v>60</v>
      </c>
      <c r="Z3" s="6">
        <v>30</v>
      </c>
      <c r="AB3" s="5" t="s">
        <v>1</v>
      </c>
      <c r="AC3" s="7">
        <v>30</v>
      </c>
      <c r="AD3" s="7">
        <v>10</v>
      </c>
      <c r="AE3" s="7">
        <v>50</v>
      </c>
      <c r="AF3" s="7">
        <v>90</v>
      </c>
    </row>
    <row r="4" spans="1:32" x14ac:dyDescent="0.25">
      <c r="B4" s="5" t="s">
        <v>9</v>
      </c>
      <c r="C4" s="8">
        <v>20</v>
      </c>
      <c r="D4" s="8">
        <v>20</v>
      </c>
      <c r="E4" s="8">
        <v>60</v>
      </c>
      <c r="F4" s="8">
        <v>100</v>
      </c>
      <c r="G4" s="8">
        <v>60</v>
      </c>
      <c r="H4" s="8">
        <v>100</v>
      </c>
      <c r="I4" s="8">
        <v>50</v>
      </c>
      <c r="K4" s="5" t="s">
        <v>9</v>
      </c>
      <c r="L4" s="8">
        <v>60</v>
      </c>
      <c r="M4" s="8">
        <v>80</v>
      </c>
      <c r="N4" s="8">
        <v>100</v>
      </c>
      <c r="O4" s="8">
        <v>50</v>
      </c>
      <c r="Q4" s="28" t="s">
        <v>37</v>
      </c>
      <c r="S4" s="5" t="s">
        <v>9</v>
      </c>
      <c r="T4" s="8">
        <v>20</v>
      </c>
      <c r="U4" s="8">
        <v>20</v>
      </c>
      <c r="V4" s="8">
        <v>60</v>
      </c>
      <c r="W4" s="8">
        <v>100</v>
      </c>
      <c r="X4" s="8">
        <v>60</v>
      </c>
      <c r="Y4" s="8">
        <v>100</v>
      </c>
      <c r="Z4" s="8">
        <v>50</v>
      </c>
      <c r="AB4" s="5" t="s">
        <v>9</v>
      </c>
      <c r="AC4" s="8">
        <v>60</v>
      </c>
      <c r="AD4" s="8">
        <v>80</v>
      </c>
      <c r="AE4" s="8">
        <v>100</v>
      </c>
      <c r="AF4" s="8">
        <v>50</v>
      </c>
    </row>
    <row r="5" spans="1:32" x14ac:dyDescent="0.25">
      <c r="B5" s="5" t="s">
        <v>10</v>
      </c>
      <c r="C5" s="8">
        <v>90</v>
      </c>
      <c r="D5" s="8">
        <v>80</v>
      </c>
      <c r="E5" s="8">
        <v>100</v>
      </c>
      <c r="F5" s="8">
        <v>80</v>
      </c>
      <c r="G5" s="8">
        <v>30</v>
      </c>
      <c r="H5" s="8">
        <v>80</v>
      </c>
      <c r="I5" s="8">
        <v>100</v>
      </c>
      <c r="K5" s="5" t="s">
        <v>10</v>
      </c>
      <c r="L5" s="8">
        <v>100</v>
      </c>
      <c r="M5" s="8">
        <v>30</v>
      </c>
      <c r="N5" s="8">
        <v>30</v>
      </c>
      <c r="O5" s="8">
        <v>50</v>
      </c>
      <c r="Q5" s="28" t="s">
        <v>34</v>
      </c>
      <c r="S5" s="5" t="s">
        <v>10</v>
      </c>
      <c r="T5" s="8">
        <v>90</v>
      </c>
      <c r="U5" s="8">
        <v>80</v>
      </c>
      <c r="V5" s="8">
        <v>100</v>
      </c>
      <c r="W5" s="8">
        <v>80</v>
      </c>
      <c r="X5" s="8">
        <v>30</v>
      </c>
      <c r="Y5" s="8">
        <v>80</v>
      </c>
      <c r="Z5" s="8">
        <v>100</v>
      </c>
      <c r="AB5" s="5" t="s">
        <v>10</v>
      </c>
      <c r="AC5" s="8">
        <v>100</v>
      </c>
      <c r="AD5" s="8">
        <v>30</v>
      </c>
      <c r="AE5" s="8">
        <v>30</v>
      </c>
      <c r="AF5" s="8">
        <v>50</v>
      </c>
    </row>
    <row r="6" spans="1:32" x14ac:dyDescent="0.25">
      <c r="B6" s="5" t="s">
        <v>11</v>
      </c>
      <c r="C6" s="8">
        <v>100</v>
      </c>
      <c r="D6" s="8">
        <v>70</v>
      </c>
      <c r="E6" s="8">
        <v>10</v>
      </c>
      <c r="F6" s="8">
        <v>20</v>
      </c>
      <c r="G6" s="8">
        <v>100</v>
      </c>
      <c r="H6" s="8">
        <v>60</v>
      </c>
      <c r="I6" s="8">
        <v>100</v>
      </c>
      <c r="K6" s="5" t="s">
        <v>11</v>
      </c>
      <c r="L6" s="8">
        <v>100</v>
      </c>
      <c r="M6" s="8">
        <v>50</v>
      </c>
      <c r="N6" s="8">
        <v>90</v>
      </c>
      <c r="O6" s="8">
        <v>90</v>
      </c>
      <c r="Q6" s="28" t="s">
        <v>38</v>
      </c>
      <c r="S6" s="5" t="s">
        <v>11</v>
      </c>
      <c r="T6" s="8">
        <v>100</v>
      </c>
      <c r="U6" s="8">
        <v>70</v>
      </c>
      <c r="V6" s="8">
        <v>10</v>
      </c>
      <c r="W6" s="8">
        <v>20</v>
      </c>
      <c r="X6" s="8">
        <v>100</v>
      </c>
      <c r="Y6" s="8">
        <v>60</v>
      </c>
      <c r="Z6" s="8">
        <v>100</v>
      </c>
      <c r="AB6" s="5" t="s">
        <v>11</v>
      </c>
      <c r="AC6" s="8">
        <v>100</v>
      </c>
      <c r="AD6" s="8">
        <v>50</v>
      </c>
      <c r="AE6" s="8">
        <v>90</v>
      </c>
      <c r="AF6" s="8">
        <v>90</v>
      </c>
    </row>
    <row r="7" spans="1:32" ht="18" x14ac:dyDescent="0.25">
      <c r="B7" s="5" t="s">
        <v>16</v>
      </c>
      <c r="C7" s="5">
        <v>0.5</v>
      </c>
      <c r="D7" s="5">
        <v>4</v>
      </c>
      <c r="E7" s="5">
        <v>0.5</v>
      </c>
      <c r="F7" s="5">
        <v>1</v>
      </c>
      <c r="G7" s="5">
        <v>8</v>
      </c>
      <c r="H7" s="5">
        <v>16</v>
      </c>
      <c r="I7" s="5">
        <v>24</v>
      </c>
      <c r="K7" s="9" t="s">
        <v>13</v>
      </c>
      <c r="L7" s="5">
        <v>0.6</v>
      </c>
      <c r="M7" s="5">
        <v>0.1</v>
      </c>
      <c r="N7" s="5">
        <v>0.12</v>
      </c>
      <c r="O7" s="5">
        <v>0.12</v>
      </c>
      <c r="Q7" s="28" t="s">
        <v>35</v>
      </c>
      <c r="S7" s="5" t="s">
        <v>16</v>
      </c>
      <c r="T7" s="5">
        <v>0.5</v>
      </c>
      <c r="U7" s="5">
        <v>4</v>
      </c>
      <c r="V7" s="5">
        <v>0.5</v>
      </c>
      <c r="W7" s="5">
        <v>1</v>
      </c>
      <c r="X7" s="5">
        <v>8</v>
      </c>
      <c r="Y7" s="5">
        <v>16</v>
      </c>
      <c r="Z7" s="5">
        <v>24</v>
      </c>
      <c r="AB7" s="9" t="s">
        <v>13</v>
      </c>
      <c r="AC7" s="5">
        <v>0.3</v>
      </c>
      <c r="AD7" s="5">
        <v>7.0000000000000007E-2</v>
      </c>
      <c r="AE7" s="5">
        <v>0.1</v>
      </c>
      <c r="AF7" s="5">
        <v>0.08</v>
      </c>
    </row>
    <row r="8" spans="1:32" x14ac:dyDescent="0.25">
      <c r="C8" s="4" t="s">
        <v>17</v>
      </c>
      <c r="D8" s="4" t="s">
        <v>17</v>
      </c>
      <c r="E8" s="4" t="s">
        <v>18</v>
      </c>
      <c r="F8" s="4" t="s">
        <v>18</v>
      </c>
      <c r="G8" s="4" t="s">
        <v>18</v>
      </c>
      <c r="H8" s="4" t="s">
        <v>17</v>
      </c>
      <c r="I8" s="4" t="s">
        <v>19</v>
      </c>
      <c r="K8" s="9" t="s">
        <v>14</v>
      </c>
      <c r="L8" s="5">
        <v>0</v>
      </c>
      <c r="M8" s="5">
        <v>0.01</v>
      </c>
      <c r="N8" s="5">
        <v>0.35</v>
      </c>
      <c r="O8" s="5">
        <v>0.11</v>
      </c>
      <c r="Q8" s="28"/>
      <c r="T8" s="4" t="s">
        <v>17</v>
      </c>
      <c r="U8" s="4" t="s">
        <v>17</v>
      </c>
      <c r="V8" s="4" t="s">
        <v>18</v>
      </c>
      <c r="W8" s="4" t="s">
        <v>18</v>
      </c>
      <c r="X8" s="4" t="s">
        <v>18</v>
      </c>
      <c r="Y8" s="4" t="s">
        <v>17</v>
      </c>
      <c r="Z8" s="4" t="s">
        <v>19</v>
      </c>
      <c r="AB8" s="9" t="s">
        <v>14</v>
      </c>
      <c r="AC8" s="5">
        <v>0</v>
      </c>
      <c r="AD8" s="5">
        <v>5.0000000000000001E-3</v>
      </c>
      <c r="AE8" s="5">
        <v>0.33</v>
      </c>
      <c r="AF8" s="5">
        <v>7.0000000000000007E-2</v>
      </c>
    </row>
    <row r="9" spans="1:32" x14ac:dyDescent="0.25">
      <c r="D9" s="4" t="s">
        <v>19</v>
      </c>
      <c r="E9" s="4" t="s">
        <v>21</v>
      </c>
      <c r="F9" s="4" t="s">
        <v>21</v>
      </c>
      <c r="G9" s="4" t="s">
        <v>21</v>
      </c>
      <c r="H9" s="4" t="s">
        <v>21</v>
      </c>
      <c r="K9" s="9" t="s">
        <v>15</v>
      </c>
      <c r="L9" s="5">
        <v>0.08</v>
      </c>
      <c r="M9" s="5">
        <v>0.1</v>
      </c>
      <c r="N9" s="5">
        <v>0.15</v>
      </c>
      <c r="O9" s="5">
        <v>0.09</v>
      </c>
      <c r="Q9" s="28"/>
      <c r="U9" s="4" t="s">
        <v>19</v>
      </c>
      <c r="V9" s="4" t="s">
        <v>21</v>
      </c>
      <c r="W9" s="4" t="s">
        <v>21</v>
      </c>
      <c r="X9" s="4" t="s">
        <v>21</v>
      </c>
      <c r="Y9" s="4" t="s">
        <v>21</v>
      </c>
      <c r="AB9" s="9" t="s">
        <v>15</v>
      </c>
      <c r="AC9" s="5">
        <v>0</v>
      </c>
      <c r="AD9" s="5">
        <v>0</v>
      </c>
      <c r="AE9" s="5">
        <v>0.12</v>
      </c>
      <c r="AF9" s="5">
        <v>0.06</v>
      </c>
    </row>
    <row r="10" spans="1:32" x14ac:dyDescent="0.25">
      <c r="F10" s="4" t="s">
        <v>19</v>
      </c>
      <c r="Q10" s="28"/>
      <c r="W10" s="4" t="s">
        <v>19</v>
      </c>
    </row>
    <row r="11" spans="1:32" x14ac:dyDescent="0.25">
      <c r="Q11" s="28"/>
    </row>
    <row r="12" spans="1:32" x14ac:dyDescent="0.25">
      <c r="Q12" s="28"/>
    </row>
    <row r="13" spans="1:32" x14ac:dyDescent="0.25">
      <c r="Q13" s="28"/>
    </row>
    <row r="14" spans="1:32" ht="17.25" x14ac:dyDescent="0.25">
      <c r="D14" s="24" t="s">
        <v>22</v>
      </c>
      <c r="E14" s="38" t="s">
        <v>27</v>
      </c>
      <c r="F14" s="38"/>
      <c r="G14" s="39"/>
      <c r="H14" s="24" t="s">
        <v>23</v>
      </c>
      <c r="I14" s="38" t="s">
        <v>28</v>
      </c>
      <c r="J14" s="38"/>
      <c r="K14" s="39"/>
      <c r="L14" s="26" t="s">
        <v>24</v>
      </c>
      <c r="M14" s="25" t="s">
        <v>32</v>
      </c>
      <c r="Q14" s="28"/>
      <c r="U14" s="24" t="s">
        <v>22</v>
      </c>
      <c r="V14" s="38" t="s">
        <v>27</v>
      </c>
      <c r="W14" s="38"/>
      <c r="X14" s="39"/>
      <c r="Y14" s="24" t="s">
        <v>23</v>
      </c>
      <c r="Z14" s="38" t="s">
        <v>28</v>
      </c>
      <c r="AA14" s="38"/>
      <c r="AB14" s="39"/>
      <c r="AC14" s="26" t="s">
        <v>24</v>
      </c>
      <c r="AD14" s="25" t="s">
        <v>39</v>
      </c>
    </row>
    <row r="15" spans="1:32" x14ac:dyDescent="0.25">
      <c r="B15" s="1"/>
      <c r="C15" s="10" t="s">
        <v>20</v>
      </c>
      <c r="D15" s="4" t="s">
        <v>17</v>
      </c>
      <c r="E15" s="4" t="s">
        <v>18</v>
      </c>
      <c r="F15" s="4" t="s">
        <v>19</v>
      </c>
      <c r="G15" s="4" t="s">
        <v>21</v>
      </c>
      <c r="H15" s="4" t="s">
        <v>17</v>
      </c>
      <c r="I15" s="20" t="s">
        <v>18</v>
      </c>
      <c r="J15" s="20" t="s">
        <v>19</v>
      </c>
      <c r="K15" s="20" t="s">
        <v>21</v>
      </c>
      <c r="L15" s="2" t="s">
        <v>25</v>
      </c>
      <c r="M15" s="2" t="s">
        <v>26</v>
      </c>
      <c r="Q15" s="28"/>
      <c r="S15" s="1"/>
      <c r="T15" s="10" t="s">
        <v>20</v>
      </c>
      <c r="U15" s="4" t="s">
        <v>17</v>
      </c>
      <c r="V15" s="4" t="s">
        <v>18</v>
      </c>
      <c r="W15" s="4" t="s">
        <v>19</v>
      </c>
      <c r="X15" s="4" t="s">
        <v>21</v>
      </c>
      <c r="Y15" s="4" t="s">
        <v>17</v>
      </c>
      <c r="Z15" s="20" t="s">
        <v>18</v>
      </c>
      <c r="AA15" s="20" t="s">
        <v>19</v>
      </c>
      <c r="AB15" s="20" t="s">
        <v>21</v>
      </c>
      <c r="AC15" s="2" t="s">
        <v>25</v>
      </c>
      <c r="AD15" s="2" t="s">
        <v>26</v>
      </c>
    </row>
    <row r="16" spans="1:32" x14ac:dyDescent="0.25">
      <c r="B16" s="34" t="s">
        <v>2</v>
      </c>
      <c r="C16" s="9" t="s">
        <v>13</v>
      </c>
      <c r="D16" s="5">
        <f>$C$3*$L$3*L7</f>
        <v>1800</v>
      </c>
      <c r="E16" s="5"/>
      <c r="F16" s="5"/>
      <c r="G16" s="5"/>
      <c r="H16" s="40">
        <f>1-(1-D16/100/100)*(1-D17/100/100)*(1-D18/100/100)</f>
        <v>0.19967999999999997</v>
      </c>
      <c r="I16" s="12"/>
      <c r="J16" s="12"/>
      <c r="K16" s="12"/>
      <c r="L16" s="42">
        <f>1-(1-H16)</f>
        <v>0.19967999999999997</v>
      </c>
      <c r="M16" s="31">
        <f>C$3*L16</f>
        <v>19.967999999999996</v>
      </c>
      <c r="Q16" s="28"/>
      <c r="S16" s="34" t="s">
        <v>2</v>
      </c>
      <c r="T16" s="9" t="s">
        <v>13</v>
      </c>
      <c r="U16" s="5">
        <f>$C$3*$L$3*AC7</f>
        <v>900</v>
      </c>
      <c r="V16" s="5"/>
      <c r="W16" s="5"/>
      <c r="X16" s="5"/>
      <c r="Y16" s="40">
        <f>1-(1-U16/100/100)*(1-U17/100/100)*(1-U18/100/100)</f>
        <v>8.9999999999999969E-2</v>
      </c>
      <c r="Z16" s="12"/>
      <c r="AA16" s="12"/>
      <c r="AB16" s="12"/>
      <c r="AC16" s="42">
        <f>1-(1-Y16)</f>
        <v>8.9999999999999969E-2</v>
      </c>
      <c r="AD16" s="31">
        <f>T$3*AC16</f>
        <v>8.9999999999999964</v>
      </c>
    </row>
    <row r="17" spans="2:30" x14ac:dyDescent="0.25">
      <c r="B17" s="35"/>
      <c r="C17" s="9" t="s">
        <v>14</v>
      </c>
      <c r="D17" s="5">
        <f>$C$3*$L$3*L8</f>
        <v>0</v>
      </c>
      <c r="E17" s="5"/>
      <c r="F17" s="5"/>
      <c r="G17" s="5"/>
      <c r="H17" s="37"/>
      <c r="I17" s="13"/>
      <c r="J17" s="13"/>
      <c r="K17" s="13"/>
      <c r="L17" s="42"/>
      <c r="M17" s="32"/>
      <c r="Q17" s="28"/>
      <c r="S17" s="35"/>
      <c r="T17" s="9" t="s">
        <v>14</v>
      </c>
      <c r="U17" s="5">
        <f>$C$3*$L$3*AC8</f>
        <v>0</v>
      </c>
      <c r="V17" s="5"/>
      <c r="W17" s="5"/>
      <c r="X17" s="5"/>
      <c r="Y17" s="37"/>
      <c r="Z17" s="13"/>
      <c r="AA17" s="13"/>
      <c r="AB17" s="13"/>
      <c r="AC17" s="42"/>
      <c r="AD17" s="32"/>
    </row>
    <row r="18" spans="2:30" x14ac:dyDescent="0.25">
      <c r="B18" s="36"/>
      <c r="C18" s="9" t="s">
        <v>15</v>
      </c>
      <c r="D18" s="11">
        <f>$C$3*$L$3*L9</f>
        <v>240</v>
      </c>
      <c r="E18" s="11"/>
      <c r="F18" s="11"/>
      <c r="G18" s="11"/>
      <c r="H18" s="41"/>
      <c r="I18" s="14"/>
      <c r="J18" s="14"/>
      <c r="K18" s="14"/>
      <c r="L18" s="42"/>
      <c r="M18" s="33"/>
      <c r="Q18" s="28"/>
      <c r="S18" s="36"/>
      <c r="T18" s="9" t="s">
        <v>15</v>
      </c>
      <c r="U18" s="11">
        <f>$C$3*$L$3*AC9</f>
        <v>0</v>
      </c>
      <c r="V18" s="11"/>
      <c r="W18" s="11"/>
      <c r="X18" s="11"/>
      <c r="Y18" s="41"/>
      <c r="Z18" s="14"/>
      <c r="AA18" s="14"/>
      <c r="AB18" s="14"/>
      <c r="AC18" s="42"/>
      <c r="AD18" s="33"/>
    </row>
    <row r="19" spans="2:30" x14ac:dyDescent="0.25">
      <c r="B19" s="34" t="s">
        <v>3</v>
      </c>
      <c r="C19" s="9" t="s">
        <v>13</v>
      </c>
      <c r="D19" s="5">
        <f>$D$3*$L$3*L7</f>
        <v>900</v>
      </c>
      <c r="E19" s="5"/>
      <c r="F19" s="5">
        <f>$D$3*$N$3*N7</f>
        <v>300</v>
      </c>
      <c r="G19" s="5"/>
      <c r="H19" s="40">
        <f>1-(1-D19/100/100)*(1-D20/100/100)*(1-D21/100/100)</f>
        <v>0.10092000000000001</v>
      </c>
      <c r="I19" s="21"/>
      <c r="J19" s="43">
        <f t="shared" ref="J19" si="0">1-(1-F19/100/100)*(1-F20/100/100)*(1-F21/100/100)</f>
        <v>0.14806718750000003</v>
      </c>
      <c r="K19" s="12"/>
      <c r="L19" s="42">
        <f>1-(1-H19)*(1-J19)</f>
        <v>0.23404424693750003</v>
      </c>
      <c r="M19" s="31">
        <f>D$3*L19</f>
        <v>11.702212346875001</v>
      </c>
      <c r="Q19" s="28"/>
      <c r="S19" s="34" t="s">
        <v>3</v>
      </c>
      <c r="T19" s="9" t="s">
        <v>13</v>
      </c>
      <c r="U19" s="5">
        <f>$D$3*$L$3*AC7</f>
        <v>450</v>
      </c>
      <c r="V19" s="5"/>
      <c r="W19" s="5">
        <f>$D$3*$N$3*AE7</f>
        <v>250</v>
      </c>
      <c r="X19" s="5"/>
      <c r="Y19" s="40">
        <f>1-(1-U19/100/100)*(1-U20/100/100)*(1-U21/100/100)</f>
        <v>4.500000000000004E-2</v>
      </c>
      <c r="Z19" s="21"/>
      <c r="AA19" s="43">
        <f>1-(1-W19/100/100)*(1-W20/100/100)*(1-W21/100/100)</f>
        <v>0.13227437500000006</v>
      </c>
      <c r="AB19" s="12"/>
      <c r="AC19" s="42">
        <f>1-(1-Y19)*(1-AA19)</f>
        <v>0.17132202812500008</v>
      </c>
      <c r="AD19" s="31">
        <f>U$3*AC19</f>
        <v>8.566101406250004</v>
      </c>
    </row>
    <row r="20" spans="2:30" x14ac:dyDescent="0.25">
      <c r="B20" s="35"/>
      <c r="C20" s="9" t="s">
        <v>14</v>
      </c>
      <c r="D20" s="5">
        <f>$D$3*$L$3*L8</f>
        <v>0</v>
      </c>
      <c r="E20" s="5"/>
      <c r="F20" s="5">
        <f>$D$3*$N$3*N8</f>
        <v>875</v>
      </c>
      <c r="G20" s="5"/>
      <c r="H20" s="37"/>
      <c r="I20" s="21"/>
      <c r="J20" s="43"/>
      <c r="K20" s="13"/>
      <c r="L20" s="42"/>
      <c r="M20" s="32"/>
      <c r="Q20" s="28"/>
      <c r="S20" s="35"/>
      <c r="T20" s="9" t="s">
        <v>14</v>
      </c>
      <c r="U20" s="5">
        <f t="shared" ref="U20:U21" si="1">$D$3*$L$3*AC8</f>
        <v>0</v>
      </c>
      <c r="V20" s="5"/>
      <c r="W20" s="5">
        <f t="shared" ref="W20:W21" si="2">$D$3*$N$3*AE8</f>
        <v>825</v>
      </c>
      <c r="X20" s="5"/>
      <c r="Y20" s="37"/>
      <c r="Z20" s="21"/>
      <c r="AA20" s="43"/>
      <c r="AB20" s="13"/>
      <c r="AC20" s="42"/>
      <c r="AD20" s="32"/>
    </row>
    <row r="21" spans="2:30" x14ac:dyDescent="0.25">
      <c r="B21" s="36"/>
      <c r="C21" s="9" t="s">
        <v>15</v>
      </c>
      <c r="D21" s="11">
        <f>$D$3*$L$3*L9</f>
        <v>120</v>
      </c>
      <c r="E21" s="11"/>
      <c r="F21" s="11">
        <f>$D$3*$N$3*N9</f>
        <v>375</v>
      </c>
      <c r="G21" s="11"/>
      <c r="H21" s="37"/>
      <c r="I21" s="22"/>
      <c r="J21" s="43"/>
      <c r="K21" s="14"/>
      <c r="L21" s="42"/>
      <c r="M21" s="33"/>
      <c r="Q21" s="28"/>
      <c r="S21" s="36"/>
      <c r="T21" s="9" t="s">
        <v>15</v>
      </c>
      <c r="U21" s="11">
        <f t="shared" si="1"/>
        <v>0</v>
      </c>
      <c r="V21" s="11"/>
      <c r="W21" s="11">
        <f t="shared" si="2"/>
        <v>300</v>
      </c>
      <c r="X21" s="11"/>
      <c r="Y21" s="37"/>
      <c r="Z21" s="22"/>
      <c r="AA21" s="43"/>
      <c r="AB21" s="14"/>
      <c r="AC21" s="42"/>
      <c r="AD21" s="33"/>
    </row>
    <row r="22" spans="2:30" x14ac:dyDescent="0.25">
      <c r="B22" s="34" t="s">
        <v>4</v>
      </c>
      <c r="C22" s="9" t="s">
        <v>13</v>
      </c>
      <c r="D22" s="5"/>
      <c r="E22" s="5">
        <f>$E$3*$M$3*M7</f>
        <v>20</v>
      </c>
      <c r="F22" s="5"/>
      <c r="G22" s="15">
        <f>$E$3*$O$3*O7</f>
        <v>216</v>
      </c>
      <c r="H22" s="12"/>
      <c r="I22" s="43">
        <f>1-(1-E22/100/100)*(1-E23/100/100)*(1-E24/100/100)</f>
        <v>4.1952008000000207E-3</v>
      </c>
      <c r="J22" s="23"/>
      <c r="K22" s="46">
        <f>1-(1-G22/100/100)*(1-G23/100/100)*(1-G24/100/100)</f>
        <v>5.6508568415999938E-2</v>
      </c>
      <c r="L22" s="30">
        <f>1-(1-I22)*(1-K22)</f>
        <v>6.0466704424574247E-2</v>
      </c>
      <c r="M22" s="31">
        <f>E$3*L22</f>
        <v>1.2093340884914849</v>
      </c>
      <c r="Q22" s="28"/>
      <c r="S22" s="34" t="s">
        <v>4</v>
      </c>
      <c r="T22" s="9" t="s">
        <v>13</v>
      </c>
      <c r="U22" s="5"/>
      <c r="V22" s="5">
        <f>$E$3*$M$3*AD7</f>
        <v>14.000000000000002</v>
      </c>
      <c r="W22" s="5"/>
      <c r="X22" s="15">
        <f>$E$3*$O$3*AF7</f>
        <v>144</v>
      </c>
      <c r="Y22" s="12"/>
      <c r="Z22" s="43">
        <f>1-(1-V22/100/100)*(1-V23/100/100)*(1-V24/100/100)</f>
        <v>1.4998599999999085E-3</v>
      </c>
      <c r="AA22" s="23"/>
      <c r="AB22" s="46">
        <f>1-(1-X22/100/100)*(1-X23/100/100)*(1-X24/100/100)</f>
        <v>3.7328919552000128E-2</v>
      </c>
      <c r="AC22" s="30">
        <f>1-(1-Z22)*(1-AB22)</f>
        <v>3.8772791398720807E-2</v>
      </c>
      <c r="AD22" s="31">
        <f>V$3*AC22</f>
        <v>0.77545582797441615</v>
      </c>
    </row>
    <row r="23" spans="2:30" x14ac:dyDescent="0.25">
      <c r="B23" s="35"/>
      <c r="C23" s="9" t="s">
        <v>14</v>
      </c>
      <c r="D23" s="5"/>
      <c r="E23" s="5">
        <f>$E$3*$M$3*M8</f>
        <v>2</v>
      </c>
      <c r="F23" s="5"/>
      <c r="G23" s="15">
        <f>$E$3*$O$3*O8</f>
        <v>198</v>
      </c>
      <c r="H23" s="13"/>
      <c r="I23" s="43"/>
      <c r="J23" s="21"/>
      <c r="K23" s="46"/>
      <c r="L23" s="30"/>
      <c r="M23" s="32"/>
      <c r="Q23" s="28"/>
      <c r="S23" s="35"/>
      <c r="T23" s="9" t="s">
        <v>14</v>
      </c>
      <c r="U23" s="5"/>
      <c r="V23" s="5">
        <f t="shared" ref="V23:V24" si="3">$E$3*$M$3*AD8</f>
        <v>1</v>
      </c>
      <c r="W23" s="5"/>
      <c r="X23" s="15">
        <f t="shared" ref="X23:X24" si="4">$E$3*$O$3*AF8</f>
        <v>126.00000000000001</v>
      </c>
      <c r="Y23" s="13"/>
      <c r="Z23" s="43"/>
      <c r="AA23" s="21"/>
      <c r="AB23" s="46"/>
      <c r="AC23" s="30"/>
      <c r="AD23" s="32"/>
    </row>
    <row r="24" spans="2:30" x14ac:dyDescent="0.25">
      <c r="B24" s="36"/>
      <c r="C24" s="9" t="s">
        <v>15</v>
      </c>
      <c r="D24" s="11"/>
      <c r="E24" s="11">
        <f>$E$3*$M$3*M9</f>
        <v>20</v>
      </c>
      <c r="F24" s="11"/>
      <c r="G24" s="16">
        <f>$E$3*$O$3*O9</f>
        <v>162</v>
      </c>
      <c r="H24" s="14"/>
      <c r="I24" s="44"/>
      <c r="J24" s="22"/>
      <c r="K24" s="47"/>
      <c r="L24" s="30"/>
      <c r="M24" s="33"/>
      <c r="Q24" s="28"/>
      <c r="S24" s="36"/>
      <c r="T24" s="9" t="s">
        <v>15</v>
      </c>
      <c r="U24" s="11"/>
      <c r="V24" s="11">
        <f t="shared" si="3"/>
        <v>0</v>
      </c>
      <c r="W24" s="11"/>
      <c r="X24" s="16">
        <f t="shared" si="4"/>
        <v>108</v>
      </c>
      <c r="Y24" s="14"/>
      <c r="Z24" s="44"/>
      <c r="AA24" s="22"/>
      <c r="AB24" s="47"/>
      <c r="AC24" s="30"/>
      <c r="AD24" s="33"/>
    </row>
    <row r="25" spans="2:30" x14ac:dyDescent="0.25">
      <c r="B25" s="34" t="s">
        <v>5</v>
      </c>
      <c r="C25" s="9" t="s">
        <v>13</v>
      </c>
      <c r="D25" s="5"/>
      <c r="E25" s="5">
        <f>$F$3*$M$3*M7</f>
        <v>40</v>
      </c>
      <c r="F25" s="5">
        <f>$F$3*$N$3*N7</f>
        <v>240</v>
      </c>
      <c r="G25" s="15">
        <f>$F$3*$O$3*O7</f>
        <v>432</v>
      </c>
      <c r="H25" s="12"/>
      <c r="I25" s="45">
        <f>1-(1-E25/100/100)*(1-E26/100/100)*(1-E27/100/100)</f>
        <v>8.3808063999999405E-3</v>
      </c>
      <c r="J25" s="49">
        <f>1-(1-F25/100/100)*(1-F26/100/100)*(1-F27/100/100)</f>
        <v>0.11955040000000006</v>
      </c>
      <c r="K25" s="50">
        <f>1-(1-G25/100/100)*(1-G26/100/100)*(1-G27/100/100)</f>
        <v>0.1108619873279999</v>
      </c>
      <c r="L25" s="30">
        <f>1-(1-I25)*(1-J25)*(1-K25)</f>
        <v>0.22371963300099595</v>
      </c>
      <c r="M25" s="31">
        <f>F$3*L25</f>
        <v>8.9487853200398391</v>
      </c>
      <c r="Q25" s="28"/>
      <c r="S25" s="34" t="s">
        <v>5</v>
      </c>
      <c r="T25" s="9" t="s">
        <v>13</v>
      </c>
      <c r="U25" s="5"/>
      <c r="V25" s="5">
        <f>$F$3*$M$3*AD7</f>
        <v>28.000000000000004</v>
      </c>
      <c r="W25" s="5">
        <f>$F$3*$N$3*AE7</f>
        <v>200</v>
      </c>
      <c r="X25" s="15">
        <f>$F$3*$O$3*AF7</f>
        <v>288</v>
      </c>
      <c r="Y25" s="12"/>
      <c r="Z25" s="45">
        <f>1-(1-V25/100/100)*(1-V26/100/100)*(1-V27/100/100)</f>
        <v>2.9994399999999644E-3</v>
      </c>
      <c r="AA25" s="49">
        <f>1-(1-W25/100/100)*(1-W26/100/100)*(1-W27/100/100)</f>
        <v>0.10664768000000013</v>
      </c>
      <c r="AB25" s="50">
        <f>1-(1-X25/100/100)*(1-X26/100/100)*(1-X27/100/100)</f>
        <v>7.3723516415999946E-2</v>
      </c>
      <c r="AC25" s="30">
        <f>1-(1-Z25)*(1-AA25)*(1-AB25)</f>
        <v>0.17499076477040787</v>
      </c>
      <c r="AD25" s="31">
        <f>W$3*AC25</f>
        <v>6.9996305908163148</v>
      </c>
    </row>
    <row r="26" spans="2:30" x14ac:dyDescent="0.25">
      <c r="B26" s="35"/>
      <c r="C26" s="9" t="s">
        <v>14</v>
      </c>
      <c r="D26" s="5"/>
      <c r="E26" s="5">
        <f t="shared" ref="E26:E27" si="5">$F$3*$M$3*M8</f>
        <v>4</v>
      </c>
      <c r="F26" s="5">
        <f>$F$3*$N$3*N8</f>
        <v>700</v>
      </c>
      <c r="G26" s="15">
        <f>$F$3*$O$3*O8</f>
        <v>396</v>
      </c>
      <c r="H26" s="13"/>
      <c r="I26" s="46"/>
      <c r="J26" s="49"/>
      <c r="K26" s="49"/>
      <c r="L26" s="30"/>
      <c r="M26" s="32"/>
      <c r="Q26" s="28"/>
      <c r="S26" s="35"/>
      <c r="T26" s="9" t="s">
        <v>14</v>
      </c>
      <c r="U26" s="5"/>
      <c r="V26" s="5">
        <f t="shared" ref="V26:V27" si="6">$F$3*$M$3*AD8</f>
        <v>2</v>
      </c>
      <c r="W26" s="5">
        <f t="shared" ref="W26:W27" si="7">$F$3*$N$3*AE8</f>
        <v>660</v>
      </c>
      <c r="X26" s="15">
        <f t="shared" ref="X26:X27" si="8">$F$3*$O$3*AF8</f>
        <v>252.00000000000003</v>
      </c>
      <c r="Y26" s="13"/>
      <c r="Z26" s="46"/>
      <c r="AA26" s="49"/>
      <c r="AB26" s="49"/>
      <c r="AC26" s="30"/>
      <c r="AD26" s="32"/>
    </row>
    <row r="27" spans="2:30" x14ac:dyDescent="0.25">
      <c r="B27" s="36"/>
      <c r="C27" s="9" t="s">
        <v>15</v>
      </c>
      <c r="D27" s="11"/>
      <c r="E27" s="11">
        <f t="shared" si="5"/>
        <v>40</v>
      </c>
      <c r="F27" s="11">
        <f>$F$3*$N$3*N9</f>
        <v>300</v>
      </c>
      <c r="G27" s="16">
        <f>$F$3*$O$3*O9</f>
        <v>324</v>
      </c>
      <c r="H27" s="14"/>
      <c r="I27" s="47"/>
      <c r="J27" s="49"/>
      <c r="K27" s="51"/>
      <c r="L27" s="30"/>
      <c r="M27" s="33"/>
      <c r="Q27" s="28"/>
      <c r="S27" s="36"/>
      <c r="T27" s="9" t="s">
        <v>15</v>
      </c>
      <c r="U27" s="11"/>
      <c r="V27" s="11">
        <f t="shared" si="6"/>
        <v>0</v>
      </c>
      <c r="W27" s="11">
        <f t="shared" si="7"/>
        <v>240</v>
      </c>
      <c r="X27" s="16">
        <f t="shared" si="8"/>
        <v>216</v>
      </c>
      <c r="Y27" s="14"/>
      <c r="Z27" s="47"/>
      <c r="AA27" s="49"/>
      <c r="AB27" s="51"/>
      <c r="AC27" s="30"/>
      <c r="AD27" s="33"/>
    </row>
    <row r="28" spans="2:30" x14ac:dyDescent="0.25">
      <c r="B28" s="34" t="s">
        <v>6</v>
      </c>
      <c r="C28" s="9" t="s">
        <v>13</v>
      </c>
      <c r="D28" s="5"/>
      <c r="E28" s="5">
        <f>$G$3*$M$3*M7</f>
        <v>90</v>
      </c>
      <c r="F28" s="5"/>
      <c r="G28" s="15">
        <f>$G$3*$O$3*O7</f>
        <v>972</v>
      </c>
      <c r="H28" s="13"/>
      <c r="I28" s="48">
        <f>1-(1-E28/100/100)*(1-E29/100/100)*(1-E30/100/100)</f>
        <v>1.8802872900000045E-2</v>
      </c>
      <c r="J28" s="12"/>
      <c r="K28" s="45">
        <f>1-(1-G28/100/100)*(1-G29/100/100)*(1-G30/100/100)</f>
        <v>0.23758956190799996</v>
      </c>
      <c r="L28" s="30">
        <f>1-(1-I28)*(1-K28)</f>
        <v>0.25192506847307716</v>
      </c>
      <c r="M28" s="31">
        <f>G$3*L28</f>
        <v>22.673256162576944</v>
      </c>
      <c r="Q28" s="28"/>
      <c r="S28" s="34" t="s">
        <v>6</v>
      </c>
      <c r="T28" s="9" t="s">
        <v>13</v>
      </c>
      <c r="U28" s="5"/>
      <c r="V28" s="5">
        <f>$G$3*$M$3*AD7</f>
        <v>63.000000000000007</v>
      </c>
      <c r="W28" s="5"/>
      <c r="X28" s="15">
        <f>$G$3*$O$3*AF7</f>
        <v>648</v>
      </c>
      <c r="Y28" s="13"/>
      <c r="Z28" s="48">
        <f>1-(1-V28/100/100)*(1-V29/100/100)*(1-V30/100/100)</f>
        <v>6.7471649999999439E-3</v>
      </c>
      <c r="AA28" s="12"/>
      <c r="AB28" s="45">
        <f>1-(1-X28/100/100)*(1-X29/100/100)*(1-X30/100/100)</f>
        <v>0.16069950417599999</v>
      </c>
      <c r="AC28" s="30">
        <f>1-(1-Z28)*(1-AB28)</f>
        <v>0.16636240310590633</v>
      </c>
      <c r="AD28" s="31">
        <f>X$3*AC28</f>
        <v>14.97261627953157</v>
      </c>
    </row>
    <row r="29" spans="2:30" x14ac:dyDescent="0.25">
      <c r="B29" s="35"/>
      <c r="C29" s="9" t="s">
        <v>14</v>
      </c>
      <c r="D29" s="5"/>
      <c r="E29" s="5">
        <f t="shared" ref="E29:E30" si="9">$G$3*$M$3*M8</f>
        <v>9</v>
      </c>
      <c r="F29" s="5"/>
      <c r="G29" s="15">
        <f>$G$3*$O$3*O8</f>
        <v>891</v>
      </c>
      <c r="H29" s="13"/>
      <c r="I29" s="43"/>
      <c r="J29" s="13"/>
      <c r="K29" s="46"/>
      <c r="L29" s="30"/>
      <c r="M29" s="32"/>
      <c r="Q29" s="28"/>
      <c r="S29" s="35"/>
      <c r="T29" s="9" t="s">
        <v>14</v>
      </c>
      <c r="U29" s="5"/>
      <c r="V29" s="5">
        <f t="shared" ref="V29:V30" si="10">$G$3*$M$3*AD8</f>
        <v>4.5</v>
      </c>
      <c r="W29" s="5"/>
      <c r="X29" s="15">
        <f t="shared" ref="X29:X30" si="11">$G$3*$O$3*AF8</f>
        <v>567</v>
      </c>
      <c r="Y29" s="13"/>
      <c r="Z29" s="43"/>
      <c r="AA29" s="13"/>
      <c r="AB29" s="46"/>
      <c r="AC29" s="30"/>
      <c r="AD29" s="32"/>
    </row>
    <row r="30" spans="2:30" x14ac:dyDescent="0.25">
      <c r="B30" s="36"/>
      <c r="C30" s="9" t="s">
        <v>15</v>
      </c>
      <c r="D30" s="11"/>
      <c r="E30" s="11">
        <f t="shared" si="9"/>
        <v>90</v>
      </c>
      <c r="F30" s="11"/>
      <c r="G30" s="16">
        <f>$G$3*$O$3*O9</f>
        <v>729</v>
      </c>
      <c r="H30" s="14"/>
      <c r="I30" s="43"/>
      <c r="J30" s="14"/>
      <c r="K30" s="47"/>
      <c r="L30" s="30"/>
      <c r="M30" s="33"/>
      <c r="Q30" s="28"/>
      <c r="S30" s="36"/>
      <c r="T30" s="9" t="s">
        <v>15</v>
      </c>
      <c r="U30" s="11"/>
      <c r="V30" s="11">
        <f t="shared" si="10"/>
        <v>0</v>
      </c>
      <c r="W30" s="11"/>
      <c r="X30" s="16">
        <f t="shared" si="11"/>
        <v>486</v>
      </c>
      <c r="Y30" s="14"/>
      <c r="Z30" s="43"/>
      <c r="AA30" s="14"/>
      <c r="AB30" s="47"/>
      <c r="AC30" s="30"/>
      <c r="AD30" s="33"/>
    </row>
    <row r="31" spans="2:30" ht="15" customHeight="1" x14ac:dyDescent="0.25">
      <c r="B31" s="34" t="s">
        <v>7</v>
      </c>
      <c r="C31" s="9" t="s">
        <v>13</v>
      </c>
      <c r="D31" s="5">
        <f>$H$3*$L$3*L7</f>
        <v>1080</v>
      </c>
      <c r="E31" s="5"/>
      <c r="F31" s="5"/>
      <c r="G31" s="5">
        <f>$H$3*$O$3*O7</f>
        <v>648</v>
      </c>
      <c r="H31" s="37">
        <f>1-(1-D31/100/100)*(1-D32/100/100)*(1-D33/100/100)</f>
        <v>0.12084479999999997</v>
      </c>
      <c r="I31" s="17"/>
      <c r="J31" s="13"/>
      <c r="K31" s="45">
        <f>1-(1-G31/100/100)*(1-G32/100/100)*(1-G33/100/100)</f>
        <v>0.16310182723199995</v>
      </c>
      <c r="L31" s="30">
        <f>1-(1-H31)*(1-K31)</f>
        <v>0.26423661954051436</v>
      </c>
      <c r="M31" s="31">
        <f>H$3*L31</f>
        <v>15.854197172430862</v>
      </c>
      <c r="Q31" s="28"/>
      <c r="S31" s="34" t="s">
        <v>7</v>
      </c>
      <c r="T31" s="9" t="s">
        <v>13</v>
      </c>
      <c r="U31" s="5">
        <f>$H$3*$L$3*AC7</f>
        <v>540</v>
      </c>
      <c r="V31" s="5"/>
      <c r="W31" s="5"/>
      <c r="X31" s="5">
        <f>$H$3*$O$3*AF7</f>
        <v>432</v>
      </c>
      <c r="Y31" s="37">
        <f>1-(1-U31/100/100)*(1-U32/100/100)*(1-U33/100/100)</f>
        <v>5.4000000000000048E-2</v>
      </c>
      <c r="Z31" s="17"/>
      <c r="AA31" s="13"/>
      <c r="AB31" s="45">
        <f>1-(1-X31/100/100)*(1-X32/100/100)*(1-X33/100/100)</f>
        <v>0.10919554790399999</v>
      </c>
      <c r="AC31" s="30">
        <f>1-(1-Y31)*(1-AB31)</f>
        <v>0.15729898831718403</v>
      </c>
      <c r="AD31" s="31">
        <f>Y$3*AC31</f>
        <v>9.4379392990310418</v>
      </c>
    </row>
    <row r="32" spans="2:30" x14ac:dyDescent="0.25">
      <c r="B32" s="35"/>
      <c r="C32" s="9" t="s">
        <v>14</v>
      </c>
      <c r="D32" s="5">
        <f t="shared" ref="D32" si="12">$H$3*$L$3*L8</f>
        <v>0</v>
      </c>
      <c r="E32" s="5"/>
      <c r="F32" s="5"/>
      <c r="G32" s="5">
        <f t="shared" ref="G32" si="13">$H$3*$O$3*O8</f>
        <v>594</v>
      </c>
      <c r="H32" s="37"/>
      <c r="I32" s="18"/>
      <c r="J32" s="13"/>
      <c r="K32" s="46"/>
      <c r="L32" s="30"/>
      <c r="M32" s="32"/>
      <c r="Q32" s="28"/>
      <c r="S32" s="35"/>
      <c r="T32" s="9" t="s">
        <v>14</v>
      </c>
      <c r="U32" s="5">
        <f t="shared" ref="U32:U33" si="14">$H$3*$L$3*AC8</f>
        <v>0</v>
      </c>
      <c r="V32" s="5"/>
      <c r="W32" s="5"/>
      <c r="X32" s="5">
        <f t="shared" ref="X32:X33" si="15">$H$3*$O$3*AF8</f>
        <v>378.00000000000006</v>
      </c>
      <c r="Y32" s="37"/>
      <c r="Z32" s="18"/>
      <c r="AA32" s="13"/>
      <c r="AB32" s="46"/>
      <c r="AC32" s="30"/>
      <c r="AD32" s="32"/>
    </row>
    <row r="33" spans="2:30" x14ac:dyDescent="0.25">
      <c r="B33" s="36"/>
      <c r="C33" s="9" t="s">
        <v>15</v>
      </c>
      <c r="D33" s="11">
        <f>$H$3*$L$3*L9</f>
        <v>144</v>
      </c>
      <c r="E33" s="11"/>
      <c r="F33" s="11"/>
      <c r="G33" s="11">
        <f>$H$3*$O$3*O9</f>
        <v>486</v>
      </c>
      <c r="H33" s="37"/>
      <c r="I33" s="19"/>
      <c r="J33" s="14"/>
      <c r="K33" s="46"/>
      <c r="L33" s="30"/>
      <c r="M33" s="33"/>
      <c r="Q33" s="28"/>
      <c r="S33" s="36"/>
      <c r="T33" s="9" t="s">
        <v>15</v>
      </c>
      <c r="U33" s="11">
        <f t="shared" si="14"/>
        <v>0</v>
      </c>
      <c r="V33" s="11"/>
      <c r="W33" s="11"/>
      <c r="X33" s="11">
        <f t="shared" si="15"/>
        <v>324</v>
      </c>
      <c r="Y33" s="37"/>
      <c r="Z33" s="19"/>
      <c r="AA33" s="14"/>
      <c r="AB33" s="46"/>
      <c r="AC33" s="30"/>
      <c r="AD33" s="33"/>
    </row>
    <row r="34" spans="2:30" ht="15" customHeight="1" x14ac:dyDescent="0.25">
      <c r="B34" s="34" t="s">
        <v>8</v>
      </c>
      <c r="C34" s="9" t="s">
        <v>13</v>
      </c>
      <c r="D34" s="5"/>
      <c r="E34" s="5"/>
      <c r="F34" s="5">
        <f>$I$3*$N$3*N7</f>
        <v>180</v>
      </c>
      <c r="G34" s="15"/>
      <c r="H34" s="17"/>
      <c r="I34" s="12"/>
      <c r="J34" s="43">
        <f>1-(1-F34/100/100)*(1-F35/100/100)*(1-F36/100/100)</f>
        <v>9.0490012499999994E-2</v>
      </c>
      <c r="K34" s="12"/>
      <c r="L34" s="42">
        <f>1-(1-J34)</f>
        <v>9.0490012499999994E-2</v>
      </c>
      <c r="M34" s="31">
        <f>I$3*L34</f>
        <v>2.7147003749999996</v>
      </c>
      <c r="Q34" s="28"/>
      <c r="S34" s="34" t="s">
        <v>8</v>
      </c>
      <c r="T34" s="9" t="s">
        <v>13</v>
      </c>
      <c r="U34" s="5"/>
      <c r="V34" s="5"/>
      <c r="W34" s="5">
        <f>$I$3*$N$3*AE7</f>
        <v>150</v>
      </c>
      <c r="X34" s="15"/>
      <c r="Y34" s="17"/>
      <c r="Z34" s="12"/>
      <c r="AA34" s="43">
        <f>1-(1-W34/100/100)*(1-W35/100/100)*(1-W36/100/100)</f>
        <v>8.0609865000000003E-2</v>
      </c>
      <c r="AB34" s="12"/>
      <c r="AC34" s="42">
        <f>1-(1-AA34)</f>
        <v>8.0609865000000003E-2</v>
      </c>
      <c r="AD34" s="31">
        <f>Z$3*AC34</f>
        <v>2.4182959500000001</v>
      </c>
    </row>
    <row r="35" spans="2:30" ht="15" customHeight="1" x14ac:dyDescent="0.25">
      <c r="B35" s="35"/>
      <c r="C35" s="9" t="s">
        <v>14</v>
      </c>
      <c r="D35" s="5"/>
      <c r="E35" s="5"/>
      <c r="F35" s="5">
        <f>$I$3*$N$3*N8</f>
        <v>525</v>
      </c>
      <c r="G35" s="15"/>
      <c r="H35" s="18"/>
      <c r="I35" s="13"/>
      <c r="J35" s="43"/>
      <c r="K35" s="13"/>
      <c r="L35" s="42"/>
      <c r="M35" s="32"/>
      <c r="Q35" s="28"/>
      <c r="S35" s="35"/>
      <c r="T35" s="9" t="s">
        <v>14</v>
      </c>
      <c r="U35" s="5"/>
      <c r="V35" s="5"/>
      <c r="W35" s="5">
        <f t="shared" ref="W35:W36" si="16">$I$3*$N$3*AE8</f>
        <v>495</v>
      </c>
      <c r="X35" s="15"/>
      <c r="Y35" s="18"/>
      <c r="Z35" s="13"/>
      <c r="AA35" s="43"/>
      <c r="AB35" s="13"/>
      <c r="AC35" s="42"/>
      <c r="AD35" s="32"/>
    </row>
    <row r="36" spans="2:30" x14ac:dyDescent="0.25">
      <c r="B36" s="36"/>
      <c r="C36" s="9" t="s">
        <v>15</v>
      </c>
      <c r="D36" s="11"/>
      <c r="E36" s="11"/>
      <c r="F36" s="11">
        <f>$I$3*$N$3*N9</f>
        <v>225</v>
      </c>
      <c r="G36" s="16"/>
      <c r="H36" s="19"/>
      <c r="I36" s="14"/>
      <c r="J36" s="44"/>
      <c r="K36" s="14"/>
      <c r="L36" s="42"/>
      <c r="M36" s="33"/>
      <c r="Q36" s="2"/>
      <c r="S36" s="36"/>
      <c r="T36" s="9" t="s">
        <v>15</v>
      </c>
      <c r="U36" s="11"/>
      <c r="V36" s="11"/>
      <c r="W36" s="11">
        <f t="shared" si="16"/>
        <v>180</v>
      </c>
      <c r="X36" s="16"/>
      <c r="Y36" s="19"/>
      <c r="Z36" s="14"/>
      <c r="AA36" s="44"/>
      <c r="AB36" s="14"/>
      <c r="AC36" s="42"/>
      <c r="AD36" s="33"/>
    </row>
    <row r="37" spans="2:30" ht="18" x14ac:dyDescent="0.35">
      <c r="O37" s="29" t="s">
        <v>33</v>
      </c>
      <c r="P37" s="29"/>
      <c r="S37" s="29" t="s">
        <v>40</v>
      </c>
      <c r="T37" s="29"/>
    </row>
    <row r="38" spans="2:30" x14ac:dyDescent="0.25">
      <c r="N38" s="5"/>
      <c r="O38" s="4" t="s">
        <v>29</v>
      </c>
      <c r="P38" s="4" t="s">
        <v>30</v>
      </c>
      <c r="R38" s="5"/>
      <c r="S38" s="4" t="s">
        <v>29</v>
      </c>
      <c r="T38" s="4" t="s">
        <v>30</v>
      </c>
    </row>
    <row r="39" spans="2:30" x14ac:dyDescent="0.25">
      <c r="N39" s="4" t="s">
        <v>17</v>
      </c>
      <c r="O39" s="5">
        <f>1-(1-(M16/100))*(1-(M19/100))*(1-(M31/100))</f>
        <v>0.40537118517900694</v>
      </c>
      <c r="P39" s="30">
        <f>(1-(1-O39)*(1-O40)*(1-O41)*(1-O42))</f>
        <v>0.81066802940060656</v>
      </c>
      <c r="Q39" s="3" t="s">
        <v>42</v>
      </c>
      <c r="R39" s="4" t="s">
        <v>17</v>
      </c>
      <c r="S39" s="5">
        <f>1-(1-(AD16/100))*(1-(AD19/100))*(1-(AD31/100))</f>
        <v>0.24647975301381808</v>
      </c>
      <c r="T39" s="30">
        <f>(1-(1-S39)*(1-S40)*(1-S41)*(1-S42))</f>
        <v>0.65140051910463992</v>
      </c>
    </row>
    <row r="40" spans="2:30" x14ac:dyDescent="0.25">
      <c r="N40" s="4" t="s">
        <v>18</v>
      </c>
      <c r="O40" s="5">
        <f>1-(1-(M22/100))*(1-(M25/100))*(1-(M28/100))</f>
        <v>0.30444515584042764</v>
      </c>
      <c r="P40" s="30"/>
      <c r="Q40" s="3">
        <f>AVERAGE(Q44:Q47)</f>
        <v>0.30132724043849229</v>
      </c>
      <c r="R40" s="4" t="s">
        <v>18</v>
      </c>
      <c r="S40" s="5">
        <f>1-(1-(AD22/100))*(1-(AD25/100))*(1-(AD28/100))</f>
        <v>0.21537416792963093</v>
      </c>
      <c r="T40" s="30"/>
    </row>
    <row r="41" spans="2:30" x14ac:dyDescent="0.25">
      <c r="N41" s="4" t="s">
        <v>19</v>
      </c>
      <c r="O41" s="5">
        <f>1-(1-(M19/100))*(1-(M25/100))*(1-(M34/100))</f>
        <v>0.21786307971618024</v>
      </c>
      <c r="P41" s="30"/>
      <c r="R41" s="4" t="s">
        <v>19</v>
      </c>
      <c r="S41" s="5">
        <f>1-(1-(AD19/100))*(1-(AD25/100))*(1-(AD34/100))</f>
        <v>0.17022507018713084</v>
      </c>
      <c r="T41" s="30"/>
    </row>
    <row r="42" spans="2:30" x14ac:dyDescent="0.25">
      <c r="N42" s="4" t="s">
        <v>21</v>
      </c>
      <c r="O42" s="5">
        <f>1-(1-(M22/100))*(1-(M25/100))*(1-(M28/100))*(1-(M31/100))</f>
        <v>0.41471979227588041</v>
      </c>
      <c r="P42" s="30"/>
      <c r="R42" s="4" t="s">
        <v>21</v>
      </c>
      <c r="S42" s="5">
        <f>1-(1-(AD22/100))*(1-(AD25/100))*(1-(AD28/100))*(1-(AD31/100))</f>
        <v>0.28942667768494956</v>
      </c>
      <c r="T42" s="30"/>
    </row>
    <row r="43" spans="2:30" ht="18" x14ac:dyDescent="0.25">
      <c r="Q43" s="4" t="s">
        <v>41</v>
      </c>
    </row>
    <row r="44" spans="2:30" x14ac:dyDescent="0.25">
      <c r="Q44" s="5">
        <f>(O39-S39)/O39</f>
        <v>0.39196528508809614</v>
      </c>
    </row>
    <row r="45" spans="2:30" x14ac:dyDescent="0.25">
      <c r="Q45" s="5">
        <f>(O40-S40)/O40</f>
        <v>0.29256825474826248</v>
      </c>
    </row>
    <row r="46" spans="2:30" x14ac:dyDescent="0.25">
      <c r="Q46" s="5">
        <f>(O41-S41)/O41</f>
        <v>0.21866031450170223</v>
      </c>
    </row>
    <row r="47" spans="2:30" x14ac:dyDescent="0.25">
      <c r="Q47" s="5">
        <f>(O42-S42)/O42</f>
        <v>0.30211510741590841</v>
      </c>
    </row>
  </sheetData>
  <mergeCells count="76">
    <mergeCell ref="B31:B33"/>
    <mergeCell ref="B34:B36"/>
    <mergeCell ref="H16:H18"/>
    <mergeCell ref="H19:H21"/>
    <mergeCell ref="I22:I24"/>
    <mergeCell ref="I25:I27"/>
    <mergeCell ref="I28:I30"/>
    <mergeCell ref="B16:B18"/>
    <mergeCell ref="B19:B21"/>
    <mergeCell ref="B22:B24"/>
    <mergeCell ref="B25:B27"/>
    <mergeCell ref="B28:B30"/>
    <mergeCell ref="H31:H33"/>
    <mergeCell ref="J34:J36"/>
    <mergeCell ref="L19:L21"/>
    <mergeCell ref="L16:L18"/>
    <mergeCell ref="L22:L24"/>
    <mergeCell ref="J19:J21"/>
    <mergeCell ref="K22:K24"/>
    <mergeCell ref="J25:J27"/>
    <mergeCell ref="K25:K27"/>
    <mergeCell ref="K28:K30"/>
    <mergeCell ref="P39:P42"/>
    <mergeCell ref="O37:P37"/>
    <mergeCell ref="M34:M36"/>
    <mergeCell ref="E14:G14"/>
    <mergeCell ref="I14:K14"/>
    <mergeCell ref="L25:L27"/>
    <mergeCell ref="L28:L30"/>
    <mergeCell ref="L31:L33"/>
    <mergeCell ref="L34:L36"/>
    <mergeCell ref="M16:M18"/>
    <mergeCell ref="M19:M21"/>
    <mergeCell ref="M22:M24"/>
    <mergeCell ref="M25:M27"/>
    <mergeCell ref="M28:M30"/>
    <mergeCell ref="M31:M33"/>
    <mergeCell ref="K31:K33"/>
    <mergeCell ref="AB22:AB24"/>
    <mergeCell ref="Z25:Z27"/>
    <mergeCell ref="AA25:AA27"/>
    <mergeCell ref="AB25:AB27"/>
    <mergeCell ref="Y19:Y21"/>
    <mergeCell ref="AA19:AA21"/>
    <mergeCell ref="AD16:AD18"/>
    <mergeCell ref="S34:S36"/>
    <mergeCell ref="AC34:AC36"/>
    <mergeCell ref="S22:S24"/>
    <mergeCell ref="AC22:AC24"/>
    <mergeCell ref="AD22:AD24"/>
    <mergeCell ref="S19:S21"/>
    <mergeCell ref="AC19:AC21"/>
    <mergeCell ref="AD19:AD21"/>
    <mergeCell ref="S25:S27"/>
    <mergeCell ref="AC25:AC27"/>
    <mergeCell ref="AA34:AA36"/>
    <mergeCell ref="AB31:AB33"/>
    <mergeCell ref="AB28:AB30"/>
    <mergeCell ref="Z28:Z30"/>
    <mergeCell ref="Z22:Z24"/>
    <mergeCell ref="V14:X14"/>
    <mergeCell ref="Z14:AB14"/>
    <mergeCell ref="S16:S18"/>
    <mergeCell ref="Y16:Y18"/>
    <mergeCell ref="AC16:AC18"/>
    <mergeCell ref="S37:T37"/>
    <mergeCell ref="T39:T42"/>
    <mergeCell ref="AD34:AD36"/>
    <mergeCell ref="AD25:AD27"/>
    <mergeCell ref="S28:S30"/>
    <mergeCell ref="AC28:AC30"/>
    <mergeCell ref="AD28:AD30"/>
    <mergeCell ref="S31:S33"/>
    <mergeCell ref="Y31:Y33"/>
    <mergeCell ref="AC31:AC33"/>
    <mergeCell ref="AD31:A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2023-01-30T10:04:39Z</dcterms:modified>
</cp:coreProperties>
</file>