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R:\1 Sampling\2022 Sampling\2022 BGSU\2022 BGSU July Batch\"/>
    </mc:Choice>
  </mc:AlternateContent>
  <xr:revisionPtr revIDLastSave="0" documentId="13_ncr:1_{5388F26A-3482-4096-99A8-2CD7B93ABB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GSU Data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1" l="1"/>
  <c r="E20" i="1"/>
  <c r="E17" i="1"/>
  <c r="E58" i="1"/>
  <c r="E53" i="1"/>
  <c r="E52" i="1"/>
  <c r="E49" i="1"/>
  <c r="G46" i="1"/>
  <c r="F46" i="1"/>
  <c r="F38" i="1"/>
  <c r="E35" i="1"/>
  <c r="E34" i="1"/>
  <c r="E31" i="1"/>
  <c r="F19" i="1"/>
</calcChain>
</file>

<file path=xl/sharedStrings.xml><?xml version="1.0" encoding="utf-8"?>
<sst xmlns="http://schemas.openxmlformats.org/spreadsheetml/2006/main" count="203" uniqueCount="135">
  <si>
    <t>ID#</t>
  </si>
  <si>
    <t>Date</t>
  </si>
  <si>
    <t>Time</t>
  </si>
  <si>
    <t>Site Name</t>
  </si>
  <si>
    <t>Nitrate+NO2 (umol/L)</t>
  </si>
  <si>
    <t>Ammonium (umol/L)</t>
  </si>
  <si>
    <t>Nitrite (umol/L)</t>
  </si>
  <si>
    <t>DRP (umol/L)</t>
  </si>
  <si>
    <t>Silicate (umol/L)</t>
  </si>
  <si>
    <t>Nitrate (umol/L)</t>
  </si>
  <si>
    <t>TP (umol/L)</t>
  </si>
  <si>
    <t>TKN (umol/L)</t>
  </si>
  <si>
    <t>TN (umol/L)</t>
  </si>
  <si>
    <t>TN:TP (molar)</t>
  </si>
  <si>
    <t>June27_BG_MC</t>
  </si>
  <si>
    <t>Muddy Creek</t>
  </si>
  <si>
    <t>June27_BG_ODNR4</t>
  </si>
  <si>
    <t>ODNR 4</t>
  </si>
  <si>
    <t>June27_BG_ODNR6</t>
  </si>
  <si>
    <t>ODNR 6</t>
  </si>
  <si>
    <t>June27_BG_Bridge</t>
  </si>
  <si>
    <t>Edison Bridge</t>
  </si>
  <si>
    <t>June27_BG_ODNR2</t>
  </si>
  <si>
    <t>ODNR 2</t>
  </si>
  <si>
    <t>June27_BG_BUOY2</t>
  </si>
  <si>
    <t>BGSU Buoy 2</t>
  </si>
  <si>
    <t>June27_BG_ODNR1</t>
  </si>
  <si>
    <t>ODNR 1</t>
  </si>
  <si>
    <t>June27_BG_EC1163</t>
  </si>
  <si>
    <t>EC 1163</t>
  </si>
  <si>
    <t>July5_BG_MC</t>
  </si>
  <si>
    <t>July5_BG_ODNR4</t>
  </si>
  <si>
    <t>July5_BG_ODNR6</t>
  </si>
  <si>
    <t>July5_BG_Bridge</t>
  </si>
  <si>
    <t>July5_BG_ODNR2</t>
  </si>
  <si>
    <t>July5_BG_BUOY2</t>
  </si>
  <si>
    <t>July5_BG_ODNR1</t>
  </si>
  <si>
    <t>July5_BG_EC1163</t>
  </si>
  <si>
    <t>July11_BG_MC</t>
  </si>
  <si>
    <t>July11_BG_ODNR4</t>
  </si>
  <si>
    <t>July11_BG_ODNR6</t>
  </si>
  <si>
    <t>July11_BG_Bridge</t>
  </si>
  <si>
    <t>July11_BG_ODNR2</t>
  </si>
  <si>
    <t>July11_BG_BUOY2</t>
  </si>
  <si>
    <t>July11_BG_ODNR1</t>
  </si>
  <si>
    <t>July11_BG_EC1163</t>
  </si>
  <si>
    <t>July11_BG_Bells</t>
  </si>
  <si>
    <t>Bells</t>
  </si>
  <si>
    <t>July18_BG_MC</t>
  </si>
  <si>
    <t>July18_BG_ODNR4</t>
  </si>
  <si>
    <t>July18_BG_ODNR6</t>
  </si>
  <si>
    <t>July18_BG_Bridge</t>
  </si>
  <si>
    <t>July18_BG_ODNR2</t>
  </si>
  <si>
    <t>July18_BG_BUOY2</t>
  </si>
  <si>
    <t>July18_BG_ODNR1</t>
  </si>
  <si>
    <t>July18_BG_EC1163</t>
  </si>
  <si>
    <t>July18_BG_CW</t>
  </si>
  <si>
    <t>Causeway</t>
  </si>
  <si>
    <t>July18_BG_Bells</t>
  </si>
  <si>
    <t>July25_BG_MC</t>
  </si>
  <si>
    <t>July25_BG_ODNR4</t>
  </si>
  <si>
    <t>July25_BG_ODNR6</t>
  </si>
  <si>
    <t>July25_BG_Bridge</t>
  </si>
  <si>
    <t>July25_BG_ODNR2</t>
  </si>
  <si>
    <t>July25_BG_BUOY2</t>
  </si>
  <si>
    <t>July25_BG_ODNR1</t>
  </si>
  <si>
    <t>July25_BG_EC1163</t>
  </si>
  <si>
    <t>July25_BG_CW</t>
  </si>
  <si>
    <t>July25_BG_Bells</t>
  </si>
  <si>
    <t>June28_BG_Derr</t>
  </si>
  <si>
    <t>Derr</t>
  </si>
  <si>
    <t>June14_BG_Derr</t>
  </si>
  <si>
    <t>May31_BG_Derr</t>
  </si>
  <si>
    <t>May17_BG_Derr</t>
  </si>
  <si>
    <t>May31_BG_Lake_site_1</t>
  </si>
  <si>
    <t>Lake Site 1</t>
  </si>
  <si>
    <t>June14_BG_Lake_site_1</t>
  </si>
  <si>
    <t>May31_BG_Gurney</t>
  </si>
  <si>
    <t>Gurney</t>
  </si>
  <si>
    <t>June14_BG_WEIR</t>
  </si>
  <si>
    <t>WEIR</t>
  </si>
  <si>
    <t>June14_BG_Hamilton DNR</t>
  </si>
  <si>
    <t>Hamilton DNR</t>
  </si>
  <si>
    <t>May17_BG_Lake_site_2</t>
  </si>
  <si>
    <t>Lake Site 2</t>
  </si>
  <si>
    <t>June28_BG_Derr_dock</t>
  </si>
  <si>
    <t>Derr Dock</t>
  </si>
  <si>
    <t>June27_BG_Inside_buoy</t>
  </si>
  <si>
    <t>Inside Buoy</t>
  </si>
  <si>
    <t>June27_BG_Outside_buoy</t>
  </si>
  <si>
    <t>Outside Buoy</t>
  </si>
  <si>
    <t>May17_BG_WEIR</t>
  </si>
  <si>
    <t>June28_BG_Gurney</t>
  </si>
  <si>
    <t>June28_BG_Lake_site_1</t>
  </si>
  <si>
    <t>June14_BG_Lake_site_2</t>
  </si>
  <si>
    <t>May17_BG_Gurney</t>
  </si>
  <si>
    <t>June28_BG_WEIR</t>
  </si>
  <si>
    <t>May31_BG_Lake_site_2</t>
  </si>
  <si>
    <t>June28_BG_Lake_site_2</t>
  </si>
  <si>
    <t>May4_BG_Shiffler_dock</t>
  </si>
  <si>
    <t>Shiffler Dock</t>
  </si>
  <si>
    <t>June19_BG_Shiffler_shore_float_mass</t>
  </si>
  <si>
    <t>Shiffler Shore Float Mass</t>
  </si>
  <si>
    <t>June7_BG_Hamilton_DNR</t>
  </si>
  <si>
    <t>June19_BG_Shiffler_shore</t>
  </si>
  <si>
    <t>Shiffler Shore</t>
  </si>
  <si>
    <t>July5_BG_Lake_site_2</t>
  </si>
  <si>
    <t>June14_BG_Gurney</t>
  </si>
  <si>
    <t>May31_BG_WEIR</t>
  </si>
  <si>
    <t>July5_BG_Hamilton_DNR</t>
  </si>
  <si>
    <t>June25_BG_Shiffler_beach</t>
  </si>
  <si>
    <t>Shiffler Beach</t>
  </si>
  <si>
    <t>July2_BG_Lewendowski_dock</t>
  </si>
  <si>
    <t>Lewendowski Dock</t>
  </si>
  <si>
    <t>July5_BG_Lake_site_1</t>
  </si>
  <si>
    <t>May17_BG_Lake_site_1</t>
  </si>
  <si>
    <t>July12_BG_Outside_Buoy</t>
  </si>
  <si>
    <t>July12_BG_Inside_buoy</t>
  </si>
  <si>
    <t>March4_BG_Stidham_well_Surface</t>
  </si>
  <si>
    <t>Stidham Well Surface</t>
  </si>
  <si>
    <t>March4_BG_Stidham_well_deep</t>
  </si>
  <si>
    <t>Stidham Well Deep</t>
  </si>
  <si>
    <t>March4_BG_Miller_BH</t>
  </si>
  <si>
    <t>Miller's BH</t>
  </si>
  <si>
    <t>March4_BG_Castalia_BH</t>
  </si>
  <si>
    <t>Castalia BH</t>
  </si>
  <si>
    <t>Unlabeled X</t>
  </si>
  <si>
    <t>Notes</t>
  </si>
  <si>
    <t>With "Little Leng Lake" Samples</t>
  </si>
  <si>
    <t>No Sample Arrived at Stone Lab</t>
  </si>
  <si>
    <t>No Filtered Sample</t>
  </si>
  <si>
    <t>No Raw Sample</t>
  </si>
  <si>
    <t>June 28 or July 28? - two TN samples labeled June 28 DERR and DERR dock - see photo</t>
  </si>
  <si>
    <t>No Filtered Sample. Two samples - June 28 DERR and June 28 DERR Dock see photo</t>
  </si>
  <si>
    <t>Sample has a yellow hue which may affect analyzer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</si>
</sst>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 d\,\ yyyy"/>
    <numFmt numFmtId="165" formatCode="mmmm\ d\,yyyy"/>
    <numFmt numFmtId="166" formatCode="[$-409]mmmm\ d\,\ yyyy;@"/>
    <numFmt numFmtId="167" formatCode="h:mm;@"/>
    <numFmt numFmtId="168" formatCode="0.000"/>
  </numFmts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165" fontId="3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20" fontId="3" fillId="0" borderId="0" xfId="0" applyNumberFormat="1" applyFont="1" applyBorder="1" applyAlignment="1">
      <alignment horizontal="center"/>
    </xf>
    <xf numFmtId="20" fontId="3" fillId="0" borderId="0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0" xfId="0" applyFont="1" applyAlignment="1">
      <alignment horizontal="center"/>
    </xf>
    <xf numFmtId="168" fontId="5" fillId="0" borderId="0" xfId="0" applyNumberFormat="1" applyFont="1" applyAlignment="1">
      <alignment horizontal="center"/>
    </xf>
    <xf numFmtId="168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168" fontId="5" fillId="0" borderId="0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8" fontId="5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/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5676900</xdr:colOff>
      <xdr:row>64</xdr:row>
      <xdr:rowOff>123825</xdr:rowOff>
    </xdr:from>
    <xdr:to>
      <xdr:col>20</xdr:col>
      <xdr:colOff>219075</xdr:colOff>
      <xdr:row>85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0791E-64FD-BA25-B4F1-011A0C71C0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76"/>
        <a:stretch/>
      </xdr:blipFill>
      <xdr:spPr>
        <a:xfrm>
          <a:off x="21345525" y="12239625"/>
          <a:ext cx="4343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6"/>
  <sheetViews>
    <sheetView tabSelected="1" zoomScaleNormal="100" workbookViewId="0">
      <pane xSplit="2" ySplit="1" topLeftCell="D2" activePane="bottomRight" state="frozenSplit"/>
      <selection pane="topRight" activeCell="C1" sqref="C1"/>
      <selection pane="bottomLeft" activeCell="A2" sqref="A2"/>
      <selection pane="bottomRight" activeCell="O19" sqref="O19"/>
    </sheetView>
  </sheetViews>
  <sheetFormatPr defaultColWidth="12.5546875" defaultRowHeight="15.75" customHeight="1" x14ac:dyDescent="0.25"/>
  <cols>
    <col min="1" max="1" width="41.33203125" style="4" bestFit="1" customWidth="1"/>
    <col min="2" max="2" width="15.6640625" style="4" bestFit="1" customWidth="1"/>
    <col min="3" max="3" width="7" style="4" bestFit="1" customWidth="1"/>
    <col min="4" max="4" width="26.88671875" style="4" bestFit="1" customWidth="1"/>
    <col min="5" max="5" width="22.6640625" style="4" bestFit="1" customWidth="1"/>
    <col min="6" max="6" width="21.44140625" style="4" bestFit="1" customWidth="1"/>
    <col min="7" max="7" width="15.88671875" style="4" bestFit="1" customWidth="1"/>
    <col min="8" max="8" width="14.88671875" style="4" bestFit="1" customWidth="1"/>
    <col min="9" max="9" width="17.5546875" style="1" bestFit="1" customWidth="1"/>
    <col min="10" max="10" width="16.5546875" style="4" bestFit="1" customWidth="1"/>
    <col min="11" max="11" width="12.6640625" style="4" bestFit="1" customWidth="1"/>
    <col min="12" max="12" width="14.44140625" style="4" bestFit="1" customWidth="1"/>
    <col min="13" max="13" width="12.6640625" style="4" bestFit="1" customWidth="1"/>
    <col min="14" max="14" width="15.33203125" style="4" bestFit="1" customWidth="1"/>
    <col min="15" max="15" width="86.88671875" style="4" bestFit="1" customWidth="1"/>
    <col min="16" max="16" width="9.88671875" style="4" customWidth="1"/>
    <col min="17" max="16384" width="12.5546875" style="4"/>
  </cols>
  <sheetData>
    <row r="1" spans="1:22" s="3" customFormat="1" ht="15.75" customHeight="1" x14ac:dyDescent="0.25">
      <c r="A1" s="5" t="s">
        <v>0</v>
      </c>
      <c r="B1" s="6" t="s">
        <v>1</v>
      </c>
      <c r="C1" s="7" t="s">
        <v>2</v>
      </c>
      <c r="D1" s="5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5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127</v>
      </c>
      <c r="P1" s="2"/>
      <c r="Q1" s="2"/>
      <c r="R1" s="2"/>
      <c r="S1" s="2"/>
      <c r="T1" s="2"/>
      <c r="U1" s="2"/>
      <c r="V1" s="2"/>
    </row>
    <row r="2" spans="1:22" s="34" customFormat="1" ht="15" x14ac:dyDescent="0.25">
      <c r="A2" s="31" t="s">
        <v>118</v>
      </c>
      <c r="B2" s="32">
        <v>44624</v>
      </c>
      <c r="C2" s="14"/>
      <c r="D2" s="31" t="s">
        <v>119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33" t="s">
        <v>129</v>
      </c>
    </row>
    <row r="3" spans="1:22" s="35" customFormat="1" ht="15" x14ac:dyDescent="0.25">
      <c r="A3" s="31" t="s">
        <v>120</v>
      </c>
      <c r="B3" s="32">
        <v>44625</v>
      </c>
      <c r="C3" s="14"/>
      <c r="D3" s="31" t="s">
        <v>121</v>
      </c>
      <c r="E3" s="14"/>
      <c r="F3" s="14"/>
      <c r="G3" s="14"/>
      <c r="H3" s="14"/>
      <c r="I3" s="14"/>
      <c r="J3" s="14"/>
      <c r="K3" s="14"/>
      <c r="L3" s="14"/>
      <c r="M3" s="14"/>
      <c r="N3" s="16"/>
      <c r="O3" s="33" t="s">
        <v>129</v>
      </c>
    </row>
    <row r="4" spans="1:22" s="35" customFormat="1" ht="15" x14ac:dyDescent="0.25">
      <c r="A4" s="31" t="s">
        <v>122</v>
      </c>
      <c r="B4" s="32">
        <v>44626</v>
      </c>
      <c r="C4" s="14"/>
      <c r="D4" s="31" t="s">
        <v>123</v>
      </c>
      <c r="E4" s="14"/>
      <c r="F4" s="14"/>
      <c r="G4" s="14"/>
      <c r="H4" s="14"/>
      <c r="I4" s="14"/>
      <c r="J4" s="14"/>
      <c r="K4" s="14"/>
      <c r="L4" s="14"/>
      <c r="M4" s="14"/>
      <c r="N4" s="16"/>
      <c r="O4" s="33" t="s">
        <v>129</v>
      </c>
    </row>
    <row r="5" spans="1:22" s="35" customFormat="1" ht="15" x14ac:dyDescent="0.25">
      <c r="A5" s="31" t="s">
        <v>124</v>
      </c>
      <c r="B5" s="32">
        <v>44627</v>
      </c>
      <c r="C5" s="14"/>
      <c r="D5" s="31" t="s">
        <v>125</v>
      </c>
      <c r="E5" s="14"/>
      <c r="F5" s="14"/>
      <c r="G5" s="14"/>
      <c r="H5" s="14"/>
      <c r="I5" s="14"/>
      <c r="J5" s="14"/>
      <c r="K5" s="14"/>
      <c r="L5" s="14"/>
      <c r="M5" s="14"/>
      <c r="N5" s="16"/>
      <c r="O5" s="33" t="s">
        <v>129</v>
      </c>
    </row>
    <row r="6" spans="1:22" s="35" customFormat="1" ht="15" x14ac:dyDescent="0.25">
      <c r="A6" s="31" t="s">
        <v>99</v>
      </c>
      <c r="B6" s="32">
        <v>44685</v>
      </c>
      <c r="C6" s="14"/>
      <c r="D6" s="31" t="s">
        <v>100</v>
      </c>
      <c r="E6" s="14"/>
      <c r="F6" s="14"/>
      <c r="G6" s="14"/>
      <c r="H6" s="14"/>
      <c r="I6" s="14"/>
      <c r="J6" s="14"/>
      <c r="K6" s="14"/>
      <c r="L6" s="15"/>
      <c r="M6" s="14"/>
      <c r="N6" s="31"/>
      <c r="O6" s="33" t="s">
        <v>129</v>
      </c>
    </row>
    <row r="7" spans="1:22" ht="15" x14ac:dyDescent="0.25">
      <c r="A7" s="9" t="s">
        <v>73</v>
      </c>
      <c r="B7" s="10">
        <v>44698</v>
      </c>
      <c r="C7" s="11"/>
      <c r="D7" s="9" t="s">
        <v>70</v>
      </c>
      <c r="E7" s="21">
        <v>11.025</v>
      </c>
      <c r="F7" s="22">
        <v>2.7170000000000001</v>
      </c>
      <c r="G7" s="23">
        <v>0.313</v>
      </c>
      <c r="H7" s="23">
        <v>2.6640000000000001</v>
      </c>
      <c r="I7" s="21">
        <v>31.044</v>
      </c>
      <c r="J7" s="22">
        <v>10.73</v>
      </c>
      <c r="K7" s="24">
        <v>4.6044999999999998</v>
      </c>
      <c r="L7" s="25">
        <v>81.487499999999997</v>
      </c>
      <c r="M7" s="24">
        <v>92.512500000000003</v>
      </c>
      <c r="N7" s="25">
        <v>20.09175806276469</v>
      </c>
      <c r="O7" s="12" t="s">
        <v>134</v>
      </c>
    </row>
    <row r="8" spans="1:22" ht="15" x14ac:dyDescent="0.25">
      <c r="A8" s="9" t="s">
        <v>95</v>
      </c>
      <c r="B8" s="10">
        <v>44698</v>
      </c>
      <c r="C8" s="11"/>
      <c r="D8" s="9" t="s">
        <v>78</v>
      </c>
      <c r="E8" s="21">
        <v>2.9359999999999999</v>
      </c>
      <c r="F8" s="22">
        <v>68.480999999999995</v>
      </c>
      <c r="G8" s="23">
        <v>1.0620000000000001</v>
      </c>
      <c r="H8" s="23">
        <v>0.68600000000000005</v>
      </c>
      <c r="I8" s="21">
        <v>446.32499999999999</v>
      </c>
      <c r="J8" s="22">
        <v>1.8520000000000001</v>
      </c>
      <c r="K8" s="24">
        <v>5.6805000000000003</v>
      </c>
      <c r="L8" s="25">
        <v>193.98599999999999</v>
      </c>
      <c r="M8" s="24">
        <v>196.922</v>
      </c>
      <c r="N8" s="25">
        <v>34.666314584983716</v>
      </c>
      <c r="O8" s="12"/>
    </row>
    <row r="9" spans="1:22" ht="15.75" customHeight="1" x14ac:dyDescent="0.25">
      <c r="A9" s="9" t="s">
        <v>115</v>
      </c>
      <c r="B9" s="10">
        <v>44698</v>
      </c>
      <c r="C9" s="11"/>
      <c r="D9" s="9" t="s">
        <v>75</v>
      </c>
      <c r="E9" s="22">
        <v>0</v>
      </c>
      <c r="F9" s="22">
        <v>0.60599999999999998</v>
      </c>
      <c r="G9" s="23">
        <v>4.9000000000000002E-2</v>
      </c>
      <c r="H9" s="23">
        <v>4.5999999999999999E-2</v>
      </c>
      <c r="I9" s="21">
        <v>175.56100000000001</v>
      </c>
      <c r="J9" s="22">
        <v>0</v>
      </c>
      <c r="K9" s="24">
        <v>2.391</v>
      </c>
      <c r="L9" s="25">
        <v>117.7525</v>
      </c>
      <c r="M9" s="24">
        <v>117.6665</v>
      </c>
      <c r="N9" s="25">
        <v>49.212254286909243</v>
      </c>
      <c r="O9" s="12"/>
    </row>
    <row r="10" spans="1:22" ht="15.75" customHeight="1" x14ac:dyDescent="0.25">
      <c r="A10" s="9" t="s">
        <v>83</v>
      </c>
      <c r="B10" s="10">
        <v>44698</v>
      </c>
      <c r="C10" s="11"/>
      <c r="D10" s="9" t="s">
        <v>84</v>
      </c>
      <c r="E10" s="22">
        <v>0</v>
      </c>
      <c r="F10" s="22">
        <v>0.77900000000000003</v>
      </c>
      <c r="G10" s="23">
        <v>5.6000000000000001E-2</v>
      </c>
      <c r="H10" s="23">
        <v>0</v>
      </c>
      <c r="I10" s="21">
        <v>175.81800000000001</v>
      </c>
      <c r="J10" s="22">
        <v>0</v>
      </c>
      <c r="K10" s="24">
        <v>2.1159999999999997</v>
      </c>
      <c r="L10" s="25">
        <v>119.0505</v>
      </c>
      <c r="M10" s="24">
        <v>119.00749999999999</v>
      </c>
      <c r="N10" s="25">
        <v>56.241729678638947</v>
      </c>
      <c r="O10" s="12"/>
    </row>
    <row r="11" spans="1:22" ht="15.75" customHeight="1" x14ac:dyDescent="0.25">
      <c r="A11" s="9" t="s">
        <v>91</v>
      </c>
      <c r="B11" s="10">
        <v>44698</v>
      </c>
      <c r="C11" s="11"/>
      <c r="D11" s="9" t="s">
        <v>80</v>
      </c>
      <c r="E11" s="22">
        <v>0</v>
      </c>
      <c r="F11" s="22">
        <v>0.26600000000000001</v>
      </c>
      <c r="G11" s="23">
        <v>5.3999999999999999E-2</v>
      </c>
      <c r="H11" s="23">
        <v>3.6999999999999998E-2</v>
      </c>
      <c r="I11" s="21">
        <v>171.56899999999999</v>
      </c>
      <c r="J11" s="22">
        <v>0</v>
      </c>
      <c r="K11" s="24">
        <v>2.1574999999999998</v>
      </c>
      <c r="L11" s="25">
        <v>118.5395</v>
      </c>
      <c r="M11" s="24">
        <v>118.48050000000001</v>
      </c>
      <c r="N11" s="25">
        <v>54.915643105446129</v>
      </c>
      <c r="O11" s="12"/>
    </row>
    <row r="12" spans="1:22" ht="15.75" customHeight="1" x14ac:dyDescent="0.25">
      <c r="A12" s="9" t="s">
        <v>72</v>
      </c>
      <c r="B12" s="10">
        <v>44712</v>
      </c>
      <c r="C12" s="11"/>
      <c r="D12" s="9" t="s">
        <v>70</v>
      </c>
      <c r="E12" s="21">
        <v>4.9119999999999999</v>
      </c>
      <c r="F12" s="22">
        <v>8.6379999999999999</v>
      </c>
      <c r="G12" s="23">
        <v>3.1349999999999998</v>
      </c>
      <c r="H12" s="23">
        <v>4.4249999999999998</v>
      </c>
      <c r="I12" s="21">
        <v>27.568000000000001</v>
      </c>
      <c r="J12" s="22">
        <v>1.7050000000000001</v>
      </c>
      <c r="K12" s="24">
        <v>8.5644999999999989</v>
      </c>
      <c r="L12" s="25">
        <v>107.24449999999999</v>
      </c>
      <c r="M12" s="24">
        <v>112.15649999999999</v>
      </c>
      <c r="N12" s="25">
        <v>13.09551053768463</v>
      </c>
      <c r="O12" s="12" t="s">
        <v>134</v>
      </c>
    </row>
    <row r="13" spans="1:22" ht="15.75" customHeight="1" x14ac:dyDescent="0.25">
      <c r="A13" s="9" t="s">
        <v>77</v>
      </c>
      <c r="B13" s="10">
        <v>44712</v>
      </c>
      <c r="C13" s="11"/>
      <c r="D13" s="9" t="s">
        <v>78</v>
      </c>
      <c r="E13" s="22">
        <v>0</v>
      </c>
      <c r="F13" s="22">
        <v>37.286000000000001</v>
      </c>
      <c r="G13" s="23">
        <v>0.26700000000000002</v>
      </c>
      <c r="H13" s="23">
        <v>2.37</v>
      </c>
      <c r="I13" s="21">
        <v>389.73099999999999</v>
      </c>
      <c r="J13" s="22">
        <v>0</v>
      </c>
      <c r="K13" s="24">
        <v>11.1435</v>
      </c>
      <c r="L13" s="25">
        <v>168.46300000000002</v>
      </c>
      <c r="M13" s="24">
        <v>168.43700000000001</v>
      </c>
      <c r="N13" s="25">
        <v>15.115268990891552</v>
      </c>
      <c r="O13" s="12" t="s">
        <v>134</v>
      </c>
    </row>
    <row r="14" spans="1:22" ht="15.75" customHeight="1" x14ac:dyDescent="0.25">
      <c r="A14" s="9" t="s">
        <v>74</v>
      </c>
      <c r="B14" s="10">
        <v>44712</v>
      </c>
      <c r="C14" s="11"/>
      <c r="D14" s="9" t="s">
        <v>75</v>
      </c>
      <c r="E14" s="22">
        <v>0</v>
      </c>
      <c r="F14" s="22">
        <v>6.2E-2</v>
      </c>
      <c r="G14" s="23">
        <v>2.4E-2</v>
      </c>
      <c r="H14" s="23">
        <v>0.14499999999999999</v>
      </c>
      <c r="I14" s="21">
        <v>171.249</v>
      </c>
      <c r="J14" s="22">
        <v>0</v>
      </c>
      <c r="K14" s="24">
        <v>1.7000000000000002</v>
      </c>
      <c r="L14" s="25">
        <v>104.3835</v>
      </c>
      <c r="M14" s="24">
        <v>104.1165</v>
      </c>
      <c r="N14" s="25">
        <v>61.244999999999997</v>
      </c>
      <c r="O14" s="12"/>
    </row>
    <row r="15" spans="1:22" ht="15.75" customHeight="1" x14ac:dyDescent="0.25">
      <c r="A15" s="9" t="s">
        <v>97</v>
      </c>
      <c r="B15" s="10">
        <v>44712</v>
      </c>
      <c r="C15" s="11"/>
      <c r="D15" s="9" t="s">
        <v>84</v>
      </c>
      <c r="E15" s="22">
        <v>0</v>
      </c>
      <c r="F15" s="22">
        <v>0.48199999999999998</v>
      </c>
      <c r="G15" s="23">
        <v>2.1999999999999999E-2</v>
      </c>
      <c r="H15" s="23">
        <v>0.12</v>
      </c>
      <c r="I15" s="21">
        <v>167.19200000000001</v>
      </c>
      <c r="J15" s="22">
        <v>0</v>
      </c>
      <c r="K15" s="24">
        <v>1.7615000000000001</v>
      </c>
      <c r="L15" s="25">
        <v>108.375</v>
      </c>
      <c r="M15" s="24">
        <v>108.095</v>
      </c>
      <c r="N15" s="25">
        <v>61.365313653136532</v>
      </c>
      <c r="O15" s="12"/>
    </row>
    <row r="16" spans="1:22" ht="15.75" customHeight="1" x14ac:dyDescent="0.25">
      <c r="A16" s="9" t="s">
        <v>108</v>
      </c>
      <c r="B16" s="10">
        <v>44712</v>
      </c>
      <c r="C16" s="11"/>
      <c r="D16" s="9" t="s">
        <v>80</v>
      </c>
      <c r="E16" s="22">
        <v>0</v>
      </c>
      <c r="F16" s="22">
        <v>0.34899999999999998</v>
      </c>
      <c r="G16" s="23">
        <v>4.3999999999999997E-2</v>
      </c>
      <c r="H16" s="23">
        <v>0.108</v>
      </c>
      <c r="I16" s="21">
        <v>143.18299999999999</v>
      </c>
      <c r="J16" s="22">
        <v>0</v>
      </c>
      <c r="K16" s="24">
        <v>2.1239999999999997</v>
      </c>
      <c r="L16" s="25">
        <v>114.87800000000001</v>
      </c>
      <c r="M16" s="24">
        <v>114.62700000000001</v>
      </c>
      <c r="N16" s="25">
        <v>53.9675141242938</v>
      </c>
      <c r="O16" s="12"/>
    </row>
    <row r="17" spans="1:15" ht="15.75" customHeight="1" x14ac:dyDescent="0.25">
      <c r="A17" s="9" t="s">
        <v>103</v>
      </c>
      <c r="B17" s="10">
        <v>44719</v>
      </c>
      <c r="C17" s="11"/>
      <c r="D17" s="9" t="s">
        <v>82</v>
      </c>
      <c r="E17" s="21">
        <f>10*71.438</f>
        <v>714.38</v>
      </c>
      <c r="F17" s="22">
        <v>0.67</v>
      </c>
      <c r="G17" s="23">
        <v>0.436</v>
      </c>
      <c r="H17" s="23">
        <v>2.625</v>
      </c>
      <c r="I17" s="21">
        <v>375.44400000000002</v>
      </c>
      <c r="J17" s="22">
        <v>411.78199999999998</v>
      </c>
      <c r="K17" s="24">
        <v>3.1360000000000001</v>
      </c>
      <c r="L17" s="25">
        <v>107.83999999999992</v>
      </c>
      <c r="M17" s="24">
        <v>822.21999999999991</v>
      </c>
      <c r="N17" s="25">
        <v>262.18749999999994</v>
      </c>
      <c r="O17" s="12"/>
    </row>
    <row r="18" spans="1:15" ht="15.75" customHeight="1" x14ac:dyDescent="0.25">
      <c r="A18" s="9" t="s">
        <v>71</v>
      </c>
      <c r="B18" s="13">
        <v>44726</v>
      </c>
      <c r="C18" s="11"/>
      <c r="D18" s="9" t="s">
        <v>70</v>
      </c>
      <c r="E18" s="26">
        <v>96.105000000000004</v>
      </c>
      <c r="F18" s="22">
        <v>50.521999999999998</v>
      </c>
      <c r="G18" s="23">
        <v>3.0539999999999998</v>
      </c>
      <c r="H18" s="23">
        <v>3.8519999999999999</v>
      </c>
      <c r="I18" s="21">
        <v>55.453000000000003</v>
      </c>
      <c r="J18" s="22">
        <v>93.206000000000003</v>
      </c>
      <c r="K18" s="24">
        <v>7.0514999999999999</v>
      </c>
      <c r="L18" s="25">
        <v>156.70799999999997</v>
      </c>
      <c r="M18" s="24">
        <v>252.81299999999999</v>
      </c>
      <c r="N18" s="25">
        <v>35.852371835779621</v>
      </c>
      <c r="O18" s="12" t="s">
        <v>134</v>
      </c>
    </row>
    <row r="19" spans="1:15" ht="15.75" customHeight="1" x14ac:dyDescent="0.25">
      <c r="A19" s="9" t="s">
        <v>107</v>
      </c>
      <c r="B19" s="10">
        <v>44726</v>
      </c>
      <c r="C19" s="11"/>
      <c r="D19" s="9" t="s">
        <v>78</v>
      </c>
      <c r="E19" s="26">
        <v>17.425999999999998</v>
      </c>
      <c r="F19" s="22">
        <f>10*22.462</f>
        <v>224.62</v>
      </c>
      <c r="G19" s="23">
        <v>4.4290000000000003</v>
      </c>
      <c r="H19" s="23">
        <v>4.4089999999999998</v>
      </c>
      <c r="I19" s="21">
        <v>281.96899999999999</v>
      </c>
      <c r="J19" s="22">
        <v>12.917999999999999</v>
      </c>
      <c r="K19" s="24">
        <v>11.309999999999999</v>
      </c>
      <c r="L19" s="25">
        <v>212.69650000000001</v>
      </c>
      <c r="M19" s="24">
        <v>230.1225</v>
      </c>
      <c r="N19" s="25">
        <v>20.346816976127325</v>
      </c>
      <c r="O19" s="12" t="s">
        <v>134</v>
      </c>
    </row>
    <row r="20" spans="1:15" ht="15.75" customHeight="1" x14ac:dyDescent="0.25">
      <c r="A20" s="9" t="s">
        <v>81</v>
      </c>
      <c r="B20" s="10">
        <v>44726</v>
      </c>
      <c r="C20" s="11"/>
      <c r="D20" s="9" t="s">
        <v>82</v>
      </c>
      <c r="E20" s="21">
        <f>10*70.974</f>
        <v>709.74</v>
      </c>
      <c r="F20" s="22">
        <v>33.29</v>
      </c>
      <c r="G20" s="23">
        <v>21.19</v>
      </c>
      <c r="H20" s="23">
        <v>2.855</v>
      </c>
      <c r="I20" s="21">
        <v>60.024999999999999</v>
      </c>
      <c r="J20" s="22">
        <v>384.78199999999998</v>
      </c>
      <c r="K20" s="24">
        <v>6.258</v>
      </c>
      <c r="L20" s="25">
        <v>0</v>
      </c>
      <c r="M20" s="24">
        <v>683.32999999999993</v>
      </c>
      <c r="N20" s="25">
        <v>109.19303291786512</v>
      </c>
      <c r="O20" s="12"/>
    </row>
    <row r="21" spans="1:15" ht="15.75" customHeight="1" x14ac:dyDescent="0.25">
      <c r="A21" s="9" t="s">
        <v>76</v>
      </c>
      <c r="B21" s="10">
        <v>44726</v>
      </c>
      <c r="C21" s="11"/>
      <c r="D21" s="9" t="s">
        <v>75</v>
      </c>
      <c r="E21" s="26">
        <v>2.04</v>
      </c>
      <c r="F21" s="22">
        <v>0.77200000000000002</v>
      </c>
      <c r="G21" s="23">
        <v>8.1000000000000003E-2</v>
      </c>
      <c r="H21" s="22">
        <v>3.9E-2</v>
      </c>
      <c r="I21" s="21">
        <v>140.38200000000001</v>
      </c>
      <c r="J21" s="22">
        <v>1.962</v>
      </c>
      <c r="K21" s="24">
        <v>0.80649999999999999</v>
      </c>
      <c r="L21" s="25">
        <v>94.973499999999987</v>
      </c>
      <c r="M21" s="25">
        <v>97.013499999999993</v>
      </c>
      <c r="N21" s="25">
        <v>120.28952262864227</v>
      </c>
      <c r="O21" s="12"/>
    </row>
    <row r="22" spans="1:15" ht="15.75" customHeight="1" x14ac:dyDescent="0.25">
      <c r="A22" s="9" t="s">
        <v>94</v>
      </c>
      <c r="B22" s="10">
        <v>44726</v>
      </c>
      <c r="C22" s="11"/>
      <c r="D22" s="9" t="s">
        <v>84</v>
      </c>
      <c r="E22" s="22">
        <v>0</v>
      </c>
      <c r="F22" s="22">
        <v>1.0109999999999999</v>
      </c>
      <c r="G22" s="22">
        <v>2.8000000000000001E-2</v>
      </c>
      <c r="H22" s="22">
        <v>0</v>
      </c>
      <c r="I22" s="21">
        <v>148.881</v>
      </c>
      <c r="J22" s="22">
        <v>0</v>
      </c>
      <c r="K22" s="24">
        <v>0.78800000000000003</v>
      </c>
      <c r="L22" s="25">
        <v>100.08649999999999</v>
      </c>
      <c r="M22" s="25">
        <v>100.07849999999999</v>
      </c>
      <c r="N22" s="25">
        <v>127.00317258883247</v>
      </c>
      <c r="O22" s="12"/>
    </row>
    <row r="23" spans="1:15" ht="15.75" customHeight="1" x14ac:dyDescent="0.25">
      <c r="A23" s="9" t="s">
        <v>79</v>
      </c>
      <c r="B23" s="10">
        <v>44726</v>
      </c>
      <c r="C23" s="11"/>
      <c r="D23" s="9" t="s">
        <v>80</v>
      </c>
      <c r="E23" s="21">
        <v>0.45900000000000002</v>
      </c>
      <c r="F23" s="22">
        <v>1.169</v>
      </c>
      <c r="G23" s="22">
        <v>2.7E-2</v>
      </c>
      <c r="H23" s="22">
        <v>0</v>
      </c>
      <c r="I23" s="21">
        <v>144.167</v>
      </c>
      <c r="J23" s="22">
        <v>0.433</v>
      </c>
      <c r="K23" s="24">
        <v>0.53200000000000003</v>
      </c>
      <c r="L23" s="25">
        <v>88.065499999999986</v>
      </c>
      <c r="M23" s="25">
        <v>88.524499999999989</v>
      </c>
      <c r="N23" s="25">
        <v>166.39943609022552</v>
      </c>
      <c r="O23" s="12"/>
    </row>
    <row r="24" spans="1:15" ht="15.75" customHeight="1" x14ac:dyDescent="0.25">
      <c r="A24" s="9" t="s">
        <v>104</v>
      </c>
      <c r="B24" s="10">
        <v>44731</v>
      </c>
      <c r="C24" s="11"/>
      <c r="D24" s="9" t="s">
        <v>105</v>
      </c>
      <c r="E24" s="27"/>
      <c r="F24" s="24"/>
      <c r="G24" s="24"/>
      <c r="H24" s="24"/>
      <c r="I24" s="24"/>
      <c r="J24" s="24"/>
      <c r="K24" s="24">
        <v>4.3674999999999997</v>
      </c>
      <c r="L24" s="24"/>
      <c r="M24" s="24">
        <v>321.3965</v>
      </c>
      <c r="N24" s="24">
        <v>73.588208357183746</v>
      </c>
      <c r="O24" s="16" t="s">
        <v>130</v>
      </c>
    </row>
    <row r="25" spans="1:15" ht="15.75" customHeight="1" x14ac:dyDescent="0.25">
      <c r="A25" s="9" t="s">
        <v>101</v>
      </c>
      <c r="B25" s="10">
        <v>44731</v>
      </c>
      <c r="C25" s="11"/>
      <c r="D25" s="9" t="s">
        <v>102</v>
      </c>
      <c r="E25" s="27"/>
      <c r="F25" s="24"/>
      <c r="G25" s="24"/>
      <c r="H25" s="24"/>
      <c r="I25" s="24"/>
      <c r="J25" s="24"/>
      <c r="K25" s="24">
        <v>30.265000000000001</v>
      </c>
      <c r="L25" s="24"/>
      <c r="M25" s="23">
        <v>1272.5449999999998</v>
      </c>
      <c r="N25" s="24">
        <v>42.046753675863201</v>
      </c>
      <c r="O25" s="16" t="s">
        <v>130</v>
      </c>
    </row>
    <row r="26" spans="1:15" ht="15.75" customHeight="1" x14ac:dyDescent="0.25">
      <c r="A26" s="9" t="s">
        <v>110</v>
      </c>
      <c r="B26" s="10">
        <v>44737</v>
      </c>
      <c r="C26" s="11"/>
      <c r="D26" s="9" t="s">
        <v>111</v>
      </c>
      <c r="E26" s="27"/>
      <c r="F26" s="24"/>
      <c r="G26" s="24"/>
      <c r="H26" s="24"/>
      <c r="I26" s="24"/>
      <c r="J26" s="24"/>
      <c r="K26" s="24">
        <v>28.405000000000001</v>
      </c>
      <c r="L26" s="24"/>
      <c r="M26" s="24">
        <v>1048.47</v>
      </c>
      <c r="N26" s="24">
        <v>36.911459250132019</v>
      </c>
      <c r="O26" s="16" t="s">
        <v>130</v>
      </c>
    </row>
    <row r="27" spans="1:15" ht="15.75" customHeight="1" x14ac:dyDescent="0.25">
      <c r="A27" s="9" t="s">
        <v>20</v>
      </c>
      <c r="B27" s="10">
        <v>44739</v>
      </c>
      <c r="C27" s="17">
        <v>0.45555555555555555</v>
      </c>
      <c r="D27" s="9" t="s">
        <v>21</v>
      </c>
      <c r="E27" s="21">
        <v>77.536000000000001</v>
      </c>
      <c r="F27" s="22">
        <v>5.2770000000000001</v>
      </c>
      <c r="G27" s="22">
        <v>4.1059999999999999</v>
      </c>
      <c r="H27" s="22">
        <v>0.11700000000000001</v>
      </c>
      <c r="I27" s="21">
        <v>49.000999999999998</v>
      </c>
      <c r="J27" s="22">
        <v>73.510999999999996</v>
      </c>
      <c r="K27" s="24">
        <v>2.7810000000000001</v>
      </c>
      <c r="L27" s="25">
        <v>86.631</v>
      </c>
      <c r="M27" s="25">
        <v>164.167</v>
      </c>
      <c r="N27" s="25">
        <v>59.031643293779211</v>
      </c>
      <c r="O27" s="12"/>
    </row>
    <row r="28" spans="1:15" ht="15.75" customHeight="1" x14ac:dyDescent="0.25">
      <c r="A28" s="9" t="s">
        <v>24</v>
      </c>
      <c r="B28" s="10">
        <v>44739</v>
      </c>
      <c r="C28" s="17">
        <v>0.48819444444444443</v>
      </c>
      <c r="D28" s="9" t="s">
        <v>25</v>
      </c>
      <c r="E28" s="21">
        <v>44.487000000000002</v>
      </c>
      <c r="F28" s="22">
        <v>8.6839999999999993</v>
      </c>
      <c r="G28" s="22">
        <v>2.1669999999999998</v>
      </c>
      <c r="H28" s="22">
        <v>0.218</v>
      </c>
      <c r="I28" s="21">
        <v>49.581000000000003</v>
      </c>
      <c r="J28" s="22">
        <v>42.372</v>
      </c>
      <c r="K28" s="24">
        <v>1.9095</v>
      </c>
      <c r="L28" s="25">
        <v>59.289999999999985</v>
      </c>
      <c r="M28" s="25">
        <v>103.77699999999999</v>
      </c>
      <c r="N28" s="25">
        <v>54.347735009164694</v>
      </c>
      <c r="O28" s="12"/>
    </row>
    <row r="29" spans="1:15" ht="15.75" customHeight="1" x14ac:dyDescent="0.25">
      <c r="A29" s="9" t="s">
        <v>28</v>
      </c>
      <c r="B29" s="10">
        <v>44739</v>
      </c>
      <c r="C29" s="17">
        <v>0.52430555555555558</v>
      </c>
      <c r="D29" s="9" t="s">
        <v>29</v>
      </c>
      <c r="E29" s="21">
        <v>31.26</v>
      </c>
      <c r="F29" s="22">
        <v>1.2729999999999999</v>
      </c>
      <c r="G29" s="22">
        <v>1.069</v>
      </c>
      <c r="H29" s="22">
        <v>0</v>
      </c>
      <c r="I29" s="21">
        <v>21.399000000000001</v>
      </c>
      <c r="J29" s="22">
        <v>30.241</v>
      </c>
      <c r="K29" s="24">
        <v>0.78449999999999998</v>
      </c>
      <c r="L29" s="25">
        <v>43.36699999999999</v>
      </c>
      <c r="M29" s="25">
        <v>74.626999999999995</v>
      </c>
      <c r="N29" s="25">
        <v>95.126832377310379</v>
      </c>
      <c r="O29" s="12"/>
    </row>
    <row r="30" spans="1:15" ht="15.75" customHeight="1" x14ac:dyDescent="0.25">
      <c r="A30" s="9" t="s">
        <v>87</v>
      </c>
      <c r="B30" s="10">
        <v>44739</v>
      </c>
      <c r="C30" s="11"/>
      <c r="D30" s="9" t="s">
        <v>88</v>
      </c>
      <c r="E30" s="21">
        <v>10.204000000000001</v>
      </c>
      <c r="F30" s="22">
        <v>7.4779999999999998</v>
      </c>
      <c r="G30" s="22">
        <v>0.46400000000000002</v>
      </c>
      <c r="H30" s="22">
        <v>4.0000000000000001E-3</v>
      </c>
      <c r="I30" s="21">
        <v>146.97900000000001</v>
      </c>
      <c r="J30" s="22">
        <v>9.7530000000000001</v>
      </c>
      <c r="K30" s="24">
        <v>0.32100000000000001</v>
      </c>
      <c r="L30" s="25">
        <v>41.667000000000002</v>
      </c>
      <c r="M30" s="25">
        <v>51.871000000000002</v>
      </c>
      <c r="N30" s="25">
        <v>161.59190031152647</v>
      </c>
      <c r="O30" s="12"/>
    </row>
    <row r="31" spans="1:15" ht="15.75" customHeight="1" x14ac:dyDescent="0.25">
      <c r="A31" s="9" t="s">
        <v>14</v>
      </c>
      <c r="B31" s="10">
        <v>44739</v>
      </c>
      <c r="C31" s="17">
        <v>0.3972222222222222</v>
      </c>
      <c r="D31" s="9" t="s">
        <v>15</v>
      </c>
      <c r="E31" s="21">
        <f>10*34.941</f>
        <v>349.41</v>
      </c>
      <c r="F31" s="22">
        <v>4.625</v>
      </c>
      <c r="G31" s="23">
        <v>11.56</v>
      </c>
      <c r="H31" s="22">
        <v>0.745</v>
      </c>
      <c r="I31" s="21">
        <v>80.522000000000006</v>
      </c>
      <c r="J31" s="22">
        <v>318.22300000000001</v>
      </c>
      <c r="K31" s="24">
        <v>5.1535000000000002</v>
      </c>
      <c r="L31" s="25">
        <v>102.87499999999994</v>
      </c>
      <c r="M31" s="25">
        <v>452.28499999999997</v>
      </c>
      <c r="N31" s="25">
        <v>87.76268555350731</v>
      </c>
      <c r="O31" s="12"/>
    </row>
    <row r="32" spans="1:15" ht="15.75" customHeight="1" x14ac:dyDescent="0.25">
      <c r="A32" s="9" t="s">
        <v>26</v>
      </c>
      <c r="B32" s="10">
        <v>44739</v>
      </c>
      <c r="C32" s="17">
        <v>0.50347222222222221</v>
      </c>
      <c r="D32" s="9" t="s">
        <v>27</v>
      </c>
      <c r="E32" s="21">
        <v>38.369999999999997</v>
      </c>
      <c r="F32" s="22">
        <v>3.766</v>
      </c>
      <c r="G32" s="22">
        <v>1.712</v>
      </c>
      <c r="H32" s="22">
        <v>4.4999999999999998E-2</v>
      </c>
      <c r="I32" s="21">
        <v>27.768000000000001</v>
      </c>
      <c r="J32" s="22">
        <v>36.707999999999998</v>
      </c>
      <c r="K32" s="24">
        <v>2.1260000000000003</v>
      </c>
      <c r="L32" s="25">
        <v>63.079000000000001</v>
      </c>
      <c r="M32" s="25">
        <v>101.449</v>
      </c>
      <c r="N32" s="25">
        <v>47.718250235183433</v>
      </c>
      <c r="O32" s="12"/>
    </row>
    <row r="33" spans="1:15" ht="15.75" customHeight="1" x14ac:dyDescent="0.25">
      <c r="A33" s="9" t="s">
        <v>22</v>
      </c>
      <c r="B33" s="10">
        <v>44739</v>
      </c>
      <c r="C33" s="17">
        <v>0.47013888888888888</v>
      </c>
      <c r="D33" s="9" t="s">
        <v>23</v>
      </c>
      <c r="E33" s="21">
        <v>42.843000000000004</v>
      </c>
      <c r="F33" s="22">
        <v>1.206</v>
      </c>
      <c r="G33" s="22">
        <v>2.5249999999999999</v>
      </c>
      <c r="H33" s="22">
        <v>3.1E-2</v>
      </c>
      <c r="I33" s="21">
        <v>26.254000000000001</v>
      </c>
      <c r="J33" s="22">
        <v>40.356999999999999</v>
      </c>
      <c r="K33" s="24">
        <v>2.6375000000000002</v>
      </c>
      <c r="L33" s="25">
        <v>93.748000000000005</v>
      </c>
      <c r="M33" s="25">
        <v>136.59100000000001</v>
      </c>
      <c r="N33" s="25">
        <v>51.788056872037913</v>
      </c>
      <c r="O33" s="12"/>
    </row>
    <row r="34" spans="1:15" ht="15.75" customHeight="1" x14ac:dyDescent="0.25">
      <c r="A34" s="9" t="s">
        <v>16</v>
      </c>
      <c r="B34" s="10">
        <v>44739</v>
      </c>
      <c r="C34" s="17">
        <v>0.41666666666666669</v>
      </c>
      <c r="D34" s="9" t="s">
        <v>17</v>
      </c>
      <c r="E34" s="21">
        <f>10*25.441</f>
        <v>254.41</v>
      </c>
      <c r="F34" s="22">
        <v>4.3449999999999998</v>
      </c>
      <c r="G34" s="22">
        <v>7.9749999999999996</v>
      </c>
      <c r="H34" s="22">
        <v>0.41099999999999998</v>
      </c>
      <c r="I34" s="21">
        <v>44.145000000000003</v>
      </c>
      <c r="J34" s="22">
        <v>246.83099999999999</v>
      </c>
      <c r="K34" s="24">
        <v>3.4744999999999999</v>
      </c>
      <c r="L34" s="25">
        <v>90.252000000000038</v>
      </c>
      <c r="M34" s="25">
        <v>344.66200000000003</v>
      </c>
      <c r="N34" s="25">
        <v>99.197582385954831</v>
      </c>
      <c r="O34" s="12"/>
    </row>
    <row r="35" spans="1:15" ht="15.75" customHeight="1" x14ac:dyDescent="0.25">
      <c r="A35" s="9" t="s">
        <v>18</v>
      </c>
      <c r="B35" s="10">
        <v>44739</v>
      </c>
      <c r="C35" s="17">
        <v>0.43819444444444444</v>
      </c>
      <c r="D35" s="9" t="s">
        <v>19</v>
      </c>
      <c r="E35" s="21">
        <f>10*27.965</f>
        <v>279.64999999999998</v>
      </c>
      <c r="F35" s="22">
        <v>1.113</v>
      </c>
      <c r="G35" s="22">
        <v>8.25</v>
      </c>
      <c r="H35" s="22">
        <v>0.13600000000000001</v>
      </c>
      <c r="I35" s="21">
        <v>34.213000000000001</v>
      </c>
      <c r="J35" s="22">
        <v>226.197</v>
      </c>
      <c r="K35" s="24">
        <v>2.5705</v>
      </c>
      <c r="L35" s="25">
        <v>48.610500000000002</v>
      </c>
      <c r="M35" s="25">
        <v>328.26049999999998</v>
      </c>
      <c r="N35" s="25">
        <v>127.70297607469364</v>
      </c>
      <c r="O35" s="12"/>
    </row>
    <row r="36" spans="1:15" ht="15" x14ac:dyDescent="0.25">
      <c r="A36" s="9" t="s">
        <v>89</v>
      </c>
      <c r="B36" s="10">
        <v>44739</v>
      </c>
      <c r="C36" s="11"/>
      <c r="D36" s="9" t="s">
        <v>90</v>
      </c>
      <c r="E36" s="26">
        <v>21.468</v>
      </c>
      <c r="F36" s="22">
        <v>3.3210000000000002</v>
      </c>
      <c r="G36" s="22">
        <v>0.8</v>
      </c>
      <c r="H36" s="22">
        <v>0.121</v>
      </c>
      <c r="I36" s="21">
        <v>81.48</v>
      </c>
      <c r="J36" s="22">
        <v>20.701000000000001</v>
      </c>
      <c r="K36" s="24">
        <v>1.0209999999999999</v>
      </c>
      <c r="L36" s="25">
        <v>43.396499999999989</v>
      </c>
      <c r="M36" s="25">
        <v>64.864499999999992</v>
      </c>
      <c r="N36" s="25">
        <v>63.530362389813909</v>
      </c>
      <c r="O36" s="12"/>
    </row>
    <row r="37" spans="1:15" ht="15" x14ac:dyDescent="0.25">
      <c r="A37" s="9" t="s">
        <v>85</v>
      </c>
      <c r="B37" s="10">
        <v>44740</v>
      </c>
      <c r="C37" s="11"/>
      <c r="D37" s="9" t="s">
        <v>86</v>
      </c>
      <c r="E37" s="27"/>
      <c r="F37" s="24"/>
      <c r="G37" s="24"/>
      <c r="H37" s="24"/>
      <c r="I37" s="24"/>
      <c r="J37" s="24"/>
      <c r="K37" s="24">
        <v>45.715000000000003</v>
      </c>
      <c r="L37" s="24"/>
      <c r="M37" s="25">
        <v>941.27</v>
      </c>
      <c r="N37" s="25">
        <v>20.589959531882311</v>
      </c>
      <c r="O37" s="16" t="s">
        <v>133</v>
      </c>
    </row>
    <row r="38" spans="1:15" ht="15" x14ac:dyDescent="0.25">
      <c r="A38" s="9" t="s">
        <v>92</v>
      </c>
      <c r="B38" s="10">
        <v>44740</v>
      </c>
      <c r="C38" s="11"/>
      <c r="D38" s="9" t="s">
        <v>78</v>
      </c>
      <c r="E38" s="21">
        <v>1.901</v>
      </c>
      <c r="F38" s="22">
        <f>10*22.462</f>
        <v>224.62</v>
      </c>
      <c r="G38" s="22">
        <v>0.52200000000000002</v>
      </c>
      <c r="H38" s="22">
        <v>0.88900000000000001</v>
      </c>
      <c r="I38" s="21">
        <v>695.66399999999999</v>
      </c>
      <c r="J38" s="22">
        <v>1.369</v>
      </c>
      <c r="K38" s="24">
        <v>3.8025000000000002</v>
      </c>
      <c r="L38" s="25">
        <v>335.03149999999999</v>
      </c>
      <c r="M38" s="25">
        <v>336.9325</v>
      </c>
      <c r="N38" s="25">
        <v>88.60815253122945</v>
      </c>
      <c r="O38" s="12"/>
    </row>
    <row r="39" spans="1:15" ht="15" x14ac:dyDescent="0.25">
      <c r="A39" s="9" t="s">
        <v>93</v>
      </c>
      <c r="B39" s="10">
        <v>44740</v>
      </c>
      <c r="C39" s="11"/>
      <c r="D39" s="9" t="s">
        <v>75</v>
      </c>
      <c r="E39" s="22">
        <v>0</v>
      </c>
      <c r="F39" s="22">
        <v>0</v>
      </c>
      <c r="G39" s="22">
        <v>1.7999999999999999E-2</v>
      </c>
      <c r="H39" s="22">
        <v>0</v>
      </c>
      <c r="I39" s="21">
        <v>160.33000000000001</v>
      </c>
      <c r="J39" s="22">
        <v>0</v>
      </c>
      <c r="K39" s="24">
        <v>0.35799999999999998</v>
      </c>
      <c r="L39" s="25">
        <v>87.848499999999987</v>
      </c>
      <c r="M39" s="25">
        <v>87.768499999999989</v>
      </c>
      <c r="N39" s="25">
        <v>245.16340782122904</v>
      </c>
      <c r="O39" s="12"/>
    </row>
    <row r="40" spans="1:15" ht="15" x14ac:dyDescent="0.25">
      <c r="A40" s="9" t="s">
        <v>98</v>
      </c>
      <c r="B40" s="10">
        <v>44740</v>
      </c>
      <c r="C40" s="11"/>
      <c r="D40" s="9" t="s">
        <v>84</v>
      </c>
      <c r="E40" s="22">
        <v>0</v>
      </c>
      <c r="F40" s="22">
        <v>0.79700000000000004</v>
      </c>
      <c r="G40" s="22">
        <v>1.2E-2</v>
      </c>
      <c r="H40" s="22">
        <v>0</v>
      </c>
      <c r="I40" s="21">
        <v>152.357</v>
      </c>
      <c r="J40" s="22">
        <v>0</v>
      </c>
      <c r="K40" s="24">
        <v>0.442</v>
      </c>
      <c r="L40" s="25">
        <v>95.102500000000006</v>
      </c>
      <c r="M40" s="25">
        <v>94.994500000000002</v>
      </c>
      <c r="N40" s="25">
        <v>214.91968325791856</v>
      </c>
      <c r="O40" s="12"/>
    </row>
    <row r="41" spans="1:15" ht="15" x14ac:dyDescent="0.25">
      <c r="A41" s="9" t="s">
        <v>96</v>
      </c>
      <c r="B41" s="10">
        <v>44740</v>
      </c>
      <c r="C41" s="11"/>
      <c r="D41" s="9" t="s">
        <v>80</v>
      </c>
      <c r="E41" s="21">
        <v>0.55300000000000005</v>
      </c>
      <c r="F41" s="22">
        <v>13.568</v>
      </c>
      <c r="G41" s="22">
        <v>0.17599999999999999</v>
      </c>
      <c r="H41" s="22">
        <v>3.0000000000000001E-3</v>
      </c>
      <c r="I41" s="21">
        <v>167.47200000000001</v>
      </c>
      <c r="J41" s="22">
        <v>0.374</v>
      </c>
      <c r="K41" s="24">
        <v>0.92149999999999999</v>
      </c>
      <c r="L41" s="25">
        <v>99.655000000000001</v>
      </c>
      <c r="M41" s="25">
        <v>100.208</v>
      </c>
      <c r="N41" s="25">
        <v>108.74443841562669</v>
      </c>
      <c r="O41" s="12"/>
    </row>
    <row r="42" spans="1:15" ht="15" x14ac:dyDescent="0.25">
      <c r="A42" s="9" t="s">
        <v>112</v>
      </c>
      <c r="B42" s="10">
        <v>44744</v>
      </c>
      <c r="C42" s="11"/>
      <c r="D42" s="9" t="s">
        <v>113</v>
      </c>
      <c r="E42" s="27"/>
      <c r="F42" s="24"/>
      <c r="G42" s="24"/>
      <c r="H42" s="24"/>
      <c r="I42" s="24"/>
      <c r="J42" s="24"/>
      <c r="K42" s="24">
        <v>7.76</v>
      </c>
      <c r="L42" s="24"/>
      <c r="M42" s="25">
        <v>390.75699999999995</v>
      </c>
      <c r="N42" s="25">
        <v>50.355283505154631</v>
      </c>
      <c r="O42" s="16" t="s">
        <v>130</v>
      </c>
    </row>
    <row r="43" spans="1:15" ht="15" x14ac:dyDescent="0.25">
      <c r="A43" s="9" t="s">
        <v>33</v>
      </c>
      <c r="B43" s="10">
        <v>44747</v>
      </c>
      <c r="C43" s="17">
        <v>0.46805555555555556</v>
      </c>
      <c r="D43" s="9" t="s">
        <v>21</v>
      </c>
      <c r="E43" s="21">
        <v>41.875</v>
      </c>
      <c r="F43" s="22">
        <v>6.2590000000000003</v>
      </c>
      <c r="G43" s="22">
        <v>2.44</v>
      </c>
      <c r="H43" s="22">
        <v>0.10299999999999999</v>
      </c>
      <c r="I43" s="21">
        <v>72.671999999999997</v>
      </c>
      <c r="J43" s="22">
        <v>39.475000000000001</v>
      </c>
      <c r="K43" s="24">
        <v>3.444</v>
      </c>
      <c r="L43" s="25">
        <v>110.04000000000002</v>
      </c>
      <c r="M43" s="25">
        <v>151.91500000000002</v>
      </c>
      <c r="N43" s="25">
        <v>44.110046457607439</v>
      </c>
      <c r="O43" s="12"/>
    </row>
    <row r="44" spans="1:15" ht="15" x14ac:dyDescent="0.25">
      <c r="A44" s="9" t="s">
        <v>35</v>
      </c>
      <c r="B44" s="10">
        <v>44747</v>
      </c>
      <c r="C44" s="17">
        <v>0.49791666666666667</v>
      </c>
      <c r="D44" s="9" t="s">
        <v>25</v>
      </c>
      <c r="E44" s="21">
        <v>1.64</v>
      </c>
      <c r="F44" s="22">
        <v>3.012</v>
      </c>
      <c r="G44" s="22">
        <v>0.16200000000000001</v>
      </c>
      <c r="H44" s="22">
        <v>3.5999999999999997E-2</v>
      </c>
      <c r="I44" s="21">
        <v>135.26499999999999</v>
      </c>
      <c r="J44" s="22">
        <v>1.4770000000000001</v>
      </c>
      <c r="K44" s="24">
        <v>1.7615000000000001</v>
      </c>
      <c r="L44" s="25">
        <v>70.376500000000007</v>
      </c>
      <c r="M44" s="25">
        <v>72.016500000000008</v>
      </c>
      <c r="N44" s="25">
        <v>40.883621913142214</v>
      </c>
      <c r="O44" s="12"/>
    </row>
    <row r="45" spans="1:15" ht="15" x14ac:dyDescent="0.25">
      <c r="A45" s="9" t="s">
        <v>37</v>
      </c>
      <c r="B45" s="10">
        <v>44747</v>
      </c>
      <c r="C45" s="17">
        <v>0.53263888888888888</v>
      </c>
      <c r="D45" s="9" t="s">
        <v>29</v>
      </c>
      <c r="E45" s="21">
        <v>2.7280000000000002</v>
      </c>
      <c r="F45" s="22">
        <v>2.827</v>
      </c>
      <c r="G45" s="22">
        <v>0.223</v>
      </c>
      <c r="H45" s="22">
        <v>6.7000000000000004E-2</v>
      </c>
      <c r="I45" s="21">
        <v>108.48699999999999</v>
      </c>
      <c r="J45" s="22">
        <v>2.5049999999999999</v>
      </c>
      <c r="K45" s="24">
        <v>1.53</v>
      </c>
      <c r="L45" s="25">
        <v>54.1265</v>
      </c>
      <c r="M45" s="25">
        <v>56.854500000000002</v>
      </c>
      <c r="N45" s="25">
        <v>37.159803921568631</v>
      </c>
      <c r="O45" s="12"/>
    </row>
    <row r="46" spans="1:15" ht="15" x14ac:dyDescent="0.25">
      <c r="A46" s="9" t="s">
        <v>109</v>
      </c>
      <c r="B46" s="10">
        <v>44747</v>
      </c>
      <c r="C46" s="11"/>
      <c r="D46" s="9" t="s">
        <v>82</v>
      </c>
      <c r="E46" s="21">
        <f>100*25.59</f>
        <v>2559</v>
      </c>
      <c r="F46" s="23">
        <f>10*20.877</f>
        <v>208.76999999999998</v>
      </c>
      <c r="G46" s="23">
        <f>10*2.646</f>
        <v>26.46</v>
      </c>
      <c r="H46" s="22">
        <v>4.125</v>
      </c>
      <c r="I46" s="21">
        <v>413.31599999999997</v>
      </c>
      <c r="J46" s="22">
        <v>378.86</v>
      </c>
      <c r="K46" s="24">
        <v>6.3045</v>
      </c>
      <c r="L46" s="24">
        <v>920.96</v>
      </c>
      <c r="M46" s="24">
        <v>3479.96</v>
      </c>
      <c r="N46" s="24">
        <v>551.98033150923948</v>
      </c>
      <c r="O46" s="12"/>
    </row>
    <row r="47" spans="1:15" ht="15" x14ac:dyDescent="0.25">
      <c r="A47" s="9" t="s">
        <v>114</v>
      </c>
      <c r="B47" s="10">
        <v>44747</v>
      </c>
      <c r="C47" s="11"/>
      <c r="D47" s="9" t="s">
        <v>75</v>
      </c>
      <c r="E47" s="26">
        <v>18.562999999999999</v>
      </c>
      <c r="F47" s="22">
        <v>0</v>
      </c>
      <c r="G47" s="22">
        <v>7.1999999999999995E-2</v>
      </c>
      <c r="H47" s="22">
        <v>7.2999999999999995E-2</v>
      </c>
      <c r="I47" s="21">
        <v>173.31800000000001</v>
      </c>
      <c r="J47" s="22">
        <v>18.538</v>
      </c>
      <c r="K47" s="24">
        <v>1.212</v>
      </c>
      <c r="L47" s="25">
        <v>70.988500000000002</v>
      </c>
      <c r="M47" s="24">
        <v>89.551500000000004</v>
      </c>
      <c r="N47" s="25">
        <v>73.887376237623769</v>
      </c>
      <c r="O47" s="12"/>
    </row>
    <row r="48" spans="1:15" ht="15" x14ac:dyDescent="0.25">
      <c r="A48" s="9" t="s">
        <v>106</v>
      </c>
      <c r="B48" s="10">
        <v>44747</v>
      </c>
      <c r="C48" s="11"/>
      <c r="D48" s="9" t="s">
        <v>84</v>
      </c>
      <c r="E48" s="21">
        <v>3.1080000000000001</v>
      </c>
      <c r="F48" s="22">
        <v>1.034</v>
      </c>
      <c r="G48" s="22">
        <v>4.8000000000000001E-2</v>
      </c>
      <c r="H48" s="22">
        <v>2.8000000000000001E-2</v>
      </c>
      <c r="I48" s="21">
        <v>191.21600000000001</v>
      </c>
      <c r="J48" s="22">
        <v>3.0659999999999998</v>
      </c>
      <c r="K48" s="24">
        <v>0.75249999999999995</v>
      </c>
      <c r="L48" s="25">
        <v>83.703000000000003</v>
      </c>
      <c r="M48" s="24">
        <v>86.811000000000007</v>
      </c>
      <c r="N48" s="25">
        <v>115.36345514950168</v>
      </c>
      <c r="O48" s="12"/>
    </row>
    <row r="49" spans="1:15" ht="15" x14ac:dyDescent="0.25">
      <c r="A49" s="9" t="s">
        <v>30</v>
      </c>
      <c r="B49" s="10">
        <v>44747</v>
      </c>
      <c r="C49" s="18">
        <v>0.39930555555555558</v>
      </c>
      <c r="D49" s="9" t="s">
        <v>15</v>
      </c>
      <c r="E49" s="21">
        <f>10*20.775</f>
        <v>207.75</v>
      </c>
      <c r="F49" s="22">
        <v>4.2910000000000004</v>
      </c>
      <c r="G49" s="22">
        <v>8.3889999999999993</v>
      </c>
      <c r="H49" s="22">
        <v>0.625</v>
      </c>
      <c r="I49" s="21">
        <v>12.207000000000001</v>
      </c>
      <c r="J49" s="22">
        <v>185.232</v>
      </c>
      <c r="K49" s="24">
        <v>10.6035</v>
      </c>
      <c r="L49" s="25">
        <v>115.416</v>
      </c>
      <c r="M49" s="24">
        <v>323.166</v>
      </c>
      <c r="N49" s="25">
        <v>30.477295232706179</v>
      </c>
      <c r="O49" s="12"/>
    </row>
    <row r="50" spans="1:15" ht="15" x14ac:dyDescent="0.25">
      <c r="A50" s="9" t="s">
        <v>36</v>
      </c>
      <c r="B50" s="10">
        <v>44747</v>
      </c>
      <c r="C50" s="17">
        <v>0.51249999999999996</v>
      </c>
      <c r="D50" s="9" t="s">
        <v>27</v>
      </c>
      <c r="E50" s="21">
        <v>2.23</v>
      </c>
      <c r="F50" s="22">
        <v>1.3560000000000001</v>
      </c>
      <c r="G50" s="22">
        <v>0.11799999999999999</v>
      </c>
      <c r="H50" s="22">
        <v>3.1E-2</v>
      </c>
      <c r="I50" s="21">
        <v>143.03800000000001</v>
      </c>
      <c r="J50" s="22">
        <v>2.1139999999999999</v>
      </c>
      <c r="K50" s="24">
        <v>2.8355000000000001</v>
      </c>
      <c r="L50" s="25">
        <v>74.0595</v>
      </c>
      <c r="M50" s="24">
        <v>76.289500000000004</v>
      </c>
      <c r="N50" s="25">
        <v>26.905131370128725</v>
      </c>
      <c r="O50" s="12"/>
    </row>
    <row r="51" spans="1:15" ht="15" x14ac:dyDescent="0.25">
      <c r="A51" s="9" t="s">
        <v>34</v>
      </c>
      <c r="B51" s="10">
        <v>44747</v>
      </c>
      <c r="C51" s="17">
        <v>0.4826388888888889</v>
      </c>
      <c r="D51" s="9" t="s">
        <v>23</v>
      </c>
      <c r="E51" s="21">
        <v>8.641</v>
      </c>
      <c r="F51" s="22">
        <v>5.516</v>
      </c>
      <c r="G51" s="22">
        <v>0.84599999999999997</v>
      </c>
      <c r="H51" s="22">
        <v>0.14299999999999999</v>
      </c>
      <c r="I51" s="21">
        <v>61.628999999999998</v>
      </c>
      <c r="J51" s="22">
        <v>7.7919999999999998</v>
      </c>
      <c r="K51" s="24">
        <v>3.3980000000000001</v>
      </c>
      <c r="L51" s="25">
        <v>84.717499999999987</v>
      </c>
      <c r="M51" s="24">
        <v>93.358499999999992</v>
      </c>
      <c r="N51" s="25">
        <v>27.474543849323126</v>
      </c>
      <c r="O51" s="12"/>
    </row>
    <row r="52" spans="1:15" ht="15" x14ac:dyDescent="0.25">
      <c r="A52" s="9" t="s">
        <v>31</v>
      </c>
      <c r="B52" s="10">
        <v>44747</v>
      </c>
      <c r="C52" s="17">
        <v>0.41388888888888886</v>
      </c>
      <c r="D52" s="9" t="s">
        <v>17</v>
      </c>
      <c r="E52" s="21">
        <f>10*14.613</f>
        <v>146.13</v>
      </c>
      <c r="F52" s="22">
        <v>3.7429999999999999</v>
      </c>
      <c r="G52" s="22">
        <v>6.2279999999999998</v>
      </c>
      <c r="H52" s="22">
        <v>0.43099999999999999</v>
      </c>
      <c r="I52" s="21">
        <v>13.005000000000001</v>
      </c>
      <c r="J52" s="22">
        <v>143.334</v>
      </c>
      <c r="K52" s="24">
        <v>4.8789999999999996</v>
      </c>
      <c r="L52" s="25">
        <v>99.628500000000003</v>
      </c>
      <c r="M52" s="24">
        <v>245.7585</v>
      </c>
      <c r="N52" s="25">
        <v>50.370670219307236</v>
      </c>
      <c r="O52" s="12"/>
    </row>
    <row r="53" spans="1:15" ht="15" x14ac:dyDescent="0.25">
      <c r="A53" s="9" t="s">
        <v>32</v>
      </c>
      <c r="B53" s="10">
        <v>44747</v>
      </c>
      <c r="C53" s="17">
        <v>0.44930555555555557</v>
      </c>
      <c r="D53" s="9" t="s">
        <v>19</v>
      </c>
      <c r="E53" s="21">
        <f>10*10.061</f>
        <v>100.61</v>
      </c>
      <c r="F53" s="22">
        <v>6.3230000000000004</v>
      </c>
      <c r="G53" s="22">
        <v>4.5359999999999996</v>
      </c>
      <c r="H53" s="22">
        <v>0.121</v>
      </c>
      <c r="I53" s="21">
        <v>74.602999999999994</v>
      </c>
      <c r="J53" s="22">
        <v>101.371</v>
      </c>
      <c r="K53" s="24">
        <v>3.7210000000000001</v>
      </c>
      <c r="L53" s="25">
        <v>112.51200000000001</v>
      </c>
      <c r="M53" s="24">
        <v>213.12200000000001</v>
      </c>
      <c r="N53" s="25">
        <v>57.275463585057786</v>
      </c>
      <c r="O53" s="12"/>
    </row>
    <row r="54" spans="1:15" ht="15" x14ac:dyDescent="0.25">
      <c r="A54" s="9" t="s">
        <v>46</v>
      </c>
      <c r="B54" s="10">
        <v>44753</v>
      </c>
      <c r="C54" s="17">
        <v>4.791666666666667E-2</v>
      </c>
      <c r="D54" s="9" t="s">
        <v>47</v>
      </c>
      <c r="E54" s="21">
        <v>17.856999999999999</v>
      </c>
      <c r="F54" s="22">
        <v>1.661</v>
      </c>
      <c r="G54" s="22">
        <v>0.38900000000000001</v>
      </c>
      <c r="H54" s="22">
        <v>5.0000000000000001E-3</v>
      </c>
      <c r="I54" s="21">
        <v>111.245</v>
      </c>
      <c r="J54" s="22">
        <v>17.504999999999999</v>
      </c>
      <c r="K54" s="24">
        <v>1.1830000000000001</v>
      </c>
      <c r="L54" s="25">
        <v>37.655000000000001</v>
      </c>
      <c r="M54" s="24">
        <v>55.512</v>
      </c>
      <c r="N54" s="25">
        <v>46.924767540152153</v>
      </c>
      <c r="O54" s="12"/>
    </row>
    <row r="55" spans="1:15" ht="15" x14ac:dyDescent="0.25">
      <c r="A55" s="9" t="s">
        <v>41</v>
      </c>
      <c r="B55" s="10">
        <v>44753</v>
      </c>
      <c r="C55" s="17">
        <v>0.46111111111111114</v>
      </c>
      <c r="D55" s="9" t="s">
        <v>21</v>
      </c>
      <c r="E55" s="21">
        <v>34.86</v>
      </c>
      <c r="F55" s="22">
        <v>1.113</v>
      </c>
      <c r="G55" s="22">
        <v>2.044</v>
      </c>
      <c r="H55" s="22">
        <v>0.13100000000000001</v>
      </c>
      <c r="I55" s="21">
        <v>104.86799999999999</v>
      </c>
      <c r="J55" s="22">
        <v>32.85</v>
      </c>
      <c r="K55" s="24">
        <v>4.0024999999999995</v>
      </c>
      <c r="L55" s="25">
        <v>88.162499999999994</v>
      </c>
      <c r="M55" s="24">
        <v>123.02249999999999</v>
      </c>
      <c r="N55" s="25">
        <v>30.736414740787012</v>
      </c>
      <c r="O55" s="12"/>
    </row>
    <row r="56" spans="1:15" ht="15" x14ac:dyDescent="0.25">
      <c r="A56" s="9" t="s">
        <v>43</v>
      </c>
      <c r="B56" s="10">
        <v>44753</v>
      </c>
      <c r="C56" s="17">
        <v>0.49722222222222223</v>
      </c>
      <c r="D56" s="9" t="s">
        <v>25</v>
      </c>
      <c r="E56" s="21">
        <v>0.125</v>
      </c>
      <c r="F56" s="22">
        <v>1.5089999999999999</v>
      </c>
      <c r="G56" s="22">
        <v>2.7E-2</v>
      </c>
      <c r="H56" s="22">
        <v>0.13900000000000001</v>
      </c>
      <c r="I56" s="21">
        <v>132.61199999999999</v>
      </c>
      <c r="J56" s="22">
        <v>9.7000000000000003E-2</v>
      </c>
      <c r="K56" s="24">
        <v>2.2404999999999999</v>
      </c>
      <c r="L56" s="25">
        <v>55.233000000000004</v>
      </c>
      <c r="M56" s="24">
        <v>55.358000000000004</v>
      </c>
      <c r="N56" s="25">
        <v>24.70787770586923</v>
      </c>
      <c r="O56" s="12"/>
    </row>
    <row r="57" spans="1:15" ht="15" x14ac:dyDescent="0.25">
      <c r="A57" s="9" t="s">
        <v>45</v>
      </c>
      <c r="B57" s="10">
        <v>44753</v>
      </c>
      <c r="C57" s="17">
        <v>0.52777777777777779</v>
      </c>
      <c r="D57" s="9" t="s">
        <v>29</v>
      </c>
      <c r="E57" s="21">
        <v>2E-3</v>
      </c>
      <c r="F57" s="22">
        <v>0.69299999999999995</v>
      </c>
      <c r="G57" s="22">
        <v>1.2999999999999999E-2</v>
      </c>
      <c r="H57" s="22">
        <v>0</v>
      </c>
      <c r="I57" s="21">
        <v>123.31100000000001</v>
      </c>
      <c r="J57" s="22">
        <v>0</v>
      </c>
      <c r="K57" s="24">
        <v>2.1280000000000001</v>
      </c>
      <c r="L57" s="25">
        <v>50.924999999999997</v>
      </c>
      <c r="M57" s="24">
        <v>50.927</v>
      </c>
      <c r="N57" s="25">
        <v>23.931860902255636</v>
      </c>
      <c r="O57" s="12"/>
    </row>
    <row r="58" spans="1:15" ht="15" x14ac:dyDescent="0.25">
      <c r="A58" s="9" t="s">
        <v>38</v>
      </c>
      <c r="B58" s="10">
        <v>44753</v>
      </c>
      <c r="C58" s="17">
        <v>0.40416666666666667</v>
      </c>
      <c r="D58" s="9" t="s">
        <v>15</v>
      </c>
      <c r="E58" s="21">
        <f>10*19.986</f>
        <v>199.86</v>
      </c>
      <c r="F58" s="22">
        <v>2.0590000000000002</v>
      </c>
      <c r="G58" s="22">
        <v>7.343</v>
      </c>
      <c r="H58" s="22">
        <v>0.36699999999999999</v>
      </c>
      <c r="I58" s="21">
        <v>96.119</v>
      </c>
      <c r="J58" s="22">
        <v>167.345</v>
      </c>
      <c r="K58" s="24">
        <v>5.484</v>
      </c>
      <c r="L58" s="25">
        <v>54.841999999999985</v>
      </c>
      <c r="M58" s="24">
        <v>254.702</v>
      </c>
      <c r="N58" s="25">
        <v>46.444566010211524</v>
      </c>
      <c r="O58" s="12"/>
    </row>
    <row r="59" spans="1:15" ht="15" x14ac:dyDescent="0.25">
      <c r="A59" s="9" t="s">
        <v>44</v>
      </c>
      <c r="B59" s="10">
        <v>44753</v>
      </c>
      <c r="C59" s="17">
        <v>0.51041666666666663</v>
      </c>
      <c r="D59" s="9" t="s">
        <v>27</v>
      </c>
      <c r="E59" s="21">
        <v>1.272</v>
      </c>
      <c r="F59" s="22">
        <v>1.111</v>
      </c>
      <c r="G59" s="22">
        <v>0.03</v>
      </c>
      <c r="H59" s="22">
        <v>0.17899999999999999</v>
      </c>
      <c r="I59" s="21">
        <v>141.48099999999999</v>
      </c>
      <c r="J59" s="22">
        <v>1.2450000000000001</v>
      </c>
      <c r="K59" s="24">
        <v>2.2469999999999999</v>
      </c>
      <c r="L59" s="25">
        <v>61.3765</v>
      </c>
      <c r="M59" s="24">
        <v>62.648499999999999</v>
      </c>
      <c r="N59" s="25">
        <v>27.880952380952383</v>
      </c>
      <c r="O59" s="12"/>
    </row>
    <row r="60" spans="1:15" ht="15" x14ac:dyDescent="0.25">
      <c r="A60" s="9" t="s">
        <v>42</v>
      </c>
      <c r="B60" s="10">
        <v>44753</v>
      </c>
      <c r="C60" s="18">
        <v>0.48194444444444445</v>
      </c>
      <c r="D60" s="9" t="s">
        <v>23</v>
      </c>
      <c r="E60" s="21">
        <v>0.33100000000000002</v>
      </c>
      <c r="F60" s="22">
        <v>0.69099999999999995</v>
      </c>
      <c r="G60" s="22">
        <v>6.5000000000000002E-2</v>
      </c>
      <c r="H60" s="22">
        <v>0.29199999999999998</v>
      </c>
      <c r="I60" s="21">
        <v>150.434</v>
      </c>
      <c r="J60" s="22">
        <v>0.26500000000000001</v>
      </c>
      <c r="K60" s="24">
        <v>2.8929999999999998</v>
      </c>
      <c r="L60" s="25">
        <v>62.832999999999998</v>
      </c>
      <c r="M60" s="24">
        <v>63.164000000000001</v>
      </c>
      <c r="N60" s="25">
        <v>21.833390943657104</v>
      </c>
      <c r="O60" s="12"/>
    </row>
    <row r="61" spans="1:15" ht="15" x14ac:dyDescent="0.25">
      <c r="A61" s="9" t="s">
        <v>39</v>
      </c>
      <c r="B61" s="10">
        <v>44753</v>
      </c>
      <c r="C61" s="17">
        <v>0.42291666666666666</v>
      </c>
      <c r="D61" s="9" t="s">
        <v>17</v>
      </c>
      <c r="E61" s="21">
        <v>27.602</v>
      </c>
      <c r="F61" s="22">
        <v>0.46700000000000003</v>
      </c>
      <c r="G61" s="22">
        <v>1.7509999999999999</v>
      </c>
      <c r="H61" s="22">
        <v>0.125</v>
      </c>
      <c r="I61" s="21">
        <v>51.566000000000003</v>
      </c>
      <c r="J61" s="22">
        <v>25.873999999999999</v>
      </c>
      <c r="K61" s="24">
        <v>4.7865000000000002</v>
      </c>
      <c r="L61" s="25">
        <v>103.60900000000001</v>
      </c>
      <c r="M61" s="24">
        <v>131.21100000000001</v>
      </c>
      <c r="N61" s="25">
        <v>27.412723284236918</v>
      </c>
      <c r="O61" s="12"/>
    </row>
    <row r="62" spans="1:15" ht="15" x14ac:dyDescent="0.25">
      <c r="A62" s="9" t="s">
        <v>40</v>
      </c>
      <c r="B62" s="10">
        <v>44753</v>
      </c>
      <c r="C62" s="17">
        <v>0.45069444444444445</v>
      </c>
      <c r="D62" s="9" t="s">
        <v>19</v>
      </c>
      <c r="E62" s="21">
        <v>55.679000000000002</v>
      </c>
      <c r="F62" s="22">
        <v>1.675</v>
      </c>
      <c r="G62" s="22">
        <v>3.169</v>
      </c>
      <c r="H62" s="22">
        <v>0.10299999999999999</v>
      </c>
      <c r="I62" s="21">
        <v>92.635000000000005</v>
      </c>
      <c r="J62" s="22">
        <v>52.567</v>
      </c>
      <c r="K62" s="24">
        <v>3.9575</v>
      </c>
      <c r="L62" s="25">
        <v>104.316</v>
      </c>
      <c r="M62" s="24">
        <v>159.995</v>
      </c>
      <c r="N62" s="25">
        <v>40.428300694883134</v>
      </c>
      <c r="O62" s="12"/>
    </row>
    <row r="63" spans="1:15" ht="15" x14ac:dyDescent="0.25">
      <c r="A63" s="9" t="s">
        <v>117</v>
      </c>
      <c r="B63" s="10">
        <v>44754</v>
      </c>
      <c r="C63" s="11"/>
      <c r="D63" s="9" t="s">
        <v>88</v>
      </c>
      <c r="E63" s="21">
        <v>1.1659999999999999</v>
      </c>
      <c r="F63" s="22">
        <v>3.9049999999999998</v>
      </c>
      <c r="G63" s="22">
        <v>8.8999999999999996E-2</v>
      </c>
      <c r="H63" s="22">
        <v>7.5999999999999998E-2</v>
      </c>
      <c r="I63" s="21">
        <v>192.904</v>
      </c>
      <c r="J63" s="22">
        <v>1.0780000000000001</v>
      </c>
      <c r="K63" s="24"/>
      <c r="L63" s="24"/>
      <c r="M63" s="24"/>
      <c r="N63" s="24"/>
      <c r="O63" s="16" t="s">
        <v>131</v>
      </c>
    </row>
    <row r="64" spans="1:15" ht="15" x14ac:dyDescent="0.25">
      <c r="A64" s="9" t="s">
        <v>116</v>
      </c>
      <c r="B64" s="10">
        <v>44754</v>
      </c>
      <c r="C64" s="11"/>
      <c r="D64" s="9" t="s">
        <v>90</v>
      </c>
      <c r="E64" s="21">
        <v>5.0780000000000003</v>
      </c>
      <c r="F64" s="22">
        <v>1.48</v>
      </c>
      <c r="G64" s="22">
        <v>0.156</v>
      </c>
      <c r="H64" s="22">
        <v>0.29099999999999998</v>
      </c>
      <c r="I64" s="21">
        <v>184.869</v>
      </c>
      <c r="J64" s="22">
        <v>4.9320000000000004</v>
      </c>
      <c r="K64" s="24"/>
      <c r="L64" s="24"/>
      <c r="M64" s="24"/>
      <c r="N64" s="24"/>
      <c r="O64" s="16" t="s">
        <v>131</v>
      </c>
    </row>
    <row r="65" spans="1:15" ht="15" x14ac:dyDescent="0.25">
      <c r="A65" s="9" t="s">
        <v>58</v>
      </c>
      <c r="B65" s="10">
        <v>44760</v>
      </c>
      <c r="C65" s="17">
        <v>0.54374999999999996</v>
      </c>
      <c r="D65" s="9" t="s">
        <v>47</v>
      </c>
      <c r="E65" s="21">
        <v>13.871</v>
      </c>
      <c r="F65" s="22">
        <v>1.9330000000000001</v>
      </c>
      <c r="G65" s="22">
        <v>0.45500000000000002</v>
      </c>
      <c r="H65" s="22">
        <v>0</v>
      </c>
      <c r="I65" s="21">
        <v>68.858000000000004</v>
      </c>
      <c r="J65" s="22">
        <v>13.441000000000001</v>
      </c>
      <c r="K65" s="24">
        <v>0.45550000000000002</v>
      </c>
      <c r="L65" s="25">
        <v>27.829499999999996</v>
      </c>
      <c r="M65" s="24">
        <v>41.700499999999998</v>
      </c>
      <c r="N65" s="25">
        <v>91.548847420417118</v>
      </c>
      <c r="O65" s="12"/>
    </row>
    <row r="66" spans="1:15" ht="15" x14ac:dyDescent="0.25">
      <c r="A66" s="9" t="s">
        <v>51</v>
      </c>
      <c r="B66" s="10">
        <v>44760</v>
      </c>
      <c r="C66" s="17">
        <v>0.45416666666666666</v>
      </c>
      <c r="D66" s="9" t="s">
        <v>21</v>
      </c>
      <c r="E66" s="21">
        <v>3.73</v>
      </c>
      <c r="F66" s="22">
        <v>5.1109999999999998</v>
      </c>
      <c r="G66" s="22">
        <v>0.311</v>
      </c>
      <c r="H66" s="22">
        <v>0.39400000000000002</v>
      </c>
      <c r="I66" s="21">
        <v>159.114</v>
      </c>
      <c r="J66" s="22">
        <v>3.42</v>
      </c>
      <c r="K66" s="24">
        <v>4.1545000000000005</v>
      </c>
      <c r="L66" s="25">
        <v>86.411000000000001</v>
      </c>
      <c r="M66" s="24">
        <v>90.141000000000005</v>
      </c>
      <c r="N66" s="25">
        <v>21.697195811770367</v>
      </c>
      <c r="O66" s="12"/>
    </row>
    <row r="67" spans="1:15" ht="15" x14ac:dyDescent="0.25">
      <c r="A67" s="9" t="s">
        <v>53</v>
      </c>
      <c r="B67" s="10">
        <v>44760</v>
      </c>
      <c r="C67" s="17">
        <v>0.47986111111111113</v>
      </c>
      <c r="D67" s="9" t="s">
        <v>25</v>
      </c>
      <c r="E67" s="21">
        <v>0.29199999999999998</v>
      </c>
      <c r="F67" s="22">
        <v>3.4289999999999998</v>
      </c>
      <c r="G67" s="22">
        <v>4.4999999999999998E-2</v>
      </c>
      <c r="H67" s="22">
        <v>0.379</v>
      </c>
      <c r="I67" s="21">
        <v>211.535</v>
      </c>
      <c r="J67" s="22">
        <v>0.246</v>
      </c>
      <c r="K67" s="24">
        <v>1.8185</v>
      </c>
      <c r="L67" s="25">
        <v>46.829499999999996</v>
      </c>
      <c r="M67" s="24">
        <v>47.121499999999997</v>
      </c>
      <c r="N67" s="25">
        <v>25.91229034918889</v>
      </c>
      <c r="O67" s="12"/>
    </row>
    <row r="68" spans="1:15" ht="15" x14ac:dyDescent="0.25">
      <c r="A68" s="9" t="s">
        <v>56</v>
      </c>
      <c r="B68" s="10">
        <v>44760</v>
      </c>
      <c r="C68" s="17">
        <v>0.52847222222222223</v>
      </c>
      <c r="D68" s="9" t="s">
        <v>57</v>
      </c>
      <c r="E68" s="22">
        <v>0</v>
      </c>
      <c r="F68" s="22">
        <v>0.64600000000000002</v>
      </c>
      <c r="G68" s="22">
        <v>2.1999999999999999E-2</v>
      </c>
      <c r="H68" s="22">
        <v>3.4000000000000002E-2</v>
      </c>
      <c r="I68" s="21">
        <v>189.608</v>
      </c>
      <c r="J68" s="22">
        <v>0</v>
      </c>
      <c r="K68" s="24">
        <v>2.2389999999999999</v>
      </c>
      <c r="L68" s="25">
        <v>57.768999999999998</v>
      </c>
      <c r="M68" s="24">
        <v>57.661000000000001</v>
      </c>
      <c r="N68" s="25">
        <v>25.753014738722648</v>
      </c>
      <c r="O68" s="12"/>
    </row>
    <row r="69" spans="1:15" ht="15" x14ac:dyDescent="0.25">
      <c r="A69" s="9" t="s">
        <v>55</v>
      </c>
      <c r="B69" s="10">
        <v>44760</v>
      </c>
      <c r="C69" s="17">
        <v>0.51041666666666663</v>
      </c>
      <c r="D69" s="9" t="s">
        <v>29</v>
      </c>
      <c r="E69" s="21">
        <v>1.0209999999999999</v>
      </c>
      <c r="F69" s="22">
        <v>0.49</v>
      </c>
      <c r="G69" s="22">
        <v>8.1000000000000003E-2</v>
      </c>
      <c r="H69" s="22">
        <v>0.128</v>
      </c>
      <c r="I69" s="21">
        <v>170.506</v>
      </c>
      <c r="J69" s="22">
        <v>0.94099999999999995</v>
      </c>
      <c r="K69" s="24">
        <v>1.8405</v>
      </c>
      <c r="L69" s="25">
        <v>48.040499999999994</v>
      </c>
      <c r="M69" s="24">
        <v>49.061499999999995</v>
      </c>
      <c r="N69" s="25">
        <v>26.656615050258079</v>
      </c>
      <c r="O69" s="12"/>
    </row>
    <row r="70" spans="1:15" ht="15" x14ac:dyDescent="0.25">
      <c r="A70" s="9" t="s">
        <v>48</v>
      </c>
      <c r="B70" s="10">
        <v>44760</v>
      </c>
      <c r="C70" s="17">
        <v>0.40069444444444446</v>
      </c>
      <c r="D70" s="9" t="s">
        <v>15</v>
      </c>
      <c r="E70" s="21">
        <v>61.29</v>
      </c>
      <c r="F70" s="22">
        <v>7.3940000000000001</v>
      </c>
      <c r="G70" s="22">
        <v>4.26</v>
      </c>
      <c r="H70" s="22">
        <v>1.1819999999999999</v>
      </c>
      <c r="I70" s="21">
        <v>93.775000000000006</v>
      </c>
      <c r="J70" s="22">
        <v>57.070999999999998</v>
      </c>
      <c r="K70" s="24">
        <v>7.3040000000000003</v>
      </c>
      <c r="L70" s="25">
        <v>107.53900000000002</v>
      </c>
      <c r="M70" s="24">
        <v>168.82900000000001</v>
      </c>
      <c r="N70" s="25">
        <v>23.114594742606791</v>
      </c>
      <c r="O70" s="12"/>
    </row>
    <row r="71" spans="1:15" ht="15" x14ac:dyDescent="0.25">
      <c r="A71" s="9" t="s">
        <v>54</v>
      </c>
      <c r="B71" s="10">
        <v>44760</v>
      </c>
      <c r="C71" s="17">
        <v>0.49375000000000002</v>
      </c>
      <c r="D71" s="9" t="s">
        <v>27</v>
      </c>
      <c r="E71" s="21">
        <v>0.80200000000000005</v>
      </c>
      <c r="F71" s="22">
        <v>0.438</v>
      </c>
      <c r="G71" s="22">
        <v>9.5000000000000001E-2</v>
      </c>
      <c r="H71" s="22">
        <v>0.38300000000000001</v>
      </c>
      <c r="I71" s="21">
        <v>220.01900000000001</v>
      </c>
      <c r="J71" s="22">
        <v>0.70699999999999996</v>
      </c>
      <c r="K71" s="24">
        <v>2.0070000000000001</v>
      </c>
      <c r="L71" s="25">
        <v>51.966999999999999</v>
      </c>
      <c r="M71" s="24">
        <v>52.768999999999998</v>
      </c>
      <c r="N71" s="25">
        <v>26.292476332835076</v>
      </c>
      <c r="O71" s="12"/>
    </row>
    <row r="72" spans="1:15" ht="15" x14ac:dyDescent="0.25">
      <c r="A72" s="9" t="s">
        <v>52</v>
      </c>
      <c r="B72" s="10">
        <v>44760</v>
      </c>
      <c r="C72" s="18">
        <v>0.46666666666666667</v>
      </c>
      <c r="D72" s="9" t="s">
        <v>23</v>
      </c>
      <c r="E72" s="21">
        <v>4.165</v>
      </c>
      <c r="F72" s="22">
        <v>2.4079999999999999</v>
      </c>
      <c r="G72" s="22">
        <v>0.32800000000000001</v>
      </c>
      <c r="H72" s="22">
        <v>0.55400000000000005</v>
      </c>
      <c r="I72" s="21">
        <v>187.99700000000001</v>
      </c>
      <c r="J72" s="22">
        <v>3.839</v>
      </c>
      <c r="K72" s="24">
        <v>2.8929999999999998</v>
      </c>
      <c r="L72" s="25">
        <v>58.999000000000002</v>
      </c>
      <c r="M72" s="24">
        <v>63.164000000000001</v>
      </c>
      <c r="N72" s="25">
        <v>21.833390943657104</v>
      </c>
      <c r="O72" s="12"/>
    </row>
    <row r="73" spans="1:15" ht="15" x14ac:dyDescent="0.25">
      <c r="A73" s="9" t="s">
        <v>49</v>
      </c>
      <c r="B73" s="10">
        <v>44760</v>
      </c>
      <c r="C73" s="17">
        <v>0.41805555555555557</v>
      </c>
      <c r="D73" s="9" t="s">
        <v>17</v>
      </c>
      <c r="E73" s="21">
        <v>19.748999999999999</v>
      </c>
      <c r="F73" s="22">
        <v>10.365</v>
      </c>
      <c r="G73" s="22">
        <v>2.637</v>
      </c>
      <c r="H73" s="22">
        <v>1.0529999999999999</v>
      </c>
      <c r="I73" s="21">
        <v>31.792000000000002</v>
      </c>
      <c r="J73" s="22">
        <v>17.085999999999999</v>
      </c>
      <c r="K73" s="24">
        <v>5.585</v>
      </c>
      <c r="L73" s="25">
        <v>103.8015</v>
      </c>
      <c r="M73" s="24">
        <v>123.5505</v>
      </c>
      <c r="N73" s="25">
        <v>22.121844225604296</v>
      </c>
      <c r="O73" s="12"/>
    </row>
    <row r="74" spans="1:15" ht="15" x14ac:dyDescent="0.25">
      <c r="A74" s="9" t="s">
        <v>50</v>
      </c>
      <c r="B74" s="10">
        <v>44760</v>
      </c>
      <c r="C74" s="17">
        <v>0.43680555555555556</v>
      </c>
      <c r="D74" s="9" t="s">
        <v>19</v>
      </c>
      <c r="E74" s="21">
        <v>3.6160000000000001</v>
      </c>
      <c r="F74" s="22">
        <v>4.0709999999999997</v>
      </c>
      <c r="G74" s="22">
        <v>0.439</v>
      </c>
      <c r="H74" s="22">
        <v>0.30599999999999999</v>
      </c>
      <c r="I74" s="21">
        <v>77.585999999999999</v>
      </c>
      <c r="J74" s="22">
        <v>3.1739999999999999</v>
      </c>
      <c r="K74" s="24">
        <v>4.6219999999999999</v>
      </c>
      <c r="L74" s="25">
        <v>107.47449999999999</v>
      </c>
      <c r="M74" s="24">
        <v>111.09049999999999</v>
      </c>
      <c r="N74" s="25">
        <v>24.03515794028559</v>
      </c>
      <c r="O74" s="12"/>
    </row>
    <row r="75" spans="1:15" ht="15" x14ac:dyDescent="0.25">
      <c r="A75" s="9" t="s">
        <v>68</v>
      </c>
      <c r="B75" s="10">
        <v>44767</v>
      </c>
      <c r="C75" s="17">
        <v>9.375E-2</v>
      </c>
      <c r="D75" s="9" t="s">
        <v>47</v>
      </c>
      <c r="E75" s="21">
        <v>14.532999999999999</v>
      </c>
      <c r="F75" s="22">
        <v>0.36499999999999999</v>
      </c>
      <c r="G75" s="22">
        <v>0.62</v>
      </c>
      <c r="H75" s="22">
        <v>0.02</v>
      </c>
      <c r="I75" s="21">
        <v>61.844000000000001</v>
      </c>
      <c r="J75" s="22">
        <v>13.935</v>
      </c>
      <c r="K75" s="24">
        <v>0.20899999999999999</v>
      </c>
      <c r="L75" s="25">
        <v>23.094999999999999</v>
      </c>
      <c r="M75" s="24">
        <v>37.628</v>
      </c>
      <c r="N75" s="25">
        <v>180.03827751196172</v>
      </c>
      <c r="O75" s="12"/>
    </row>
    <row r="76" spans="1:15" ht="15" x14ac:dyDescent="0.25">
      <c r="A76" s="9" t="s">
        <v>62</v>
      </c>
      <c r="B76" s="10">
        <v>44767</v>
      </c>
      <c r="C76" s="17">
        <v>0.46597222222222223</v>
      </c>
      <c r="D76" s="9" t="s">
        <v>21</v>
      </c>
      <c r="E76" s="36">
        <v>0</v>
      </c>
      <c r="F76" s="22">
        <v>0.65800000000000003</v>
      </c>
      <c r="G76" s="22">
        <v>2.1999999999999999E-2</v>
      </c>
      <c r="H76" s="22">
        <v>0.48099999999999998</v>
      </c>
      <c r="I76" s="21">
        <v>187.221</v>
      </c>
      <c r="J76" s="22">
        <v>0</v>
      </c>
      <c r="K76" s="24">
        <v>2.8975</v>
      </c>
      <c r="L76" s="25">
        <v>57.807000000000002</v>
      </c>
      <c r="M76" s="24">
        <v>57.805</v>
      </c>
      <c r="N76" s="25">
        <v>19.949956859361517</v>
      </c>
      <c r="O76" s="12"/>
    </row>
    <row r="77" spans="1:15" ht="15" x14ac:dyDescent="0.25">
      <c r="A77" s="9" t="s">
        <v>64</v>
      </c>
      <c r="B77" s="10">
        <v>44767</v>
      </c>
      <c r="C77" s="17">
        <v>0.51041666666666663</v>
      </c>
      <c r="D77" s="9" t="s">
        <v>25</v>
      </c>
      <c r="E77" s="36">
        <v>0</v>
      </c>
      <c r="F77" s="22">
        <v>7.7</v>
      </c>
      <c r="G77" s="22">
        <v>2.3E-2</v>
      </c>
      <c r="H77" s="22">
        <v>2.1000000000000001E-2</v>
      </c>
      <c r="I77" s="21">
        <v>192.39500000000001</v>
      </c>
      <c r="J77" s="22">
        <v>0</v>
      </c>
      <c r="K77" s="24">
        <v>1.6865000000000001</v>
      </c>
      <c r="L77" s="25">
        <v>50.632000000000005</v>
      </c>
      <c r="M77" s="24">
        <v>50.587000000000003</v>
      </c>
      <c r="N77" s="25">
        <v>29.995256448265639</v>
      </c>
      <c r="O77" s="12"/>
    </row>
    <row r="78" spans="1:15" ht="15" x14ac:dyDescent="0.25">
      <c r="A78" s="9" t="s">
        <v>67</v>
      </c>
      <c r="B78" s="10">
        <v>44767</v>
      </c>
      <c r="C78" s="17">
        <v>7.013888888888889E-2</v>
      </c>
      <c r="D78" s="9" t="s">
        <v>57</v>
      </c>
      <c r="E78" s="36">
        <v>0</v>
      </c>
      <c r="F78" s="22">
        <v>0.53800000000000003</v>
      </c>
      <c r="G78" s="22">
        <v>1.2999999999999999E-2</v>
      </c>
      <c r="H78" s="22">
        <v>0</v>
      </c>
      <c r="I78" s="21">
        <v>192.47200000000001</v>
      </c>
      <c r="J78" s="22">
        <v>0</v>
      </c>
      <c r="K78" s="24">
        <v>1.8820000000000001</v>
      </c>
      <c r="L78" s="25">
        <v>58.596499999999999</v>
      </c>
      <c r="M78" s="24">
        <v>58.478499999999997</v>
      </c>
      <c r="N78" s="25">
        <v>31.072529224229541</v>
      </c>
      <c r="O78" s="12"/>
    </row>
    <row r="79" spans="1:15" ht="15" x14ac:dyDescent="0.25">
      <c r="A79" s="9" t="s">
        <v>66</v>
      </c>
      <c r="B79" s="10">
        <v>44767</v>
      </c>
      <c r="C79" s="17">
        <v>5.1388888888888887E-2</v>
      </c>
      <c r="D79" s="9" t="s">
        <v>29</v>
      </c>
      <c r="E79" s="21">
        <v>1.901</v>
      </c>
      <c r="F79" s="22">
        <v>15.837</v>
      </c>
      <c r="G79" s="22">
        <v>0.3</v>
      </c>
      <c r="H79" s="22">
        <v>0.16600000000000001</v>
      </c>
      <c r="I79" s="21">
        <v>223.19399999999999</v>
      </c>
      <c r="J79" s="22">
        <v>1.597</v>
      </c>
      <c r="K79" s="24">
        <v>1.7375</v>
      </c>
      <c r="L79" s="25">
        <v>51.1755</v>
      </c>
      <c r="M79" s="24">
        <v>53.076500000000003</v>
      </c>
      <c r="N79" s="25">
        <v>30.547625899280575</v>
      </c>
      <c r="O79" s="12"/>
    </row>
    <row r="80" spans="1:15" ht="15" x14ac:dyDescent="0.25">
      <c r="A80" s="9" t="s">
        <v>59</v>
      </c>
      <c r="B80" s="10">
        <v>44767</v>
      </c>
      <c r="C80" s="17">
        <v>0.40555555555555556</v>
      </c>
      <c r="D80" s="9" t="s">
        <v>15</v>
      </c>
      <c r="E80" s="21">
        <v>70.400000000000006</v>
      </c>
      <c r="F80" s="22">
        <v>3.6739999999999999</v>
      </c>
      <c r="G80" s="22">
        <v>4.34</v>
      </c>
      <c r="H80" s="22">
        <v>1.4870000000000001</v>
      </c>
      <c r="I80" s="21">
        <v>204.93</v>
      </c>
      <c r="J80" s="22">
        <v>66.125</v>
      </c>
      <c r="K80" s="24">
        <v>6.194</v>
      </c>
      <c r="L80" s="25">
        <v>93.273999999999972</v>
      </c>
      <c r="M80" s="24">
        <v>163.67399999999998</v>
      </c>
      <c r="N80" s="25">
        <v>26.424604455925085</v>
      </c>
      <c r="O80" s="12"/>
    </row>
    <row r="81" spans="1:15" ht="15" x14ac:dyDescent="0.25">
      <c r="A81" s="9" t="s">
        <v>65</v>
      </c>
      <c r="B81" s="10">
        <v>44767</v>
      </c>
      <c r="C81" s="17">
        <v>0.52916666666666667</v>
      </c>
      <c r="D81" s="9" t="s">
        <v>27</v>
      </c>
      <c r="E81" s="21">
        <v>0.33100000000000002</v>
      </c>
      <c r="F81" s="22">
        <v>1.3080000000000001</v>
      </c>
      <c r="G81" s="22">
        <v>5.7000000000000002E-2</v>
      </c>
      <c r="H81" s="22">
        <v>0.13800000000000001</v>
      </c>
      <c r="I81" s="21">
        <v>212.536</v>
      </c>
      <c r="J81" s="22">
        <v>0.27300000000000002</v>
      </c>
      <c r="K81" s="24">
        <v>1.8845000000000001</v>
      </c>
      <c r="L81" s="25">
        <v>55.406499999999994</v>
      </c>
      <c r="M81" s="24">
        <v>55.737499999999997</v>
      </c>
      <c r="N81" s="25">
        <v>29.576810825152556</v>
      </c>
      <c r="O81" s="12"/>
    </row>
    <row r="82" spans="1:15" ht="15" x14ac:dyDescent="0.25">
      <c r="A82" s="9" t="s">
        <v>63</v>
      </c>
      <c r="B82" s="10">
        <v>44767</v>
      </c>
      <c r="C82" s="17">
        <v>0.49375000000000002</v>
      </c>
      <c r="D82" s="9" t="s">
        <v>23</v>
      </c>
      <c r="E82" s="21">
        <v>3.6999999999999998E-2</v>
      </c>
      <c r="F82" s="22">
        <v>0.752</v>
      </c>
      <c r="G82" s="22">
        <v>4.0000000000000001E-3</v>
      </c>
      <c r="H82" s="22">
        <v>0.34200000000000003</v>
      </c>
      <c r="I82" s="21">
        <v>225.72</v>
      </c>
      <c r="J82" s="22">
        <v>3.2000000000000001E-2</v>
      </c>
      <c r="K82" s="24">
        <v>1.7655000000000001</v>
      </c>
      <c r="L82" s="25">
        <v>47.496000000000002</v>
      </c>
      <c r="M82" s="24">
        <v>47.533000000000001</v>
      </c>
      <c r="N82" s="25">
        <v>26.923251203625036</v>
      </c>
      <c r="O82" s="12"/>
    </row>
    <row r="83" spans="1:15" ht="15" x14ac:dyDescent="0.25">
      <c r="A83" s="9" t="s">
        <v>60</v>
      </c>
      <c r="B83" s="10">
        <v>44767</v>
      </c>
      <c r="C83" s="17">
        <v>0.42430555555555555</v>
      </c>
      <c r="D83" s="9" t="s">
        <v>17</v>
      </c>
      <c r="E83" s="21">
        <v>2.3929999999999998</v>
      </c>
      <c r="F83" s="22">
        <v>1.0629999999999999</v>
      </c>
      <c r="G83" s="22">
        <v>0.27100000000000002</v>
      </c>
      <c r="H83" s="22">
        <v>1.472</v>
      </c>
      <c r="I83" s="21">
        <v>185.791</v>
      </c>
      <c r="J83" s="22">
        <v>2.12</v>
      </c>
      <c r="K83" s="24">
        <v>5.585</v>
      </c>
      <c r="L83" s="25">
        <v>121.1575</v>
      </c>
      <c r="M83" s="24">
        <v>123.5505</v>
      </c>
      <c r="N83" s="25">
        <v>22.121844225604296</v>
      </c>
      <c r="O83" s="12"/>
    </row>
    <row r="84" spans="1:15" ht="15" x14ac:dyDescent="0.25">
      <c r="A84" s="9" t="s">
        <v>61</v>
      </c>
      <c r="B84" s="10">
        <v>44767</v>
      </c>
      <c r="C84" s="17">
        <v>0.44513888888888886</v>
      </c>
      <c r="D84" s="9" t="s">
        <v>19</v>
      </c>
      <c r="E84" s="21">
        <v>0.31</v>
      </c>
      <c r="F84" s="22">
        <v>1.2749999999999999</v>
      </c>
      <c r="G84" s="22">
        <v>2.5000000000000001E-2</v>
      </c>
      <c r="H84" s="22">
        <v>1.81</v>
      </c>
      <c r="I84" s="21">
        <v>86.72</v>
      </c>
      <c r="J84" s="22">
        <v>0.28499999999999998</v>
      </c>
      <c r="K84" s="24">
        <v>6.7509999999999994</v>
      </c>
      <c r="L84" s="25">
        <v>105.71299999999999</v>
      </c>
      <c r="M84" s="24">
        <v>106.023</v>
      </c>
      <c r="N84" s="25">
        <v>15.704784476373872</v>
      </c>
      <c r="O84" s="12"/>
    </row>
    <row r="85" spans="1:15" ht="15.75" customHeight="1" x14ac:dyDescent="0.25">
      <c r="A85" s="9" t="s">
        <v>69</v>
      </c>
      <c r="B85" s="10"/>
      <c r="C85" s="11"/>
      <c r="D85" s="9" t="s">
        <v>70</v>
      </c>
      <c r="E85" s="21">
        <v>8.1910000000000007</v>
      </c>
      <c r="F85" s="22">
        <v>7.5250000000000004</v>
      </c>
      <c r="G85" s="22">
        <v>0.39300000000000002</v>
      </c>
      <c r="H85" s="22">
        <v>1.7130000000000001</v>
      </c>
      <c r="I85" s="21">
        <v>46.286000000000001</v>
      </c>
      <c r="J85" s="22">
        <v>7.8090000000000002</v>
      </c>
      <c r="K85" s="24">
        <v>3.6109999999999998</v>
      </c>
      <c r="L85" s="24">
        <v>88.915999999999997</v>
      </c>
      <c r="M85" s="24">
        <v>97.106999999999999</v>
      </c>
      <c r="N85" s="25">
        <v>26.891996676820828</v>
      </c>
      <c r="O85" s="12" t="s">
        <v>132</v>
      </c>
    </row>
    <row r="86" spans="1:15" ht="15.75" customHeight="1" x14ac:dyDescent="0.25">
      <c r="A86" s="19"/>
      <c r="B86" s="19"/>
      <c r="C86" s="19"/>
      <c r="D86" s="19" t="s">
        <v>126</v>
      </c>
      <c r="E86" s="29">
        <v>0</v>
      </c>
      <c r="F86" s="29">
        <v>0.154</v>
      </c>
      <c r="G86" s="29">
        <v>1.4E-2</v>
      </c>
      <c r="H86" s="29">
        <v>5.6000000000000001E-2</v>
      </c>
      <c r="I86" s="28">
        <v>221.91300000000001</v>
      </c>
      <c r="J86" s="29">
        <v>0</v>
      </c>
      <c r="K86" s="30">
        <v>1.8520000000000001</v>
      </c>
      <c r="L86" s="30">
        <v>111.608</v>
      </c>
      <c r="M86" s="30">
        <v>111.43</v>
      </c>
      <c r="N86" s="29">
        <v>60.167386609071272</v>
      </c>
      <c r="O86" s="20" t="s">
        <v>128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BGSU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Stanislawczyk, Keara M.</dc:creator>
  <cp:lastModifiedBy>Stanislawczyk, Keara M.</cp:lastModifiedBy>
  <cp:lastPrinted>2022-07-26T20:03:57Z</cp:lastPrinted>
  <dcterms:created xsi:type="dcterms:W3CDTF">2022-07-26T19:56:44Z</dcterms:created>
  <dcterms:modified xsi:type="dcterms:W3CDTF">2022-09-28T17:04:16Z</dcterms:modified>
</cp:coreProperties>
</file>