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1 Sampling\2021 Sampling\2021 BGSU\2021 July BGSU Batch\"/>
    </mc:Choice>
  </mc:AlternateContent>
  <xr:revisionPtr revIDLastSave="0" documentId="13_ncr:1_{445F422D-9564-4BCE-80D9-2105791F1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GS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7" i="1" l="1"/>
  <c r="L81" i="1"/>
  <c r="M81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16" i="1"/>
  <c r="M16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38" i="1"/>
  <c r="M38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197" i="1"/>
  <c r="M197" i="1"/>
  <c r="L196" i="1"/>
  <c r="M196" i="1"/>
  <c r="L195" i="1"/>
  <c r="M195" i="1"/>
  <c r="L194" i="1"/>
  <c r="M194" i="1"/>
  <c r="L193" i="1"/>
  <c r="M193" i="1"/>
  <c r="L192" i="1"/>
  <c r="M192" i="1"/>
  <c r="L191" i="1"/>
  <c r="M191" i="1"/>
  <c r="L190" i="1"/>
  <c r="M190" i="1"/>
  <c r="L189" i="1"/>
  <c r="M189" i="1"/>
  <c r="L188" i="1"/>
  <c r="M188" i="1"/>
  <c r="L187" i="1"/>
  <c r="M187" i="1"/>
  <c r="L171" i="1"/>
  <c r="M171" i="1"/>
  <c r="L172" i="1"/>
  <c r="M172" i="1"/>
  <c r="L173" i="1"/>
  <c r="M173" i="1"/>
  <c r="L176" i="1"/>
  <c r="M176" i="1"/>
  <c r="L177" i="1"/>
  <c r="M177" i="1"/>
  <c r="L178" i="1"/>
  <c r="M178" i="1"/>
  <c r="L170" i="1"/>
  <c r="M170" i="1"/>
  <c r="L161" i="1"/>
  <c r="M161" i="1"/>
  <c r="L162" i="1"/>
  <c r="M162" i="1"/>
  <c r="L165" i="1"/>
  <c r="M165" i="1"/>
  <c r="L166" i="1"/>
  <c r="M166" i="1"/>
  <c r="L160" i="1"/>
  <c r="M160" i="1"/>
  <c r="L159" i="1"/>
  <c r="M159" i="1"/>
  <c r="L154" i="1"/>
  <c r="M154" i="1"/>
  <c r="L153" i="1"/>
  <c r="M153" i="1"/>
  <c r="L152" i="1"/>
  <c r="M152" i="1"/>
  <c r="L151" i="1"/>
  <c r="M151" i="1"/>
  <c r="L145" i="1"/>
  <c r="M145" i="1"/>
  <c r="L146" i="1"/>
  <c r="M146" i="1"/>
  <c r="L147" i="1"/>
  <c r="M147" i="1"/>
  <c r="L144" i="1"/>
  <c r="M144" i="1"/>
  <c r="L143" i="1"/>
  <c r="M143" i="1"/>
  <c r="L142" i="1"/>
  <c r="M142" i="1"/>
  <c r="L141" i="1"/>
  <c r="M141" i="1"/>
  <c r="L138" i="1"/>
  <c r="M138" i="1"/>
  <c r="L139" i="1"/>
  <c r="M139" i="1"/>
  <c r="L136" i="1"/>
  <c r="M136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03" i="1"/>
  <c r="M103" i="1"/>
  <c r="L104" i="1"/>
  <c r="M104" i="1"/>
  <c r="L105" i="1"/>
  <c r="M105" i="1"/>
  <c r="L106" i="1"/>
  <c r="M106" i="1"/>
  <c r="L107" i="1"/>
  <c r="M107" i="1"/>
  <c r="L110" i="1"/>
  <c r="M110" i="1"/>
  <c r="L112" i="1"/>
  <c r="M112" i="1"/>
  <c r="L102" i="1"/>
  <c r="M102" i="1"/>
  <c r="L94" i="1"/>
  <c r="M94" i="1"/>
  <c r="L93" i="1"/>
  <c r="M93" i="1"/>
  <c r="L86" i="1"/>
  <c r="M86" i="1"/>
  <c r="L87" i="1"/>
  <c r="M87" i="1"/>
  <c r="L88" i="1"/>
  <c r="M88" i="1"/>
  <c r="L89" i="1"/>
  <c r="M89" i="1"/>
  <c r="L90" i="1"/>
  <c r="M90" i="1"/>
  <c r="L91" i="1"/>
  <c r="M91" i="1"/>
  <c r="L85" i="1"/>
  <c r="M85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59" i="1"/>
  <c r="M59" i="1"/>
  <c r="L181" i="1"/>
  <c r="M181" i="1"/>
  <c r="L180" i="1"/>
  <c r="M180" i="1"/>
  <c r="L179" i="1"/>
  <c r="M179" i="1"/>
  <c r="L3" i="1"/>
  <c r="M3" i="1"/>
  <c r="L198" i="1"/>
  <c r="M198" i="1"/>
  <c r="L163" i="1"/>
  <c r="M163" i="1"/>
  <c r="I199" i="1"/>
  <c r="L199" i="1"/>
  <c r="M199" i="1"/>
  <c r="I164" i="1"/>
  <c r="L164" i="1"/>
  <c r="M164" i="1"/>
  <c r="I186" i="1"/>
  <c r="L186" i="1"/>
  <c r="M186" i="1"/>
  <c r="I163" i="1"/>
  <c r="I198" i="1"/>
  <c r="I118" i="1"/>
  <c r="L118" i="1"/>
  <c r="M118" i="1"/>
  <c r="I121" i="1"/>
  <c r="L121" i="1"/>
  <c r="M121" i="1"/>
  <c r="I117" i="1"/>
  <c r="L117" i="1"/>
  <c r="M117" i="1"/>
  <c r="I119" i="1"/>
  <c r="L119" i="1"/>
  <c r="M119" i="1"/>
  <c r="I120" i="1"/>
  <c r="L120" i="1"/>
  <c r="M120" i="1"/>
  <c r="I149" i="1"/>
  <c r="L149" i="1"/>
  <c r="M149" i="1"/>
  <c r="I150" i="1"/>
  <c r="L150" i="1"/>
  <c r="M150" i="1"/>
  <c r="I155" i="1"/>
  <c r="L155" i="1"/>
  <c r="M155" i="1"/>
  <c r="I115" i="1"/>
  <c r="L115" i="1"/>
  <c r="M115" i="1"/>
  <c r="I116" i="1"/>
  <c r="L116" i="1"/>
  <c r="M116" i="1"/>
  <c r="I112" i="1"/>
  <c r="I106" i="1"/>
  <c r="I103" i="1"/>
  <c r="I102" i="1"/>
  <c r="I90" i="1"/>
  <c r="I91" i="1"/>
  <c r="I92" i="1"/>
  <c r="I93" i="1"/>
  <c r="I94" i="1"/>
  <c r="I86" i="1"/>
  <c r="I87" i="1"/>
  <c r="I88" i="1"/>
  <c r="I89" i="1"/>
  <c r="I85" i="1"/>
</calcChain>
</file>

<file path=xl/sharedStrings.xml><?xml version="1.0" encoding="utf-8"?>
<sst xmlns="http://schemas.openxmlformats.org/spreadsheetml/2006/main" count="848" uniqueCount="308">
  <si>
    <t>ID#</t>
  </si>
  <si>
    <t>Date</t>
  </si>
  <si>
    <t xml:space="preserve">Site Name </t>
  </si>
  <si>
    <t>Nitrite (umol/L)</t>
  </si>
  <si>
    <t>DRP (umol/L)</t>
  </si>
  <si>
    <t>Silicate (umol/L)</t>
  </si>
  <si>
    <t>Nitrate (umol/L)</t>
  </si>
  <si>
    <t>TP (umol/L)</t>
  </si>
  <si>
    <t>TKN (umol/L)</t>
  </si>
  <si>
    <t>TN (umol/L)</t>
  </si>
  <si>
    <t>TN:TP (molar)</t>
  </si>
  <si>
    <t>Bridge</t>
  </si>
  <si>
    <t>Muddy_Creek</t>
  </si>
  <si>
    <t>ODNR_4</t>
  </si>
  <si>
    <t>ODNR_6</t>
  </si>
  <si>
    <t>ODNR_2</t>
  </si>
  <si>
    <t>BGSU_BUOY_2</t>
  </si>
  <si>
    <t>ODNR_1</t>
  </si>
  <si>
    <t>EC_1163</t>
  </si>
  <si>
    <t>BELLS</t>
  </si>
  <si>
    <t>June7_BG_MC</t>
  </si>
  <si>
    <t>June7_BG_ODNR4</t>
  </si>
  <si>
    <t>June7_BG_ODNR6</t>
  </si>
  <si>
    <t>June7_BG_Bridge</t>
  </si>
  <si>
    <t>June7_BG_BUOY2</t>
  </si>
  <si>
    <t>June7_BG_ODNR2</t>
  </si>
  <si>
    <t>June7_BG_ODNR1</t>
  </si>
  <si>
    <t>June7_BG_1163</t>
  </si>
  <si>
    <t>June7_BG_BELLS</t>
  </si>
  <si>
    <t>Skinn_Lake_Dock</t>
  </si>
  <si>
    <t>Skinn_Lake_Shore</t>
  </si>
  <si>
    <t>June10_BG_SkinnLakeDock</t>
  </si>
  <si>
    <t>June10_BG_SkinnLakeShore</t>
  </si>
  <si>
    <t>May27_BG_SkinnLakeDock</t>
  </si>
  <si>
    <t>June14_BG_MC</t>
  </si>
  <si>
    <t>June14_BG_ODNR4</t>
  </si>
  <si>
    <t>June14_BG_ODNR6</t>
  </si>
  <si>
    <t>June14_BG_Bridge</t>
  </si>
  <si>
    <t>June14_BG_ODNR2</t>
  </si>
  <si>
    <t>June14_BG_BUOY2</t>
  </si>
  <si>
    <t>June14_BG_ODNR1</t>
  </si>
  <si>
    <t>June14_BG_1163</t>
  </si>
  <si>
    <t>June14_BG_BELLS</t>
  </si>
  <si>
    <t>June21_BG_MC</t>
  </si>
  <si>
    <t>June21_BG_ODNR4</t>
  </si>
  <si>
    <t>June21_BG_ODNR6</t>
  </si>
  <si>
    <t>June21_BG_Bridge</t>
  </si>
  <si>
    <t>June22_BG_Bridge</t>
  </si>
  <si>
    <t>June22_BG_CHT_Dew2</t>
  </si>
  <si>
    <t>Dew 2</t>
  </si>
  <si>
    <t>Sept7_BG_CHT_Driftwood</t>
  </si>
  <si>
    <t>Driftwood</t>
  </si>
  <si>
    <t>Sept23_BG_CHT_Chad</t>
  </si>
  <si>
    <t>Chadoiken</t>
  </si>
  <si>
    <t>Sept7_BG_CHT_Cottage</t>
  </si>
  <si>
    <t>Cottage</t>
  </si>
  <si>
    <t>Sept7_BG_CHT_Lwood2</t>
  </si>
  <si>
    <t>Lakewood 2</t>
  </si>
  <si>
    <t>Muddy Creek</t>
  </si>
  <si>
    <t>Sept23_BG_CHT_Bell</t>
  </si>
  <si>
    <t>Bellview</t>
  </si>
  <si>
    <t>Sept24_BG_CHT_DewK</t>
  </si>
  <si>
    <t>DewK</t>
  </si>
  <si>
    <t xml:space="preserve">Sept24_BG_CHT_Dew </t>
  </si>
  <si>
    <t>Sept23_BG_CHT_Dutch</t>
  </si>
  <si>
    <t>Dutch Hollow</t>
  </si>
  <si>
    <t>Sept8_BG_CHT_Dew</t>
  </si>
  <si>
    <t>Dewville Creek</t>
  </si>
  <si>
    <t>Sept8_BG_CHT_LittleIn</t>
  </si>
  <si>
    <t>Little Inlet</t>
  </si>
  <si>
    <t>Sept8_BG_CHT_BigIn</t>
  </si>
  <si>
    <t>Big Inlet</t>
  </si>
  <si>
    <t>Sept7_BG_CHT_Crescent</t>
  </si>
  <si>
    <t>Crescent</t>
  </si>
  <si>
    <t>Sept23_BG_CHT_Goose</t>
  </si>
  <si>
    <t>Goose Creek</t>
  </si>
  <si>
    <t xml:space="preserve">Sept7_BG_CHT_Lwood </t>
  </si>
  <si>
    <t xml:space="preserve">Lakewood  </t>
  </si>
  <si>
    <t>Sept24_BG_CHT_Lawson</t>
  </si>
  <si>
    <t>Lawson</t>
  </si>
  <si>
    <t>Sept23_BG_CHT_Crescent</t>
  </si>
  <si>
    <t>Sept7_BG_CHT_Goose</t>
  </si>
  <si>
    <t>Sept8_BG_CHT_Jodees</t>
  </si>
  <si>
    <t>Jodees</t>
  </si>
  <si>
    <t>Sept7_BG_CHT_Bemus</t>
  </si>
  <si>
    <t>Bemus Creek</t>
  </si>
  <si>
    <t>Sept8_BG_CHT_DewK</t>
  </si>
  <si>
    <t>Sept8_BG_CHT_Bell</t>
  </si>
  <si>
    <t>Sept24_BG_CHT_BigIn</t>
  </si>
  <si>
    <t>Sept8_BG_CHT_Stow</t>
  </si>
  <si>
    <t>Stow</t>
  </si>
  <si>
    <t>Sept24_BG_CHT_Maple</t>
  </si>
  <si>
    <t>Maple Springs</t>
  </si>
  <si>
    <t>Pendergast</t>
  </si>
  <si>
    <t>Sept8_BG_CHT_Pen</t>
  </si>
  <si>
    <t>Sept8_BG_CHT_Maple</t>
  </si>
  <si>
    <t>Sept7_BG_CHT_Chad</t>
  </si>
  <si>
    <t>Sept8_BG_CHT_Mudd</t>
  </si>
  <si>
    <t>Sept23_BG_CHT_Mudd</t>
  </si>
  <si>
    <t>Sept23_BG_CHT_Lwood2</t>
  </si>
  <si>
    <t>Sept7_BG_CHT_Cheney</t>
  </si>
  <si>
    <t>Cheney</t>
  </si>
  <si>
    <t>Sept23_BG_CHT_Cottage</t>
  </si>
  <si>
    <t>Sept23_BG_CHT_Jodees</t>
  </si>
  <si>
    <t xml:space="preserve">Sept23_BG_CHT_Lwood </t>
  </si>
  <si>
    <t>Lakewood</t>
  </si>
  <si>
    <t>June10_BG_CHT_LittleIn</t>
  </si>
  <si>
    <t>June10_BG_CHT_Lwood</t>
  </si>
  <si>
    <t>June10_BG_CHT_Bemus</t>
  </si>
  <si>
    <t>June22_BG_CHT_Lawson</t>
  </si>
  <si>
    <t>June23_BG_CHT_Ball</t>
  </si>
  <si>
    <t>Ball Creek</t>
  </si>
  <si>
    <t>June22_BG_CHT_BVF</t>
  </si>
  <si>
    <t>BVF</t>
  </si>
  <si>
    <t>June23_BG_CHT_BallUs</t>
  </si>
  <si>
    <t>Ball Upstream</t>
  </si>
  <si>
    <t>June10_BG_CHT_Chad</t>
  </si>
  <si>
    <t>June16_BG_SL_SB1</t>
  </si>
  <si>
    <t>June16_BG_SL_SB2</t>
  </si>
  <si>
    <t>June16_BG_SL_SB3</t>
  </si>
  <si>
    <t>June16_BG_SL_SB4</t>
  </si>
  <si>
    <t>Springbrook 1 (Lobe 1)</t>
  </si>
  <si>
    <t>Springbrook 2 (Lobe 2)</t>
  </si>
  <si>
    <t>Springbrook 3 (Inlet)</t>
  </si>
  <si>
    <t>Springbrook 4 (Dock)</t>
  </si>
  <si>
    <t>June9_BG_SL_SB1</t>
  </si>
  <si>
    <t>June9_BG_SL_SB2</t>
  </si>
  <si>
    <t>June9_BG_SL_SB3</t>
  </si>
  <si>
    <t>June9_BG_SL_SB4</t>
  </si>
  <si>
    <t>June23_BG_CHT_BallDs</t>
  </si>
  <si>
    <t>Ball Downstream</t>
  </si>
  <si>
    <t>June23_BG_CHT_Lwood2</t>
  </si>
  <si>
    <t>Sept24_BG_CHT_Web</t>
  </si>
  <si>
    <t>Webbs</t>
  </si>
  <si>
    <t>Sept23_BG_CHT_CHN</t>
  </si>
  <si>
    <t>Sept8_BG_CHT_Law</t>
  </si>
  <si>
    <t>Sept24_BG_CHT_Pen</t>
  </si>
  <si>
    <t>Sept23_BG_CHT_DRF</t>
  </si>
  <si>
    <t>Sept23_BG_CHT_STO</t>
  </si>
  <si>
    <t>Sept24_BG_CHT_BEM</t>
  </si>
  <si>
    <t>Bemus</t>
  </si>
  <si>
    <t>Apr27_BG_CHT_BAL</t>
  </si>
  <si>
    <t>Ball</t>
  </si>
  <si>
    <t>Apr27_BG_CHT_CRS</t>
  </si>
  <si>
    <t>Apr27_BG_CHT_WEB</t>
  </si>
  <si>
    <t>Apr27_BG_CHT_GOO</t>
  </si>
  <si>
    <t>Goose</t>
  </si>
  <si>
    <t>Apr27_BG_CHT_BV</t>
  </si>
  <si>
    <t>Belleview</t>
  </si>
  <si>
    <t>Apr27_BG_CHT_DEW</t>
  </si>
  <si>
    <t>Dewittville</t>
  </si>
  <si>
    <t>Apr27_BG_CHT_DHC</t>
  </si>
  <si>
    <t>Prendergast</t>
  </si>
  <si>
    <t>Apr27_BG_CHT_PRN</t>
  </si>
  <si>
    <t>June10_BG_CHT_COT</t>
  </si>
  <si>
    <t>Cottage Park</t>
  </si>
  <si>
    <t>June10_BG_CHT_PRN</t>
  </si>
  <si>
    <t>June10_BG_CHT_CHM</t>
  </si>
  <si>
    <t>Chautauqua Marina</t>
  </si>
  <si>
    <t>June10_BG_CHT_CHN</t>
  </si>
  <si>
    <t>Cheney Point</t>
  </si>
  <si>
    <t>June10_BG_CHT_BI</t>
  </si>
  <si>
    <t>June10_BG_CHT_CRS</t>
  </si>
  <si>
    <t>Sept24_BG_CHT_LI</t>
  </si>
  <si>
    <t>Sept8_BG_CHT_DHC</t>
  </si>
  <si>
    <t>May26_BG_CHT_CHM</t>
  </si>
  <si>
    <t>Jodee's Dock</t>
  </si>
  <si>
    <t>May26_BG_CHT_JOD</t>
  </si>
  <si>
    <t>May26_BG_CHT_DEW2</t>
  </si>
  <si>
    <t>May26_BG_CHT_STO</t>
  </si>
  <si>
    <t>May26_BG_CHT_COT</t>
  </si>
  <si>
    <t>May25_BG_CHT_BAL</t>
  </si>
  <si>
    <t>May27_BG_CHT_</t>
  </si>
  <si>
    <t>May27_BG_CHT_CHAD</t>
  </si>
  <si>
    <t>The Chad</t>
  </si>
  <si>
    <t>Rivulet</t>
  </si>
  <si>
    <t>Dew</t>
  </si>
  <si>
    <t>May25_BG_CHT_DEW</t>
  </si>
  <si>
    <t>May26_BG_CHT_RIV</t>
  </si>
  <si>
    <t>May26_BG_CHT_CRS</t>
  </si>
  <si>
    <t>Sept8_BG_CHT_WEB</t>
  </si>
  <si>
    <t>June22_BG_SC</t>
  </si>
  <si>
    <t>Side Cut</t>
  </si>
  <si>
    <t>May25_BG_CHT_BVF</t>
  </si>
  <si>
    <t>Bellview Frozen</t>
  </si>
  <si>
    <t>May26_BG_CHT_LAW</t>
  </si>
  <si>
    <t>May26_BG_CHT_LWOOD2</t>
  </si>
  <si>
    <t>May26_BG_CHT_DHC</t>
  </si>
  <si>
    <t>May26_BG_CHT_BAL</t>
  </si>
  <si>
    <t>May26_BG_CHT_LI</t>
  </si>
  <si>
    <t>Lil Inlet</t>
  </si>
  <si>
    <t>May26_BG_CHT_MS</t>
  </si>
  <si>
    <t>June9_BG_CHT_LAW</t>
  </si>
  <si>
    <t>June8_BG_CHT_LWOOD2</t>
  </si>
  <si>
    <t>June9_BG_CHT_DRF</t>
  </si>
  <si>
    <t>Mar30_BG_CHT_LI</t>
  </si>
  <si>
    <t>June9_BG_CHT_DEWB</t>
  </si>
  <si>
    <t>DewB</t>
  </si>
  <si>
    <t>June8_BG_CHT_BVF</t>
  </si>
  <si>
    <t>Belleview Frozen</t>
  </si>
  <si>
    <t>June9_BG_CHT_DEW2</t>
  </si>
  <si>
    <t>Dew2</t>
  </si>
  <si>
    <t>Mar30_BG_CHT_JOD</t>
  </si>
  <si>
    <t>Mar30_BG_CHT_PEN</t>
  </si>
  <si>
    <t>Mar30_BG_CHT_CHN</t>
  </si>
  <si>
    <t>June9_BG_CHT_STO</t>
  </si>
  <si>
    <t>Mar30_BG_CHT_BV</t>
  </si>
  <si>
    <t>May25_BG_CHT_DEWB</t>
  </si>
  <si>
    <t>Dew B</t>
  </si>
  <si>
    <t>Mar30_BG_CHT_DHC</t>
  </si>
  <si>
    <t>Mar30_BG_CHT_MS</t>
  </si>
  <si>
    <t>Mar30_BG_CHT_GOO</t>
  </si>
  <si>
    <t>May26_BG_CHT_PRN</t>
  </si>
  <si>
    <t>May26_BG_CHT_CHN</t>
  </si>
  <si>
    <t>May26_BG_CHT_BI</t>
  </si>
  <si>
    <t>Mar30_BG_CHT_BAL</t>
  </si>
  <si>
    <t>Mar30_BG_CHT_DEW</t>
  </si>
  <si>
    <t>Mar30_BG_CHT_COT</t>
  </si>
  <si>
    <t>Mar30_BG_CHT_BI</t>
  </si>
  <si>
    <t>Mar30_BG_CHT_CRS</t>
  </si>
  <si>
    <t>May26_BG_CHT_GOO</t>
  </si>
  <si>
    <t>May27_BG_CHT_BAL</t>
  </si>
  <si>
    <t>June24_BG_CHT_DewB</t>
  </si>
  <si>
    <t>May26_BG-SB-1</t>
  </si>
  <si>
    <t>Spring Brook 1</t>
  </si>
  <si>
    <t>May26_BG-SB-2</t>
  </si>
  <si>
    <t>Spring Brook 2</t>
  </si>
  <si>
    <t>May26_BG-SB-3</t>
  </si>
  <si>
    <t>Spring Brook 3</t>
  </si>
  <si>
    <t>May26_BG-SB-4</t>
  </si>
  <si>
    <t>Spring Brook 4</t>
  </si>
  <si>
    <t>June28_BG_MC</t>
  </si>
  <si>
    <t>MC</t>
  </si>
  <si>
    <t>June28_BG_ODNR4</t>
  </si>
  <si>
    <t>ODNR4</t>
  </si>
  <si>
    <t>June28_BG_ODNR6</t>
  </si>
  <si>
    <t>June28_BG_Bridge</t>
  </si>
  <si>
    <t>ODNR6</t>
  </si>
  <si>
    <t>June28_BG_ODNR2</t>
  </si>
  <si>
    <t>ODNR2</t>
  </si>
  <si>
    <t>June28_BG_Buoy2</t>
  </si>
  <si>
    <t>Buoy2</t>
  </si>
  <si>
    <t>June28_BG_ODNR1</t>
  </si>
  <si>
    <t>ODNR1</t>
  </si>
  <si>
    <t>June28_BG_EC1163</t>
  </si>
  <si>
    <t>EC1163</t>
  </si>
  <si>
    <t>June25_BG_GLSM_Celina</t>
  </si>
  <si>
    <t>Celina</t>
  </si>
  <si>
    <t>June25_BG_GLSM_DogtaleIn</t>
  </si>
  <si>
    <t>Dogtale_In</t>
  </si>
  <si>
    <t>June25_BG_GLSM_DogtaleOut</t>
  </si>
  <si>
    <t>Dogtale_Out</t>
  </si>
  <si>
    <t>May24_BG_MC</t>
  </si>
  <si>
    <t>May24_BG_ODNR4</t>
  </si>
  <si>
    <t>May24_BG_ODNR6</t>
  </si>
  <si>
    <t>May24_BG_Bridge</t>
  </si>
  <si>
    <t>May24_BG_ODNR2</t>
  </si>
  <si>
    <t>May24_BG_BUOY2</t>
  </si>
  <si>
    <t>May24_BG_ODNR1</t>
  </si>
  <si>
    <t>May24_BG_1163</t>
  </si>
  <si>
    <t>May24_BG_BELLS</t>
  </si>
  <si>
    <t>June30_BG-SB-1</t>
  </si>
  <si>
    <t>Spring_Brook_1</t>
  </si>
  <si>
    <t>June30_BG-SB-2</t>
  </si>
  <si>
    <t>Spring_Brook_2</t>
  </si>
  <si>
    <t>June30_BG-SB-3</t>
  </si>
  <si>
    <t>Spring_Brook_3</t>
  </si>
  <si>
    <t>June30_BG-SB-4</t>
  </si>
  <si>
    <t>Spring_Brook_4</t>
  </si>
  <si>
    <t>July6_BG_MC</t>
  </si>
  <si>
    <t>July6_BG_ODNR4</t>
  </si>
  <si>
    <t>July6_BG_ODNR6</t>
  </si>
  <si>
    <t>July6_BG_Bridge</t>
  </si>
  <si>
    <t>July6_BG_ODNR2</t>
  </si>
  <si>
    <t>July6_BG_BUOY2</t>
  </si>
  <si>
    <t>July6_BG_ODNR1</t>
  </si>
  <si>
    <t>July6_BG_1163</t>
  </si>
  <si>
    <t>July6_BG_BELLS</t>
  </si>
  <si>
    <t>Notes</t>
  </si>
  <si>
    <t xml:space="preserve">4 total DN Bottles with this ID </t>
  </si>
  <si>
    <t>Drift</t>
  </si>
  <si>
    <t>DN Bottle Dates 5/25/2021</t>
  </si>
  <si>
    <t>"The Chad"</t>
  </si>
  <si>
    <t>Diss. Nutr.</t>
  </si>
  <si>
    <t>Bottle only labeled with date and "Diss. Nutr."</t>
  </si>
  <si>
    <t>"BALL US"</t>
  </si>
  <si>
    <t>"BALL DS"</t>
  </si>
  <si>
    <t>Unlabeled bottle</t>
  </si>
  <si>
    <t>Unlabeled TN bottle in the June 21 bag</t>
  </si>
  <si>
    <t>Side cut</t>
  </si>
  <si>
    <t>PWI</t>
  </si>
  <si>
    <t>SB1</t>
  </si>
  <si>
    <t>SB2</t>
  </si>
  <si>
    <t>SB3</t>
  </si>
  <si>
    <t>SB4</t>
  </si>
  <si>
    <t>Dewitt</t>
  </si>
  <si>
    <t>CHT Marina</t>
  </si>
  <si>
    <t>Nitrate+NO2 (umol/L)</t>
  </si>
  <si>
    <t>Ammonium (umol/L)</t>
  </si>
  <si>
    <t>Labeled ODNR1 and ODNR6 handwritten in</t>
  </si>
  <si>
    <t>TN Bottle says 3/31/2021</t>
  </si>
  <si>
    <t>Sample date had not yet occurred when sample was received!</t>
  </si>
  <si>
    <t>"BVF" TN Bottle marked May 26. TP Diluted due to too small sample volume remaining</t>
  </si>
  <si>
    <t>Small amount of volume in TN Bottle. TP Diluted due to too small sample volume remaining</t>
  </si>
  <si>
    <t>ran out of sample :(</t>
  </si>
  <si>
    <t>ND</t>
  </si>
  <si>
    <t>Duplicate Sample Listing</t>
  </si>
  <si>
    <t>**NH4 &gt; TKN**!!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</si>
</sst>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/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0" fillId="0" borderId="1" xfId="0" applyNumberForma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"/>
  <sheetViews>
    <sheetView tabSelected="1" zoomScaleNormal="100" workbookViewId="0">
      <pane xSplit="3" ySplit="1" topLeftCell="E2" activePane="bottomRight" state="frozenSplit"/>
      <selection pane="topRight" activeCell="E1" sqref="E1"/>
      <selection pane="bottomLeft" activeCell="A2" sqref="A2"/>
      <selection pane="bottomRight" activeCell="H7" sqref="H7"/>
    </sheetView>
  </sheetViews>
  <sheetFormatPr defaultColWidth="11" defaultRowHeight="15.75" x14ac:dyDescent="0.25"/>
  <cols>
    <col min="1" max="1" width="26.375" bestFit="1" customWidth="1"/>
    <col min="2" max="2" width="9.375" style="2" bestFit="1" customWidth="1"/>
    <col min="3" max="3" width="19.25" bestFit="1" customWidth="1"/>
    <col min="4" max="4" width="18.75" style="37" bestFit="1" customWidth="1"/>
    <col min="5" max="5" width="17.625" bestFit="1" customWidth="1"/>
    <col min="6" max="6" width="14.125" style="37" bestFit="1" customWidth="1"/>
    <col min="7" max="7" width="12.125" bestFit="1" customWidth="1"/>
    <col min="8" max="8" width="14.875" bestFit="1" customWidth="1"/>
    <col min="9" max="9" width="14.625" bestFit="1" customWidth="1"/>
    <col min="10" max="10" width="11" style="37"/>
    <col min="11" max="11" width="12.125" style="34" bestFit="1" customWidth="1"/>
    <col min="12" max="12" width="11.125" bestFit="1" customWidth="1"/>
    <col min="13" max="13" width="12.625" bestFit="1" customWidth="1"/>
    <col min="14" max="14" width="52.25" bestFit="1" customWidth="1"/>
  </cols>
  <sheetData>
    <row r="1" spans="1:14" x14ac:dyDescent="0.25">
      <c r="A1" s="4" t="s">
        <v>0</v>
      </c>
      <c r="B1" s="5" t="s">
        <v>1</v>
      </c>
      <c r="C1" s="4" t="s">
        <v>2</v>
      </c>
      <c r="D1" s="31" t="s">
        <v>297</v>
      </c>
      <c r="E1" s="12" t="s">
        <v>298</v>
      </c>
      <c r="F1" s="36" t="s">
        <v>3</v>
      </c>
      <c r="G1" s="13" t="s">
        <v>4</v>
      </c>
      <c r="H1" s="13" t="s">
        <v>5</v>
      </c>
      <c r="I1" s="13" t="s">
        <v>6</v>
      </c>
      <c r="J1" s="36" t="s">
        <v>7</v>
      </c>
      <c r="K1" s="31" t="s">
        <v>8</v>
      </c>
      <c r="L1" s="13" t="s">
        <v>9</v>
      </c>
      <c r="M1" s="13" t="s">
        <v>10</v>
      </c>
      <c r="N1" s="16" t="s">
        <v>278</v>
      </c>
    </row>
    <row r="2" spans="1:14" s="3" customFormat="1" x14ac:dyDescent="0.25">
      <c r="A2" s="28" t="s">
        <v>181</v>
      </c>
      <c r="B2" s="21">
        <v>44004</v>
      </c>
      <c r="C2" s="28" t="s">
        <v>182</v>
      </c>
      <c r="D2" s="32" t="s">
        <v>305</v>
      </c>
      <c r="E2" s="28" t="s">
        <v>305</v>
      </c>
      <c r="F2" s="32" t="s">
        <v>305</v>
      </c>
      <c r="G2" s="28" t="s">
        <v>305</v>
      </c>
      <c r="H2" s="28" t="s">
        <v>305</v>
      </c>
      <c r="I2" s="28" t="s">
        <v>305</v>
      </c>
      <c r="J2" s="32" t="s">
        <v>305</v>
      </c>
      <c r="K2" s="32" t="s">
        <v>305</v>
      </c>
      <c r="L2" s="28" t="s">
        <v>305</v>
      </c>
      <c r="M2" s="28" t="s">
        <v>305</v>
      </c>
      <c r="N2" s="20"/>
    </row>
    <row r="3" spans="1:14" s="3" customFormat="1" x14ac:dyDescent="0.25">
      <c r="A3" s="18" t="s">
        <v>50</v>
      </c>
      <c r="B3" s="29">
        <v>44081</v>
      </c>
      <c r="C3" s="18" t="s">
        <v>51</v>
      </c>
      <c r="D3" s="32">
        <v>1.0409999999999999</v>
      </c>
      <c r="E3" s="17">
        <v>0.67800000000000005</v>
      </c>
      <c r="F3" s="32">
        <v>0.1</v>
      </c>
      <c r="G3" s="17">
        <v>0.222</v>
      </c>
      <c r="H3" s="17">
        <v>66.013000000000005</v>
      </c>
      <c r="I3" s="17">
        <v>0.93600000000000005</v>
      </c>
      <c r="J3" s="32">
        <v>14.454000000000001</v>
      </c>
      <c r="K3" s="33">
        <v>105</v>
      </c>
      <c r="L3" s="30">
        <f>K3+D3</f>
        <v>106.041</v>
      </c>
      <c r="M3" s="30">
        <f>L3/J3</f>
        <v>7.3364466583644656</v>
      </c>
      <c r="N3" s="20"/>
    </row>
    <row r="4" spans="1:14" s="3" customFormat="1" x14ac:dyDescent="0.25">
      <c r="A4" s="18" t="s">
        <v>54</v>
      </c>
      <c r="B4" s="29">
        <v>44081</v>
      </c>
      <c r="C4" s="18" t="s">
        <v>55</v>
      </c>
      <c r="D4" s="32">
        <v>5.43</v>
      </c>
      <c r="E4" s="17">
        <v>26.45</v>
      </c>
      <c r="F4" s="32">
        <v>0.73399999999999999</v>
      </c>
      <c r="G4" s="17">
        <v>0.214</v>
      </c>
      <c r="H4" s="17">
        <v>54.573999999999998</v>
      </c>
      <c r="I4" s="17">
        <v>4.4539999999999997</v>
      </c>
      <c r="J4" s="32">
        <v>4.7859999999999996</v>
      </c>
      <c r="K4" s="33">
        <v>139.09</v>
      </c>
      <c r="L4" s="30">
        <f t="shared" ref="L4:L14" si="0">K4+D4</f>
        <v>144.52000000000001</v>
      </c>
      <c r="M4" s="30">
        <f t="shared" ref="M4:M14" si="1">L4/J4</f>
        <v>30.196406184705396</v>
      </c>
      <c r="N4" s="20"/>
    </row>
    <row r="5" spans="1:14" s="3" customFormat="1" x14ac:dyDescent="0.25">
      <c r="A5" s="18" t="s">
        <v>56</v>
      </c>
      <c r="B5" s="29">
        <v>44081</v>
      </c>
      <c r="C5" s="18" t="s">
        <v>57</v>
      </c>
      <c r="D5" s="32">
        <v>0.59199999999999997</v>
      </c>
      <c r="E5" s="17">
        <v>1.0580000000000001</v>
      </c>
      <c r="F5" s="32">
        <v>8.6999999999999994E-2</v>
      </c>
      <c r="G5" s="17">
        <v>0.55800000000000005</v>
      </c>
      <c r="H5" s="17">
        <v>64.194000000000003</v>
      </c>
      <c r="I5" s="17">
        <v>0.47199999999999998</v>
      </c>
      <c r="J5" s="32">
        <v>3.2949999999999999</v>
      </c>
      <c r="K5" s="32">
        <v>90.483000000000004</v>
      </c>
      <c r="L5" s="30">
        <f t="shared" si="0"/>
        <v>91.075000000000003</v>
      </c>
      <c r="M5" s="30">
        <f t="shared" si="1"/>
        <v>27.640364188163886</v>
      </c>
      <c r="N5" s="20"/>
    </row>
    <row r="6" spans="1:14" s="3" customFormat="1" x14ac:dyDescent="0.25">
      <c r="A6" s="18" t="s">
        <v>72</v>
      </c>
      <c r="B6" s="29">
        <v>44081</v>
      </c>
      <c r="C6" s="18" t="s">
        <v>73</v>
      </c>
      <c r="D6" s="32">
        <v>13.744</v>
      </c>
      <c r="E6" s="17">
        <v>1.373</v>
      </c>
      <c r="F6" s="32">
        <v>9.6000000000000002E-2</v>
      </c>
      <c r="G6" s="17">
        <v>0.14599999999999999</v>
      </c>
      <c r="H6" s="17">
        <v>71.522000000000006</v>
      </c>
      <c r="I6" s="17">
        <v>14.811999999999999</v>
      </c>
      <c r="J6" s="32">
        <v>0.874</v>
      </c>
      <c r="K6" s="32">
        <v>14.215999999999999</v>
      </c>
      <c r="L6" s="30">
        <f t="shared" si="0"/>
        <v>27.96</v>
      </c>
      <c r="M6" s="30">
        <f t="shared" si="1"/>
        <v>31.990846681922196</v>
      </c>
      <c r="N6" s="20"/>
    </row>
    <row r="7" spans="1:14" s="3" customFormat="1" x14ac:dyDescent="0.25">
      <c r="A7" s="18" t="s">
        <v>84</v>
      </c>
      <c r="B7" s="21">
        <v>44081</v>
      </c>
      <c r="C7" s="18" t="s">
        <v>85</v>
      </c>
      <c r="D7" s="32">
        <v>6.093</v>
      </c>
      <c r="E7" s="17">
        <v>1.363</v>
      </c>
      <c r="F7" s="32">
        <v>0.20699999999999999</v>
      </c>
      <c r="G7" s="17">
        <v>0.17</v>
      </c>
      <c r="H7" s="17">
        <v>68.203999999999994</v>
      </c>
      <c r="I7" s="17">
        <v>6.2370000000000001</v>
      </c>
      <c r="J7" s="32">
        <v>3.8490000000000002</v>
      </c>
      <c r="K7" s="32">
        <v>106.76</v>
      </c>
      <c r="L7" s="30">
        <f t="shared" si="0"/>
        <v>112.85300000000001</v>
      </c>
      <c r="M7" s="30">
        <f t="shared" si="1"/>
        <v>29.320083138477528</v>
      </c>
      <c r="N7" s="20"/>
    </row>
    <row r="8" spans="1:14" s="3" customFormat="1" x14ac:dyDescent="0.25">
      <c r="A8" s="18" t="s">
        <v>76</v>
      </c>
      <c r="B8" s="21">
        <v>44081</v>
      </c>
      <c r="C8" s="18" t="s">
        <v>77</v>
      </c>
      <c r="D8" s="32">
        <v>28.012</v>
      </c>
      <c r="E8" s="17">
        <v>11.098000000000001</v>
      </c>
      <c r="F8" s="32">
        <v>0.78100000000000003</v>
      </c>
      <c r="G8" s="17">
        <v>0.157</v>
      </c>
      <c r="H8" s="17">
        <v>45.198999999999998</v>
      </c>
      <c r="I8" s="17">
        <v>29.015000000000001</v>
      </c>
      <c r="J8" s="32">
        <v>1.107</v>
      </c>
      <c r="K8" s="32">
        <v>42.448999999999998</v>
      </c>
      <c r="L8" s="30">
        <f t="shared" si="0"/>
        <v>70.460999999999999</v>
      </c>
      <c r="M8" s="30">
        <f t="shared" si="1"/>
        <v>63.650406504065039</v>
      </c>
      <c r="N8" s="20"/>
    </row>
    <row r="9" spans="1:14" s="3" customFormat="1" x14ac:dyDescent="0.25">
      <c r="A9" s="18" t="s">
        <v>81</v>
      </c>
      <c r="B9" s="21">
        <v>44081</v>
      </c>
      <c r="C9" s="18" t="s">
        <v>75</v>
      </c>
      <c r="D9" s="32">
        <v>1.7150000000000001</v>
      </c>
      <c r="E9" s="17">
        <v>4.1719999999999997</v>
      </c>
      <c r="F9" s="32">
        <v>0.13300000000000001</v>
      </c>
      <c r="G9" s="17">
        <v>1.9E-2</v>
      </c>
      <c r="H9" s="17">
        <v>60.061</v>
      </c>
      <c r="I9" s="17">
        <v>1.6040000000000001</v>
      </c>
      <c r="J9" s="32">
        <v>0.72599999999999998</v>
      </c>
      <c r="K9" s="32">
        <v>22.681999999999999</v>
      </c>
      <c r="L9" s="30">
        <f t="shared" si="0"/>
        <v>24.396999999999998</v>
      </c>
      <c r="M9" s="30">
        <f t="shared" si="1"/>
        <v>33.604683195592287</v>
      </c>
      <c r="N9" s="20"/>
    </row>
    <row r="10" spans="1:14" s="3" customFormat="1" x14ac:dyDescent="0.25">
      <c r="A10" s="18" t="s">
        <v>100</v>
      </c>
      <c r="B10" s="21">
        <v>44081</v>
      </c>
      <c r="C10" s="18" t="s">
        <v>101</v>
      </c>
      <c r="D10" s="32">
        <v>1.9570000000000001</v>
      </c>
      <c r="E10" s="17">
        <v>1.147</v>
      </c>
      <c r="F10" s="32">
        <v>0.10299999999999999</v>
      </c>
      <c r="G10" s="17">
        <v>5.2999999999999999E-2</v>
      </c>
      <c r="H10" s="17">
        <v>50.47</v>
      </c>
      <c r="I10" s="17">
        <v>1.93</v>
      </c>
      <c r="J10" s="32">
        <v>2.036</v>
      </c>
      <c r="K10" s="32">
        <v>46.667000000000002</v>
      </c>
      <c r="L10" s="30">
        <f t="shared" si="0"/>
        <v>48.624000000000002</v>
      </c>
      <c r="M10" s="30">
        <f t="shared" si="1"/>
        <v>23.882121807465619</v>
      </c>
      <c r="N10" s="20"/>
    </row>
    <row r="11" spans="1:14" s="3" customFormat="1" x14ac:dyDescent="0.25">
      <c r="A11" s="18" t="s">
        <v>96</v>
      </c>
      <c r="B11" s="21">
        <v>44081</v>
      </c>
      <c r="C11" s="18" t="s">
        <v>53</v>
      </c>
      <c r="D11" s="32">
        <v>52.47</v>
      </c>
      <c r="E11" s="17">
        <v>1.2829999999999999</v>
      </c>
      <c r="F11" s="32">
        <v>42.183</v>
      </c>
      <c r="G11" s="17">
        <v>0.38300000000000001</v>
      </c>
      <c r="H11" s="17">
        <v>92.793000000000006</v>
      </c>
      <c r="I11" s="17">
        <v>9.9909999999999997</v>
      </c>
      <c r="J11" s="32">
        <v>14.121</v>
      </c>
      <c r="K11" s="33">
        <v>310.47000000000003</v>
      </c>
      <c r="L11" s="30">
        <f t="shared" si="0"/>
        <v>362.94000000000005</v>
      </c>
      <c r="M11" s="30">
        <f t="shared" si="1"/>
        <v>25.702145740386662</v>
      </c>
      <c r="N11" s="20"/>
    </row>
    <row r="12" spans="1:14" s="3" customFormat="1" x14ac:dyDescent="0.25">
      <c r="A12" s="18" t="s">
        <v>66</v>
      </c>
      <c r="B12" s="29">
        <v>44082</v>
      </c>
      <c r="C12" s="18" t="s">
        <v>67</v>
      </c>
      <c r="D12" s="32">
        <v>84.903000000000006</v>
      </c>
      <c r="E12" s="17">
        <v>1.149</v>
      </c>
      <c r="F12" s="32">
        <v>1.222</v>
      </c>
      <c r="G12" s="17">
        <v>0</v>
      </c>
      <c r="H12" s="17">
        <v>69.960999999999999</v>
      </c>
      <c r="I12" s="17">
        <v>90.242000000000004</v>
      </c>
      <c r="J12" s="32">
        <v>1.145</v>
      </c>
      <c r="K12" s="32">
        <v>25.341999999999999</v>
      </c>
      <c r="L12" s="30">
        <f t="shared" si="0"/>
        <v>110.245</v>
      </c>
      <c r="M12" s="30">
        <f t="shared" si="1"/>
        <v>96.283842794759835</v>
      </c>
      <c r="N12" s="20"/>
    </row>
    <row r="13" spans="1:14" s="3" customFormat="1" x14ac:dyDescent="0.25">
      <c r="A13" s="18" t="s">
        <v>68</v>
      </c>
      <c r="B13" s="29">
        <v>44082</v>
      </c>
      <c r="C13" s="18" t="s">
        <v>69</v>
      </c>
      <c r="D13" s="32">
        <v>1.4650000000000001</v>
      </c>
      <c r="E13" s="17">
        <v>1.65</v>
      </c>
      <c r="F13" s="32">
        <v>0.28499999999999998</v>
      </c>
      <c r="G13" s="17">
        <v>3.5999999999999997E-2</v>
      </c>
      <c r="H13" s="17">
        <v>35.506</v>
      </c>
      <c r="I13" s="17">
        <v>1.0269999999999999</v>
      </c>
      <c r="J13" s="32">
        <v>1.2609999999999999</v>
      </c>
      <c r="K13" s="32">
        <v>30.079000000000001</v>
      </c>
      <c r="L13" s="30">
        <f t="shared" si="0"/>
        <v>31.544</v>
      </c>
      <c r="M13" s="30">
        <f t="shared" si="1"/>
        <v>25.015067406819988</v>
      </c>
      <c r="N13" s="20"/>
    </row>
    <row r="14" spans="1:14" s="3" customFormat="1" x14ac:dyDescent="0.25">
      <c r="A14" s="18" t="s">
        <v>70</v>
      </c>
      <c r="B14" s="29">
        <v>44082</v>
      </c>
      <c r="C14" s="18" t="s">
        <v>71</v>
      </c>
      <c r="D14" s="32">
        <v>3.2149999999999999</v>
      </c>
      <c r="E14" s="17">
        <v>1.488</v>
      </c>
      <c r="F14" s="32">
        <v>0.22500000000000001</v>
      </c>
      <c r="G14" s="17">
        <v>0</v>
      </c>
      <c r="H14" s="17">
        <v>22.463000000000001</v>
      </c>
      <c r="I14" s="17">
        <v>3.0569999999999999</v>
      </c>
      <c r="J14" s="32">
        <v>0.86799999999999999</v>
      </c>
      <c r="K14" s="32">
        <v>27.149000000000001</v>
      </c>
      <c r="L14" s="30">
        <f t="shared" si="0"/>
        <v>30.364000000000001</v>
      </c>
      <c r="M14" s="30">
        <f t="shared" si="1"/>
        <v>34.981566820276498</v>
      </c>
      <c r="N14" s="20"/>
    </row>
    <row r="15" spans="1:14" s="3" customFormat="1" x14ac:dyDescent="0.25">
      <c r="A15" s="18" t="s">
        <v>86</v>
      </c>
      <c r="B15" s="21">
        <v>44082</v>
      </c>
      <c r="C15" s="18" t="s">
        <v>62</v>
      </c>
      <c r="D15" s="32" t="s">
        <v>305</v>
      </c>
      <c r="E15" s="28" t="s">
        <v>305</v>
      </c>
      <c r="F15" s="32" t="s">
        <v>305</v>
      </c>
      <c r="G15" s="28" t="s">
        <v>305</v>
      </c>
      <c r="H15" s="28" t="s">
        <v>305</v>
      </c>
      <c r="I15" s="28" t="s">
        <v>305</v>
      </c>
      <c r="J15" s="32">
        <v>1.5840000000000001</v>
      </c>
      <c r="K15" s="32">
        <v>34.488</v>
      </c>
      <c r="L15" s="28" t="s">
        <v>305</v>
      </c>
      <c r="M15" s="28" t="s">
        <v>305</v>
      </c>
      <c r="N15" s="20"/>
    </row>
    <row r="16" spans="1:14" s="3" customFormat="1" x14ac:dyDescent="0.25">
      <c r="A16" s="18" t="s">
        <v>87</v>
      </c>
      <c r="B16" s="21">
        <v>44082</v>
      </c>
      <c r="C16" s="18" t="s">
        <v>60</v>
      </c>
      <c r="D16" s="32">
        <v>3.702</v>
      </c>
      <c r="E16" s="17">
        <v>3.0529999999999999</v>
      </c>
      <c r="F16" s="32">
        <v>7.9000000000000001E-2</v>
      </c>
      <c r="G16" s="17">
        <v>8.4000000000000005E-2</v>
      </c>
      <c r="H16" s="17">
        <v>69.171000000000006</v>
      </c>
      <c r="I16" s="17">
        <v>3.8839999999999999</v>
      </c>
      <c r="J16" s="32">
        <v>0.71699999999999997</v>
      </c>
      <c r="K16" s="32">
        <v>15.268000000000001</v>
      </c>
      <c r="L16" s="30">
        <f>K16+D16</f>
        <v>18.97</v>
      </c>
      <c r="M16" s="30">
        <f>L16/J16</f>
        <v>26.457461645746164</v>
      </c>
      <c r="N16" s="20"/>
    </row>
    <row r="17" spans="1:14" s="3" customFormat="1" x14ac:dyDescent="0.25">
      <c r="A17" s="18" t="s">
        <v>94</v>
      </c>
      <c r="B17" s="21">
        <v>44082</v>
      </c>
      <c r="C17" s="18" t="s">
        <v>93</v>
      </c>
      <c r="D17" s="32">
        <v>4.6059999999999999</v>
      </c>
      <c r="E17" s="17">
        <v>1.877</v>
      </c>
      <c r="F17" s="32">
        <v>0.215</v>
      </c>
      <c r="G17" s="17">
        <v>0</v>
      </c>
      <c r="H17" s="17">
        <v>61.487000000000002</v>
      </c>
      <c r="I17" s="17">
        <v>4.5970000000000004</v>
      </c>
      <c r="J17" s="32">
        <v>0.68600000000000005</v>
      </c>
      <c r="K17" s="32">
        <v>19.097000000000001</v>
      </c>
      <c r="L17" s="30">
        <f t="shared" ref="L17:L24" si="2">K17+D17</f>
        <v>23.703000000000003</v>
      </c>
      <c r="M17" s="30">
        <f t="shared" ref="M17:M24" si="3">L17/J17</f>
        <v>34.552478134110785</v>
      </c>
      <c r="N17" s="20"/>
    </row>
    <row r="18" spans="1:14" s="3" customFormat="1" x14ac:dyDescent="0.25">
      <c r="A18" s="18" t="s">
        <v>95</v>
      </c>
      <c r="B18" s="21">
        <v>44082</v>
      </c>
      <c r="C18" s="18" t="s">
        <v>92</v>
      </c>
      <c r="D18" s="32">
        <v>21.559000000000001</v>
      </c>
      <c r="E18" s="17">
        <v>1.875</v>
      </c>
      <c r="F18" s="32">
        <v>0.42699999999999999</v>
      </c>
      <c r="G18" s="17">
        <v>1.4E-2</v>
      </c>
      <c r="H18" s="17">
        <v>59.064</v>
      </c>
      <c r="I18" s="17">
        <v>22.678999999999998</v>
      </c>
      <c r="J18" s="32">
        <v>2.782</v>
      </c>
      <c r="K18" s="32">
        <v>33.261000000000003</v>
      </c>
      <c r="L18" s="30">
        <f t="shared" si="2"/>
        <v>54.820000000000007</v>
      </c>
      <c r="M18" s="30">
        <f t="shared" si="3"/>
        <v>19.705248023005034</v>
      </c>
      <c r="N18" s="20"/>
    </row>
    <row r="19" spans="1:14" s="3" customFormat="1" x14ac:dyDescent="0.25">
      <c r="A19" s="18" t="s">
        <v>82</v>
      </c>
      <c r="B19" s="21">
        <v>44082</v>
      </c>
      <c r="C19" s="18" t="s">
        <v>83</v>
      </c>
      <c r="D19" s="32">
        <v>0.504</v>
      </c>
      <c r="E19" s="17">
        <v>0.65600000000000003</v>
      </c>
      <c r="F19" s="32">
        <v>7.0999999999999994E-2</v>
      </c>
      <c r="G19" s="17">
        <v>0.182</v>
      </c>
      <c r="H19" s="17">
        <v>73.632000000000005</v>
      </c>
      <c r="I19" s="17">
        <v>0.40799999999999997</v>
      </c>
      <c r="J19" s="32">
        <v>5.2569999999999997</v>
      </c>
      <c r="K19" s="33">
        <v>102.53999999999999</v>
      </c>
      <c r="L19" s="30">
        <f t="shared" si="2"/>
        <v>103.044</v>
      </c>
      <c r="M19" s="30">
        <f t="shared" si="3"/>
        <v>19.601293513410692</v>
      </c>
      <c r="N19" s="20"/>
    </row>
    <row r="20" spans="1:14" s="3" customFormat="1" x14ac:dyDescent="0.25">
      <c r="A20" s="18" t="s">
        <v>97</v>
      </c>
      <c r="B20" s="21">
        <v>44082</v>
      </c>
      <c r="C20" s="18" t="s">
        <v>58</v>
      </c>
      <c r="D20" s="32">
        <v>1.32</v>
      </c>
      <c r="E20" s="17">
        <v>3.218</v>
      </c>
      <c r="F20" s="32">
        <v>0.246</v>
      </c>
      <c r="G20" s="17">
        <v>8.8999999999999996E-2</v>
      </c>
      <c r="H20" s="17">
        <v>11.795</v>
      </c>
      <c r="I20" s="17">
        <v>0.94799999999999995</v>
      </c>
      <c r="J20" s="32">
        <v>11.528</v>
      </c>
      <c r="K20" s="33">
        <v>232.71</v>
      </c>
      <c r="L20" s="30">
        <f t="shared" si="2"/>
        <v>234.03</v>
      </c>
      <c r="M20" s="30">
        <f t="shared" si="3"/>
        <v>20.301006245662734</v>
      </c>
      <c r="N20" s="20"/>
    </row>
    <row r="21" spans="1:14" s="3" customFormat="1" x14ac:dyDescent="0.25">
      <c r="A21" s="18" t="s">
        <v>89</v>
      </c>
      <c r="B21" s="21">
        <v>44082</v>
      </c>
      <c r="C21" s="18" t="s">
        <v>90</v>
      </c>
      <c r="D21" s="32">
        <v>0.40200000000000002</v>
      </c>
      <c r="E21" s="17">
        <v>0.77100000000000002</v>
      </c>
      <c r="F21" s="32">
        <v>0.03</v>
      </c>
      <c r="G21" s="17">
        <v>3.5999999999999997E-2</v>
      </c>
      <c r="H21" s="17">
        <v>47.054000000000002</v>
      </c>
      <c r="I21" s="17">
        <v>0.378</v>
      </c>
      <c r="J21" s="32">
        <v>5.4710000000000001</v>
      </c>
      <c r="K21" s="33">
        <v>134.81</v>
      </c>
      <c r="L21" s="30">
        <f t="shared" si="2"/>
        <v>135.21199999999999</v>
      </c>
      <c r="M21" s="30">
        <f t="shared" si="3"/>
        <v>24.71431182599159</v>
      </c>
      <c r="N21" s="20"/>
    </row>
    <row r="22" spans="1:14" s="3" customFormat="1" x14ac:dyDescent="0.25">
      <c r="A22" s="18" t="s">
        <v>135</v>
      </c>
      <c r="B22" s="21">
        <v>44082</v>
      </c>
      <c r="C22" s="18" t="s">
        <v>79</v>
      </c>
      <c r="D22" s="32">
        <v>3.9860000000000002</v>
      </c>
      <c r="E22" s="17">
        <v>2.052</v>
      </c>
      <c r="F22" s="32">
        <v>0.50900000000000001</v>
      </c>
      <c r="G22" s="17">
        <v>0.21299999999999999</v>
      </c>
      <c r="H22" s="17">
        <v>56.298999999999999</v>
      </c>
      <c r="I22" s="17">
        <v>3.3290000000000002</v>
      </c>
      <c r="J22" s="32">
        <v>2.044</v>
      </c>
      <c r="K22" s="32">
        <v>39.334000000000003</v>
      </c>
      <c r="L22" s="30">
        <f t="shared" si="2"/>
        <v>43.32</v>
      </c>
      <c r="M22" s="30">
        <f t="shared" si="3"/>
        <v>21.193737769080233</v>
      </c>
      <c r="N22" s="20"/>
    </row>
    <row r="23" spans="1:14" s="3" customFormat="1" x14ac:dyDescent="0.25">
      <c r="A23" s="18" t="s">
        <v>164</v>
      </c>
      <c r="B23" s="21">
        <v>44082</v>
      </c>
      <c r="C23" s="18" t="s">
        <v>65</v>
      </c>
      <c r="D23" s="32">
        <v>0.42099999999999999</v>
      </c>
      <c r="E23" s="17">
        <v>0.443</v>
      </c>
      <c r="F23" s="32">
        <v>5.2999999999999999E-2</v>
      </c>
      <c r="G23" s="17">
        <v>2.1000000000000001E-2</v>
      </c>
      <c r="H23" s="17">
        <v>61.145000000000003</v>
      </c>
      <c r="I23" s="17">
        <v>0.35299999999999998</v>
      </c>
      <c r="J23" s="32">
        <v>3.6030000000000002</v>
      </c>
      <c r="K23" s="32">
        <v>99.802000000000007</v>
      </c>
      <c r="L23" s="30">
        <f t="shared" si="2"/>
        <v>100.22300000000001</v>
      </c>
      <c r="M23" s="30">
        <f t="shared" si="3"/>
        <v>27.816541770746603</v>
      </c>
      <c r="N23" s="20"/>
    </row>
    <row r="24" spans="1:14" s="3" customFormat="1" x14ac:dyDescent="0.25">
      <c r="A24" s="18" t="s">
        <v>180</v>
      </c>
      <c r="B24" s="21">
        <v>44082</v>
      </c>
      <c r="C24" s="18" t="s">
        <v>133</v>
      </c>
      <c r="D24" s="32">
        <v>2.4159999999999999</v>
      </c>
      <c r="E24" s="17">
        <v>0.87</v>
      </c>
      <c r="F24" s="32">
        <v>0.47299999999999998</v>
      </c>
      <c r="G24" s="17">
        <v>5.8000000000000003E-2</v>
      </c>
      <c r="H24" s="17">
        <v>38.216999999999999</v>
      </c>
      <c r="I24" s="17">
        <v>1.6870000000000001</v>
      </c>
      <c r="J24" s="32">
        <v>1.044</v>
      </c>
      <c r="K24" s="32">
        <v>29.629000000000001</v>
      </c>
      <c r="L24" s="30">
        <f t="shared" si="2"/>
        <v>32.045000000000002</v>
      </c>
      <c r="M24" s="30">
        <f t="shared" si="3"/>
        <v>30.694444444444446</v>
      </c>
      <c r="N24" s="20"/>
    </row>
    <row r="25" spans="1:14" s="3" customFormat="1" x14ac:dyDescent="0.25">
      <c r="A25" s="18" t="s">
        <v>138</v>
      </c>
      <c r="B25" s="29">
        <v>44097</v>
      </c>
      <c r="C25" s="18" t="s">
        <v>90</v>
      </c>
      <c r="D25" s="32" t="s">
        <v>305</v>
      </c>
      <c r="E25" s="28" t="s">
        <v>305</v>
      </c>
      <c r="F25" s="32" t="s">
        <v>305</v>
      </c>
      <c r="G25" s="28" t="s">
        <v>305</v>
      </c>
      <c r="H25" s="28" t="s">
        <v>305</v>
      </c>
      <c r="I25" s="28" t="s">
        <v>305</v>
      </c>
      <c r="J25" s="32">
        <v>2.258</v>
      </c>
      <c r="K25" s="32">
        <v>57.87</v>
      </c>
      <c r="L25" s="28" t="s">
        <v>305</v>
      </c>
      <c r="M25" s="28" t="s">
        <v>305</v>
      </c>
      <c r="N25" s="20"/>
    </row>
    <row r="26" spans="1:14" s="3" customFormat="1" x14ac:dyDescent="0.25">
      <c r="A26" s="18" t="s">
        <v>137</v>
      </c>
      <c r="B26" s="29">
        <v>44097</v>
      </c>
      <c r="C26" s="18" t="s">
        <v>51</v>
      </c>
      <c r="D26" s="32" t="s">
        <v>305</v>
      </c>
      <c r="E26" s="28" t="s">
        <v>305</v>
      </c>
      <c r="F26" s="32" t="s">
        <v>305</v>
      </c>
      <c r="G26" s="28" t="s">
        <v>305</v>
      </c>
      <c r="H26" s="28" t="s">
        <v>305</v>
      </c>
      <c r="I26" s="28" t="s">
        <v>305</v>
      </c>
      <c r="J26" s="32">
        <v>3.9940000000000002</v>
      </c>
      <c r="K26" s="32">
        <v>85.510999999999996</v>
      </c>
      <c r="L26" s="28" t="s">
        <v>305</v>
      </c>
      <c r="M26" s="28" t="s">
        <v>305</v>
      </c>
      <c r="N26" s="20"/>
    </row>
    <row r="27" spans="1:14" x14ac:dyDescent="0.25">
      <c r="A27" s="6" t="s">
        <v>134</v>
      </c>
      <c r="B27" s="7">
        <v>44097</v>
      </c>
      <c r="C27" s="6" t="s">
        <v>101</v>
      </c>
      <c r="D27" s="32" t="s">
        <v>305</v>
      </c>
      <c r="E27" s="28" t="s">
        <v>305</v>
      </c>
      <c r="F27" s="32" t="s">
        <v>305</v>
      </c>
      <c r="G27" s="28" t="s">
        <v>305</v>
      </c>
      <c r="H27" s="28" t="s">
        <v>305</v>
      </c>
      <c r="I27" s="28" t="s">
        <v>305</v>
      </c>
      <c r="J27" s="32">
        <v>2.1429999999999998</v>
      </c>
      <c r="K27" s="32">
        <v>64.352999999999994</v>
      </c>
      <c r="L27" s="28" t="s">
        <v>305</v>
      </c>
      <c r="M27" s="28" t="s">
        <v>305</v>
      </c>
      <c r="N27" s="20"/>
    </row>
    <row r="28" spans="1:14" x14ac:dyDescent="0.25">
      <c r="A28" s="6" t="s">
        <v>52</v>
      </c>
      <c r="B28" s="7">
        <v>44097</v>
      </c>
      <c r="C28" s="6" t="s">
        <v>53</v>
      </c>
      <c r="D28" s="32" t="s">
        <v>305</v>
      </c>
      <c r="E28" s="28" t="s">
        <v>305</v>
      </c>
      <c r="F28" s="32" t="s">
        <v>305</v>
      </c>
      <c r="G28" s="28" t="s">
        <v>305</v>
      </c>
      <c r="H28" s="28" t="s">
        <v>305</v>
      </c>
      <c r="I28" s="28" t="s">
        <v>305</v>
      </c>
      <c r="J28" s="32">
        <v>3.6539999999999999</v>
      </c>
      <c r="K28" s="32">
        <v>94.793999999999997</v>
      </c>
      <c r="L28" s="28" t="s">
        <v>305</v>
      </c>
      <c r="M28" s="28" t="s">
        <v>305</v>
      </c>
      <c r="N28" s="20"/>
    </row>
    <row r="29" spans="1:14" x14ac:dyDescent="0.25">
      <c r="A29" s="6" t="s">
        <v>64</v>
      </c>
      <c r="B29" s="7">
        <v>44097</v>
      </c>
      <c r="C29" s="6" t="s">
        <v>65</v>
      </c>
      <c r="D29" s="32" t="s">
        <v>305</v>
      </c>
      <c r="E29" s="28" t="s">
        <v>305</v>
      </c>
      <c r="F29" s="32" t="s">
        <v>305</v>
      </c>
      <c r="G29" s="28" t="s">
        <v>305</v>
      </c>
      <c r="H29" s="28" t="s">
        <v>305</v>
      </c>
      <c r="I29" s="28" t="s">
        <v>305</v>
      </c>
      <c r="J29" s="32">
        <v>3.2170000000000001</v>
      </c>
      <c r="K29" s="32">
        <v>87.744</v>
      </c>
      <c r="L29" s="28" t="s">
        <v>305</v>
      </c>
      <c r="M29" s="28" t="s">
        <v>305</v>
      </c>
      <c r="N29" s="20"/>
    </row>
    <row r="30" spans="1:14" x14ac:dyDescent="0.25">
      <c r="A30" s="6" t="s">
        <v>74</v>
      </c>
      <c r="B30" s="7">
        <v>44097</v>
      </c>
      <c r="C30" s="6" t="s">
        <v>75</v>
      </c>
      <c r="D30" s="32" t="s">
        <v>305</v>
      </c>
      <c r="E30" s="28" t="s">
        <v>305</v>
      </c>
      <c r="F30" s="32" t="s">
        <v>305</v>
      </c>
      <c r="G30" s="28" t="s">
        <v>305</v>
      </c>
      <c r="H30" s="28" t="s">
        <v>305</v>
      </c>
      <c r="I30" s="28" t="s">
        <v>305</v>
      </c>
      <c r="J30" s="32">
        <v>0.66600000000000004</v>
      </c>
      <c r="K30" s="32">
        <v>20.402999999999999</v>
      </c>
      <c r="L30" s="28" t="s">
        <v>305</v>
      </c>
      <c r="M30" s="28" t="s">
        <v>305</v>
      </c>
      <c r="N30" s="20"/>
    </row>
    <row r="31" spans="1:14" x14ac:dyDescent="0.25">
      <c r="A31" s="6" t="s">
        <v>98</v>
      </c>
      <c r="B31" s="7">
        <v>44097</v>
      </c>
      <c r="C31" s="6" t="s">
        <v>58</v>
      </c>
      <c r="D31" s="32" t="s">
        <v>305</v>
      </c>
      <c r="E31" s="28" t="s">
        <v>305</v>
      </c>
      <c r="F31" s="32" t="s">
        <v>305</v>
      </c>
      <c r="G31" s="28" t="s">
        <v>305</v>
      </c>
      <c r="H31" s="28" t="s">
        <v>305</v>
      </c>
      <c r="I31" s="28" t="s">
        <v>305</v>
      </c>
      <c r="J31" s="32">
        <v>26.381</v>
      </c>
      <c r="K31" s="33">
        <v>27.39</v>
      </c>
      <c r="L31" s="28" t="s">
        <v>305</v>
      </c>
      <c r="M31" s="28" t="s">
        <v>305</v>
      </c>
      <c r="N31" s="20"/>
    </row>
    <row r="32" spans="1:14" x14ac:dyDescent="0.25">
      <c r="A32" s="6" t="s">
        <v>59</v>
      </c>
      <c r="B32" s="7">
        <v>44097</v>
      </c>
      <c r="C32" s="6" t="s">
        <v>60</v>
      </c>
      <c r="D32" s="32" t="s">
        <v>305</v>
      </c>
      <c r="E32" s="28" t="s">
        <v>305</v>
      </c>
      <c r="F32" s="32" t="s">
        <v>305</v>
      </c>
      <c r="G32" s="28" t="s">
        <v>305</v>
      </c>
      <c r="H32" s="28" t="s">
        <v>305</v>
      </c>
      <c r="I32" s="28" t="s">
        <v>305</v>
      </c>
      <c r="J32" s="32">
        <v>1.6719999999999999</v>
      </c>
      <c r="K32" s="32">
        <v>33.302999999999997</v>
      </c>
      <c r="L32" s="28" t="s">
        <v>305</v>
      </c>
      <c r="M32" s="28" t="s">
        <v>305</v>
      </c>
      <c r="N32" s="20"/>
    </row>
    <row r="33" spans="1:15" x14ac:dyDescent="0.25">
      <c r="A33" s="6" t="s">
        <v>99</v>
      </c>
      <c r="B33" s="9">
        <v>44097</v>
      </c>
      <c r="C33" s="6" t="s">
        <v>57</v>
      </c>
      <c r="D33" s="32" t="s">
        <v>305</v>
      </c>
      <c r="E33" s="28" t="s">
        <v>305</v>
      </c>
      <c r="F33" s="32" t="s">
        <v>305</v>
      </c>
      <c r="G33" s="28" t="s">
        <v>305</v>
      </c>
      <c r="H33" s="28" t="s">
        <v>305</v>
      </c>
      <c r="I33" s="28" t="s">
        <v>305</v>
      </c>
      <c r="J33" s="32">
        <v>2.9260000000000002</v>
      </c>
      <c r="K33" s="32">
        <v>70.022999999999996</v>
      </c>
      <c r="L33" s="28" t="s">
        <v>305</v>
      </c>
      <c r="M33" s="28" t="s">
        <v>305</v>
      </c>
      <c r="N33" s="20"/>
    </row>
    <row r="34" spans="1:15" x14ac:dyDescent="0.25">
      <c r="A34" s="6" t="s">
        <v>80</v>
      </c>
      <c r="B34" s="9">
        <v>44097</v>
      </c>
      <c r="C34" s="6" t="s">
        <v>73</v>
      </c>
      <c r="D34" s="32" t="s">
        <v>305</v>
      </c>
      <c r="E34" s="28" t="s">
        <v>305</v>
      </c>
      <c r="F34" s="32" t="s">
        <v>305</v>
      </c>
      <c r="G34" s="28" t="s">
        <v>305</v>
      </c>
      <c r="H34" s="28" t="s">
        <v>305</v>
      </c>
      <c r="I34" s="28" t="s">
        <v>305</v>
      </c>
      <c r="J34" s="32">
        <v>0.45300000000000001</v>
      </c>
      <c r="K34" s="32">
        <v>11.37</v>
      </c>
      <c r="L34" s="28" t="s">
        <v>305</v>
      </c>
      <c r="M34" s="28" t="s">
        <v>305</v>
      </c>
      <c r="N34" s="20"/>
    </row>
    <row r="35" spans="1:15" x14ac:dyDescent="0.25">
      <c r="A35" s="6" t="s">
        <v>102</v>
      </c>
      <c r="B35" s="9">
        <v>44097</v>
      </c>
      <c r="C35" s="6" t="s">
        <v>55</v>
      </c>
      <c r="D35" s="32" t="s">
        <v>305</v>
      </c>
      <c r="E35" s="28" t="s">
        <v>305</v>
      </c>
      <c r="F35" s="32" t="s">
        <v>305</v>
      </c>
      <c r="G35" s="28" t="s">
        <v>305</v>
      </c>
      <c r="H35" s="28" t="s">
        <v>305</v>
      </c>
      <c r="I35" s="28" t="s">
        <v>305</v>
      </c>
      <c r="J35" s="32">
        <v>3.8119999999999998</v>
      </c>
      <c r="K35" s="32">
        <v>94.257000000000005</v>
      </c>
      <c r="L35" s="28" t="s">
        <v>305</v>
      </c>
      <c r="M35" s="28" t="s">
        <v>305</v>
      </c>
      <c r="N35" s="20"/>
    </row>
    <row r="36" spans="1:15" x14ac:dyDescent="0.25">
      <c r="A36" s="6" t="s">
        <v>103</v>
      </c>
      <c r="B36" s="9">
        <v>44097</v>
      </c>
      <c r="C36" s="6" t="s">
        <v>83</v>
      </c>
      <c r="D36" s="32" t="s">
        <v>305</v>
      </c>
      <c r="E36" s="28" t="s">
        <v>305</v>
      </c>
      <c r="F36" s="32" t="s">
        <v>305</v>
      </c>
      <c r="G36" s="28" t="s">
        <v>305</v>
      </c>
      <c r="H36" s="28" t="s">
        <v>305</v>
      </c>
      <c r="I36" s="28" t="s">
        <v>305</v>
      </c>
      <c r="J36" s="32">
        <v>3.2770000000000001</v>
      </c>
      <c r="K36" s="32">
        <v>88.19</v>
      </c>
      <c r="L36" s="28" t="s">
        <v>305</v>
      </c>
      <c r="M36" s="28" t="s">
        <v>305</v>
      </c>
      <c r="N36" s="20"/>
    </row>
    <row r="37" spans="1:15" x14ac:dyDescent="0.25">
      <c r="A37" s="6" t="s">
        <v>104</v>
      </c>
      <c r="B37" s="9">
        <v>44097</v>
      </c>
      <c r="C37" s="6" t="s">
        <v>105</v>
      </c>
      <c r="D37" s="32" t="s">
        <v>305</v>
      </c>
      <c r="E37" s="28" t="s">
        <v>305</v>
      </c>
      <c r="F37" s="32" t="s">
        <v>305</v>
      </c>
      <c r="G37" s="28" t="s">
        <v>305</v>
      </c>
      <c r="H37" s="28" t="s">
        <v>305</v>
      </c>
      <c r="I37" s="28" t="s">
        <v>305</v>
      </c>
      <c r="J37" s="32">
        <v>2.6150000000000002</v>
      </c>
      <c r="K37" s="32">
        <v>83.001999999999995</v>
      </c>
      <c r="L37" s="28" t="s">
        <v>305</v>
      </c>
      <c r="M37" s="28" t="s">
        <v>305</v>
      </c>
      <c r="N37" s="20"/>
    </row>
    <row r="38" spans="1:15" x14ac:dyDescent="0.25">
      <c r="A38" s="6" t="s">
        <v>78</v>
      </c>
      <c r="B38" s="9">
        <v>44098</v>
      </c>
      <c r="C38" s="6" t="s">
        <v>79</v>
      </c>
      <c r="D38" s="34">
        <v>11.635</v>
      </c>
      <c r="E38" s="1">
        <v>1.61</v>
      </c>
      <c r="F38" s="34">
        <v>0.10100000000000001</v>
      </c>
      <c r="G38" s="1">
        <v>0.36699999999999999</v>
      </c>
      <c r="H38" s="1">
        <v>61.713000000000001</v>
      </c>
      <c r="I38" s="1">
        <v>12.499000000000001</v>
      </c>
      <c r="J38" s="34">
        <v>1.996</v>
      </c>
      <c r="K38" s="34">
        <v>40.887999999999998</v>
      </c>
      <c r="L38" s="27">
        <f>K38+D38</f>
        <v>52.522999999999996</v>
      </c>
      <c r="M38" s="27">
        <f>L38/J38</f>
        <v>26.314128256513023</v>
      </c>
      <c r="N38" s="20"/>
    </row>
    <row r="39" spans="1:15" x14ac:dyDescent="0.25">
      <c r="A39" s="6" t="s">
        <v>61</v>
      </c>
      <c r="B39" s="7">
        <v>44098</v>
      </c>
      <c r="C39" s="6" t="s">
        <v>62</v>
      </c>
      <c r="D39" s="34">
        <v>0.37</v>
      </c>
      <c r="E39" s="1">
        <v>0.65700000000000003</v>
      </c>
      <c r="F39" s="34">
        <v>4.5999999999999999E-2</v>
      </c>
      <c r="G39" s="1">
        <v>4.8000000000000001E-2</v>
      </c>
      <c r="H39" s="1">
        <v>14.964</v>
      </c>
      <c r="I39" s="1">
        <v>0.311</v>
      </c>
      <c r="J39" s="34">
        <v>0.879</v>
      </c>
      <c r="K39" s="34">
        <v>39.353999999999999</v>
      </c>
      <c r="L39" s="27">
        <f t="shared" ref="L39:L58" si="4">K39+D39</f>
        <v>39.723999999999997</v>
      </c>
      <c r="M39" s="27">
        <f t="shared" ref="M39:M58" si="5">L39/J39</f>
        <v>45.192263936291234</v>
      </c>
      <c r="N39" s="20"/>
    </row>
    <row r="40" spans="1:15" x14ac:dyDescent="0.25">
      <c r="A40" s="6" t="s">
        <v>63</v>
      </c>
      <c r="B40" s="7">
        <v>44098</v>
      </c>
      <c r="C40" s="6" t="s">
        <v>67</v>
      </c>
      <c r="D40" s="34">
        <v>88.447999999999993</v>
      </c>
      <c r="E40" s="1">
        <v>0.78500000000000003</v>
      </c>
      <c r="F40" s="34">
        <v>1.0149999999999999</v>
      </c>
      <c r="G40" s="1">
        <v>0</v>
      </c>
      <c r="H40" s="1">
        <v>66.304000000000002</v>
      </c>
      <c r="I40" s="1">
        <v>94.519000000000005</v>
      </c>
      <c r="J40" s="34">
        <v>0.35399999999999998</v>
      </c>
      <c r="K40" s="34">
        <v>10.942</v>
      </c>
      <c r="L40" s="27">
        <f t="shared" si="4"/>
        <v>99.389999999999986</v>
      </c>
      <c r="M40" s="27">
        <f t="shared" si="5"/>
        <v>280.76271186440675</v>
      </c>
      <c r="N40" s="20"/>
    </row>
    <row r="41" spans="1:15" x14ac:dyDescent="0.25">
      <c r="A41" s="6" t="s">
        <v>88</v>
      </c>
      <c r="B41" s="9">
        <v>44098</v>
      </c>
      <c r="C41" s="6" t="s">
        <v>71</v>
      </c>
      <c r="D41" s="34">
        <v>0.90700000000000003</v>
      </c>
      <c r="E41" s="1">
        <v>1.2529999999999999</v>
      </c>
      <c r="F41" s="34">
        <v>0.11899999999999999</v>
      </c>
      <c r="G41" s="1">
        <v>2.5999999999999999E-2</v>
      </c>
      <c r="H41" s="1">
        <v>6.3090000000000002</v>
      </c>
      <c r="I41" s="1">
        <v>0.751</v>
      </c>
      <c r="J41" s="34">
        <v>1.0509999999999999</v>
      </c>
      <c r="K41" s="34">
        <v>28.463000000000001</v>
      </c>
      <c r="L41" s="27">
        <f t="shared" si="4"/>
        <v>29.37</v>
      </c>
      <c r="M41" s="27">
        <f t="shared" si="5"/>
        <v>27.944814462416748</v>
      </c>
      <c r="N41" s="20"/>
    </row>
    <row r="42" spans="1:15" x14ac:dyDescent="0.25">
      <c r="A42" s="6" t="s">
        <v>91</v>
      </c>
      <c r="B42" s="9">
        <v>44098</v>
      </c>
      <c r="C42" s="6" t="s">
        <v>92</v>
      </c>
      <c r="D42" s="34">
        <v>20.651</v>
      </c>
      <c r="E42" s="1">
        <v>8.81</v>
      </c>
      <c r="F42" s="34">
        <v>1.4319999999999999</v>
      </c>
      <c r="G42" s="1">
        <v>4.8000000000000001E-2</v>
      </c>
      <c r="H42" s="1">
        <v>60.905000000000001</v>
      </c>
      <c r="I42" s="1">
        <v>19.667999999999999</v>
      </c>
      <c r="J42" s="34">
        <v>1.4910000000000001</v>
      </c>
      <c r="K42" s="34">
        <v>45.006</v>
      </c>
      <c r="L42" s="27">
        <f t="shared" si="4"/>
        <v>65.656999999999996</v>
      </c>
      <c r="M42" s="27">
        <f t="shared" si="5"/>
        <v>44.035546613011398</v>
      </c>
      <c r="N42" s="20"/>
    </row>
    <row r="43" spans="1:15" x14ac:dyDescent="0.25">
      <c r="A43" s="6" t="s">
        <v>132</v>
      </c>
      <c r="B43" s="9">
        <v>44098</v>
      </c>
      <c r="C43" s="6" t="s">
        <v>133</v>
      </c>
      <c r="D43" s="34">
        <v>0.32300000000000001</v>
      </c>
      <c r="E43" s="1">
        <v>0.28599999999999998</v>
      </c>
      <c r="F43" s="34">
        <v>0.10199999999999999</v>
      </c>
      <c r="G43" s="1">
        <v>5.0999999999999997E-2</v>
      </c>
      <c r="H43" s="1">
        <v>11.69</v>
      </c>
      <c r="I43" s="1">
        <v>0.14799999999999999</v>
      </c>
      <c r="J43" s="34">
        <v>0.93799999999999994</v>
      </c>
      <c r="K43" s="34">
        <v>33.259</v>
      </c>
      <c r="L43" s="27">
        <f t="shared" si="4"/>
        <v>33.582000000000001</v>
      </c>
      <c r="M43" s="27">
        <f t="shared" si="5"/>
        <v>35.801705756929643</v>
      </c>
      <c r="N43" s="20"/>
    </row>
    <row r="44" spans="1:15" x14ac:dyDescent="0.25">
      <c r="A44" s="6" t="s">
        <v>136</v>
      </c>
      <c r="B44" s="9">
        <v>44098</v>
      </c>
      <c r="C44" s="6" t="s">
        <v>93</v>
      </c>
      <c r="D44" s="34">
        <v>2.2069999999999999</v>
      </c>
      <c r="E44" s="1">
        <v>0.185</v>
      </c>
      <c r="F44" s="34">
        <v>0.127</v>
      </c>
      <c r="G44" s="1">
        <v>0</v>
      </c>
      <c r="H44" s="1">
        <v>61.706000000000003</v>
      </c>
      <c r="I44" s="1">
        <v>2.1549999999999998</v>
      </c>
      <c r="J44" s="34">
        <v>0.42499999999999999</v>
      </c>
      <c r="K44" s="34">
        <v>10.082000000000001</v>
      </c>
      <c r="L44" s="27">
        <f t="shared" si="4"/>
        <v>12.289000000000001</v>
      </c>
      <c r="M44" s="27">
        <f t="shared" si="5"/>
        <v>28.915294117647065</v>
      </c>
      <c r="N44" s="20"/>
    </row>
    <row r="45" spans="1:15" x14ac:dyDescent="0.25">
      <c r="A45" s="6" t="s">
        <v>139</v>
      </c>
      <c r="B45" s="9">
        <v>44098</v>
      </c>
      <c r="C45" s="6" t="s">
        <v>140</v>
      </c>
      <c r="D45" s="34">
        <v>23.393000000000001</v>
      </c>
      <c r="E45" s="1">
        <v>0.97</v>
      </c>
      <c r="F45" s="34">
        <v>0.39900000000000002</v>
      </c>
      <c r="G45" s="1">
        <v>0</v>
      </c>
      <c r="H45" s="1">
        <v>58.18</v>
      </c>
      <c r="I45" s="1">
        <v>24.736000000000001</v>
      </c>
      <c r="J45" s="34">
        <v>0.432</v>
      </c>
      <c r="K45" s="34">
        <v>11.247</v>
      </c>
      <c r="L45" s="27">
        <f t="shared" si="4"/>
        <v>34.64</v>
      </c>
      <c r="M45" s="27">
        <f t="shared" si="5"/>
        <v>80.18518518518519</v>
      </c>
      <c r="N45" s="20"/>
    </row>
    <row r="46" spans="1:15" x14ac:dyDescent="0.25">
      <c r="A46" s="6" t="s">
        <v>163</v>
      </c>
      <c r="B46" s="9">
        <v>44098</v>
      </c>
      <c r="C46" s="6" t="s">
        <v>69</v>
      </c>
      <c r="D46" s="34">
        <v>2.7120000000000002</v>
      </c>
      <c r="E46" s="1">
        <v>11.29</v>
      </c>
      <c r="F46" s="34">
        <v>0.67200000000000004</v>
      </c>
      <c r="G46" s="1">
        <v>5.7000000000000002E-2</v>
      </c>
      <c r="H46" s="1">
        <v>21.821999999999999</v>
      </c>
      <c r="I46" s="1">
        <v>1.611</v>
      </c>
      <c r="J46" s="34">
        <v>1.379</v>
      </c>
      <c r="K46" s="34">
        <v>41.014000000000003</v>
      </c>
      <c r="L46" s="27">
        <f t="shared" si="4"/>
        <v>43.726000000000006</v>
      </c>
      <c r="M46" s="27">
        <f t="shared" si="5"/>
        <v>31.708484408992028</v>
      </c>
      <c r="N46" s="20"/>
    </row>
    <row r="47" spans="1:15" x14ac:dyDescent="0.25">
      <c r="A47" s="6"/>
      <c r="B47" s="9">
        <v>44099</v>
      </c>
      <c r="C47" s="6" t="s">
        <v>11</v>
      </c>
      <c r="D47" s="34">
        <v>0.40899999999999997</v>
      </c>
      <c r="E47" s="1">
        <v>0.84</v>
      </c>
      <c r="F47" s="34">
        <v>7.0000000000000007E-2</v>
      </c>
      <c r="G47" s="1">
        <v>8.6999999999999994E-2</v>
      </c>
      <c r="H47" s="1">
        <v>61.811</v>
      </c>
      <c r="I47" s="1">
        <v>0.30499999999999999</v>
      </c>
      <c r="J47" s="32" t="s">
        <v>305</v>
      </c>
      <c r="K47" s="32" t="s">
        <v>305</v>
      </c>
      <c r="L47" s="32" t="s">
        <v>305</v>
      </c>
      <c r="M47" s="32" t="s">
        <v>305</v>
      </c>
      <c r="N47" s="20"/>
      <c r="O47" s="3"/>
    </row>
    <row r="48" spans="1:15" x14ac:dyDescent="0.25">
      <c r="A48" s="6" t="s">
        <v>195</v>
      </c>
      <c r="B48" s="9">
        <v>44285</v>
      </c>
      <c r="C48" s="6" t="s">
        <v>69</v>
      </c>
      <c r="D48" s="34">
        <v>5.37</v>
      </c>
      <c r="E48" s="1">
        <v>2.6549999999999998</v>
      </c>
      <c r="F48" s="34">
        <v>0.14000000000000001</v>
      </c>
      <c r="G48" s="1">
        <v>0.05</v>
      </c>
      <c r="H48" s="1">
        <v>39.972999999999999</v>
      </c>
      <c r="I48" s="1">
        <v>5.2329999999999997</v>
      </c>
      <c r="J48" s="34">
        <v>0.69199999999999995</v>
      </c>
      <c r="K48" s="32">
        <v>24.277999999999999</v>
      </c>
      <c r="L48" s="27">
        <f t="shared" si="4"/>
        <v>29.648</v>
      </c>
      <c r="M48" s="27">
        <f t="shared" si="5"/>
        <v>42.843930635838156</v>
      </c>
      <c r="N48" s="20"/>
    </row>
    <row r="49" spans="1:14" x14ac:dyDescent="0.25">
      <c r="A49" s="6" t="s">
        <v>203</v>
      </c>
      <c r="B49" s="9">
        <v>44285</v>
      </c>
      <c r="C49" s="6" t="s">
        <v>93</v>
      </c>
      <c r="D49" s="34">
        <v>14.23</v>
      </c>
      <c r="E49" s="1">
        <v>3.1230000000000002</v>
      </c>
      <c r="F49" s="34">
        <v>0.104</v>
      </c>
      <c r="G49" s="1">
        <v>6.2E-2</v>
      </c>
      <c r="H49" s="1">
        <v>50.618000000000002</v>
      </c>
      <c r="I49" s="1">
        <v>14.135</v>
      </c>
      <c r="J49" s="34">
        <v>0.379</v>
      </c>
      <c r="K49" s="34">
        <v>8.7149999999999999</v>
      </c>
      <c r="L49" s="27">
        <f t="shared" si="4"/>
        <v>22.945</v>
      </c>
      <c r="M49" s="27">
        <f t="shared" si="5"/>
        <v>60.540897097625333</v>
      </c>
      <c r="N49" s="20"/>
    </row>
    <row r="50" spans="1:14" x14ac:dyDescent="0.25">
      <c r="A50" s="6" t="s">
        <v>202</v>
      </c>
      <c r="B50" s="9">
        <v>44285</v>
      </c>
      <c r="C50" s="6" t="s">
        <v>166</v>
      </c>
      <c r="D50" s="34">
        <v>0.52300000000000002</v>
      </c>
      <c r="E50" s="1">
        <v>0.45200000000000001</v>
      </c>
      <c r="F50" s="34">
        <v>5.7000000000000002E-2</v>
      </c>
      <c r="G50" s="1">
        <v>2.8000000000000001E-2</v>
      </c>
      <c r="H50" s="1">
        <v>12.489000000000001</v>
      </c>
      <c r="I50" s="1">
        <v>0.46700000000000003</v>
      </c>
      <c r="J50" s="34">
        <v>4.2069999999999999</v>
      </c>
      <c r="K50" s="34">
        <v>77.075000000000003</v>
      </c>
      <c r="L50" s="27">
        <f t="shared" si="4"/>
        <v>77.597999999999999</v>
      </c>
      <c r="M50" s="27">
        <f t="shared" si="5"/>
        <v>18.44497266460661</v>
      </c>
      <c r="N50" s="20" t="s">
        <v>300</v>
      </c>
    </row>
    <row r="51" spans="1:14" x14ac:dyDescent="0.25">
      <c r="A51" s="6" t="s">
        <v>204</v>
      </c>
      <c r="B51" s="9">
        <v>44285</v>
      </c>
      <c r="C51" s="6" t="s">
        <v>160</v>
      </c>
      <c r="D51" s="34">
        <v>0.57499999999999996</v>
      </c>
      <c r="E51" s="1">
        <v>0.373</v>
      </c>
      <c r="F51" s="34">
        <v>4.1000000000000002E-2</v>
      </c>
      <c r="G51" s="1">
        <v>1.7000000000000001E-2</v>
      </c>
      <c r="H51" s="1">
        <v>57.345999999999997</v>
      </c>
      <c r="I51" s="1">
        <v>0.53400000000000003</v>
      </c>
      <c r="J51" s="34">
        <v>1.417</v>
      </c>
      <c r="K51" s="32">
        <v>21.35</v>
      </c>
      <c r="L51" s="27">
        <f t="shared" si="4"/>
        <v>21.925000000000001</v>
      </c>
      <c r="M51" s="27">
        <f t="shared" si="5"/>
        <v>15.472829922371206</v>
      </c>
      <c r="N51" s="20"/>
    </row>
    <row r="52" spans="1:14" x14ac:dyDescent="0.25">
      <c r="A52" s="6" t="s">
        <v>206</v>
      </c>
      <c r="B52" s="9">
        <v>44285</v>
      </c>
      <c r="C52" s="6" t="s">
        <v>148</v>
      </c>
      <c r="D52" s="34">
        <v>0.35</v>
      </c>
      <c r="E52" s="1">
        <v>0.35399999999999998</v>
      </c>
      <c r="F52" s="34">
        <v>2.1999999999999999E-2</v>
      </c>
      <c r="G52" s="1">
        <v>0</v>
      </c>
      <c r="H52" s="1">
        <v>30.282</v>
      </c>
      <c r="I52" s="1">
        <v>0.32800000000000001</v>
      </c>
      <c r="J52" s="34">
        <v>0.42599999999999999</v>
      </c>
      <c r="K52" s="32">
        <v>10.729000000000001</v>
      </c>
      <c r="L52" s="27">
        <f t="shared" si="4"/>
        <v>11.079000000000001</v>
      </c>
      <c r="M52" s="27">
        <f t="shared" si="5"/>
        <v>26.007042253521128</v>
      </c>
      <c r="N52" s="20"/>
    </row>
    <row r="53" spans="1:14" x14ac:dyDescent="0.25">
      <c r="A53" s="6" t="s">
        <v>209</v>
      </c>
      <c r="B53" s="9">
        <v>44285</v>
      </c>
      <c r="C53" s="6" t="s">
        <v>65</v>
      </c>
      <c r="D53" s="34">
        <v>2.0059999999999998</v>
      </c>
      <c r="E53" s="1">
        <v>1.3819999999999999</v>
      </c>
      <c r="F53" s="34">
        <v>0.05</v>
      </c>
      <c r="G53" s="1">
        <v>1.9E-2</v>
      </c>
      <c r="H53" s="1">
        <v>44.253</v>
      </c>
      <c r="I53" s="1">
        <v>1.9570000000000001</v>
      </c>
      <c r="J53" s="34">
        <v>0.67300000000000004</v>
      </c>
      <c r="K53" s="32">
        <v>16.840499999999999</v>
      </c>
      <c r="L53" s="27">
        <f t="shared" si="4"/>
        <v>18.846499999999999</v>
      </c>
      <c r="M53" s="27">
        <f t="shared" si="5"/>
        <v>28.003714710252599</v>
      </c>
      <c r="N53" s="20"/>
    </row>
    <row r="54" spans="1:14" x14ac:dyDescent="0.25">
      <c r="A54" s="6" t="s">
        <v>210</v>
      </c>
      <c r="B54" s="9">
        <v>44285</v>
      </c>
      <c r="C54" s="6" t="s">
        <v>92</v>
      </c>
      <c r="D54" s="34">
        <v>30.774999999999999</v>
      </c>
      <c r="E54" s="1">
        <v>0.70599999999999996</v>
      </c>
      <c r="F54" s="34">
        <v>5.5E-2</v>
      </c>
      <c r="G54" s="1">
        <v>0</v>
      </c>
      <c r="H54" s="1">
        <v>68.254000000000005</v>
      </c>
      <c r="I54" s="1">
        <v>30.742999999999999</v>
      </c>
      <c r="J54" s="34">
        <v>0.76400000000000001</v>
      </c>
      <c r="K54" s="32">
        <v>4.0979999999999999</v>
      </c>
      <c r="L54" s="27">
        <f t="shared" si="4"/>
        <v>34.872999999999998</v>
      </c>
      <c r="M54" s="27">
        <f t="shared" si="5"/>
        <v>45.645287958115176</v>
      </c>
      <c r="N54" s="20"/>
    </row>
    <row r="55" spans="1:14" x14ac:dyDescent="0.25">
      <c r="A55" s="6" t="s">
        <v>211</v>
      </c>
      <c r="B55" s="9">
        <v>44285</v>
      </c>
      <c r="C55" s="6" t="s">
        <v>146</v>
      </c>
      <c r="D55" s="34">
        <v>7.8339999999999996</v>
      </c>
      <c r="E55" s="1">
        <v>3.4609999999999999</v>
      </c>
      <c r="F55" s="34">
        <v>8.4000000000000005E-2</v>
      </c>
      <c r="G55" s="1">
        <v>9.1999999999999998E-2</v>
      </c>
      <c r="H55" s="1">
        <v>42.655999999999999</v>
      </c>
      <c r="I55" s="1">
        <v>7.7549999999999999</v>
      </c>
      <c r="J55" s="34">
        <v>0.47899999999999998</v>
      </c>
      <c r="K55" s="32">
        <v>16.401</v>
      </c>
      <c r="L55" s="27">
        <f t="shared" si="4"/>
        <v>24.234999999999999</v>
      </c>
      <c r="M55" s="27">
        <f t="shared" si="5"/>
        <v>50.594989561586637</v>
      </c>
      <c r="N55" s="20"/>
    </row>
    <row r="56" spans="1:14" x14ac:dyDescent="0.25">
      <c r="A56" s="6" t="s">
        <v>215</v>
      </c>
      <c r="B56" s="9">
        <v>44285</v>
      </c>
      <c r="C56" s="6" t="s">
        <v>142</v>
      </c>
      <c r="D56" s="34">
        <v>1.76</v>
      </c>
      <c r="E56" s="1">
        <v>30.114000000000001</v>
      </c>
      <c r="F56" s="34">
        <v>0.152</v>
      </c>
      <c r="G56" s="1">
        <v>0</v>
      </c>
      <c r="H56" s="1">
        <v>26.882999999999999</v>
      </c>
      <c r="I56" s="1">
        <v>1.6080000000000001</v>
      </c>
      <c r="J56" s="34">
        <v>0.57199999999999995</v>
      </c>
      <c r="K56" s="32">
        <v>38.520000000000003</v>
      </c>
      <c r="L56" s="27">
        <f t="shared" si="4"/>
        <v>40.28</v>
      </c>
      <c r="M56" s="27">
        <f t="shared" si="5"/>
        <v>70.419580419580427</v>
      </c>
      <c r="N56" s="20"/>
    </row>
    <row r="57" spans="1:14" x14ac:dyDescent="0.25">
      <c r="A57" s="6" t="s">
        <v>216</v>
      </c>
      <c r="B57" s="9">
        <v>44285</v>
      </c>
      <c r="C57" s="6" t="s">
        <v>150</v>
      </c>
      <c r="D57" s="34">
        <v>66.204999999999998</v>
      </c>
      <c r="E57" s="1">
        <v>1.7989999999999999</v>
      </c>
      <c r="F57" s="34">
        <v>7.0000000000000007E-2</v>
      </c>
      <c r="G57" s="1">
        <v>0</v>
      </c>
      <c r="H57" s="1">
        <v>55.563000000000002</v>
      </c>
      <c r="I57" s="1">
        <v>66.185000000000002</v>
      </c>
      <c r="J57" s="34">
        <v>0.34899999999999998</v>
      </c>
      <c r="K57" s="32">
        <v>13.321999999999999</v>
      </c>
      <c r="L57" s="27">
        <f t="shared" si="4"/>
        <v>79.527000000000001</v>
      </c>
      <c r="M57" s="27">
        <f t="shared" si="5"/>
        <v>227.87106017191979</v>
      </c>
      <c r="N57" s="20"/>
    </row>
    <row r="58" spans="1:14" x14ac:dyDescent="0.25">
      <c r="A58" s="6" t="s">
        <v>217</v>
      </c>
      <c r="B58" s="9">
        <v>44285</v>
      </c>
      <c r="C58" s="6" t="s">
        <v>155</v>
      </c>
      <c r="D58" s="34">
        <v>1.907</v>
      </c>
      <c r="E58" s="1">
        <v>1.571</v>
      </c>
      <c r="F58" s="34">
        <v>6.7000000000000004E-2</v>
      </c>
      <c r="G58" s="1">
        <v>0</v>
      </c>
      <c r="H58" s="1">
        <v>44.45</v>
      </c>
      <c r="I58" s="1">
        <v>1.841</v>
      </c>
      <c r="J58" s="34">
        <v>0.32800000000000001</v>
      </c>
      <c r="K58" s="32">
        <v>12.681999999999999</v>
      </c>
      <c r="L58" s="27">
        <f t="shared" si="4"/>
        <v>14.588999999999999</v>
      </c>
      <c r="M58" s="27">
        <f t="shared" si="5"/>
        <v>44.478658536585357</v>
      </c>
      <c r="N58" s="20"/>
    </row>
    <row r="59" spans="1:14" x14ac:dyDescent="0.25">
      <c r="A59" s="6" t="s">
        <v>218</v>
      </c>
      <c r="B59" s="9">
        <v>44285</v>
      </c>
      <c r="C59" s="6" t="s">
        <v>71</v>
      </c>
      <c r="D59" s="34">
        <v>16.454000000000001</v>
      </c>
      <c r="E59" s="1">
        <v>2.544</v>
      </c>
      <c r="F59" s="34">
        <v>0.112</v>
      </c>
      <c r="G59" s="1">
        <v>4.2999999999999997E-2</v>
      </c>
      <c r="H59" s="1">
        <v>42.944000000000003</v>
      </c>
      <c r="I59" s="1">
        <v>16.353999999999999</v>
      </c>
      <c r="J59" s="34">
        <v>0.47699999999999998</v>
      </c>
      <c r="K59" s="32">
        <v>21.39</v>
      </c>
      <c r="L59" s="27">
        <f>K59+D59</f>
        <v>37.844000000000001</v>
      </c>
      <c r="M59" s="27">
        <f>L59/J59</f>
        <v>79.337526205450743</v>
      </c>
      <c r="N59" s="20"/>
    </row>
    <row r="60" spans="1:14" x14ac:dyDescent="0.25">
      <c r="A60" s="6" t="s">
        <v>219</v>
      </c>
      <c r="B60" s="9">
        <v>44285</v>
      </c>
      <c r="C60" s="6" t="s">
        <v>73</v>
      </c>
      <c r="D60" s="34">
        <v>16.966999999999999</v>
      </c>
      <c r="E60" s="1">
        <v>1.0980000000000001</v>
      </c>
      <c r="F60" s="34">
        <v>0.13300000000000001</v>
      </c>
      <c r="G60" s="1">
        <v>0</v>
      </c>
      <c r="H60" s="1">
        <v>47.194000000000003</v>
      </c>
      <c r="I60" s="1">
        <v>16.846</v>
      </c>
      <c r="J60" s="34">
        <v>0.11</v>
      </c>
      <c r="K60" s="32">
        <v>6.3804999999999996</v>
      </c>
      <c r="L60" s="27">
        <f t="shared" ref="L60:L79" si="6">K60+D60</f>
        <v>23.347499999999997</v>
      </c>
      <c r="M60" s="27">
        <f t="shared" ref="M60:M79" si="7">L60/J60</f>
        <v>212.24999999999997</v>
      </c>
      <c r="N60" s="20"/>
    </row>
    <row r="61" spans="1:14" x14ac:dyDescent="0.25">
      <c r="A61" s="1"/>
      <c r="B61" s="11">
        <v>44285</v>
      </c>
      <c r="C61" s="1" t="s">
        <v>133</v>
      </c>
      <c r="D61" s="34">
        <v>40.253999999999998</v>
      </c>
      <c r="E61" s="1">
        <v>3.14</v>
      </c>
      <c r="F61" s="34">
        <v>0.51500000000000001</v>
      </c>
      <c r="G61" s="1">
        <v>2.1000000000000001E-2</v>
      </c>
      <c r="H61" s="1">
        <v>45.29</v>
      </c>
      <c r="I61" s="1">
        <v>39.765999999999998</v>
      </c>
      <c r="J61" s="34">
        <v>0.36299999999999999</v>
      </c>
      <c r="K61" s="32">
        <v>14.531500000000001</v>
      </c>
      <c r="L61" s="27">
        <f t="shared" si="6"/>
        <v>54.785499999999999</v>
      </c>
      <c r="M61" s="27">
        <f t="shared" si="7"/>
        <v>150.92424242424244</v>
      </c>
      <c r="N61" s="20"/>
    </row>
    <row r="62" spans="1:14" x14ac:dyDescent="0.25">
      <c r="A62" s="6" t="s">
        <v>141</v>
      </c>
      <c r="B62" s="9">
        <v>44313</v>
      </c>
      <c r="C62" s="6" t="s">
        <v>142</v>
      </c>
      <c r="D62" s="34">
        <v>0.188</v>
      </c>
      <c r="E62" s="1">
        <v>1.407</v>
      </c>
      <c r="F62" s="34">
        <v>0.05</v>
      </c>
      <c r="G62" s="1">
        <v>0.40899999999999997</v>
      </c>
      <c r="H62" s="1">
        <v>58.494</v>
      </c>
      <c r="I62" s="1">
        <v>0.13700000000000001</v>
      </c>
      <c r="J62" s="34">
        <v>2.0659999999999998</v>
      </c>
      <c r="K62" s="32">
        <v>38.738500000000002</v>
      </c>
      <c r="L62" s="27">
        <f t="shared" si="6"/>
        <v>38.926500000000004</v>
      </c>
      <c r="M62" s="27">
        <f t="shared" si="7"/>
        <v>18.841481122942888</v>
      </c>
      <c r="N62" s="20"/>
    </row>
    <row r="63" spans="1:14" x14ac:dyDescent="0.25">
      <c r="A63" s="6" t="s">
        <v>143</v>
      </c>
      <c r="B63" s="9">
        <v>44313</v>
      </c>
      <c r="C63" s="6" t="s">
        <v>73</v>
      </c>
      <c r="D63" s="34">
        <v>9.1549999999999994</v>
      </c>
      <c r="E63" s="1">
        <v>1.04</v>
      </c>
      <c r="F63" s="34">
        <v>0.17799999999999999</v>
      </c>
      <c r="G63" s="1">
        <v>3.6999999999999998E-2</v>
      </c>
      <c r="H63" s="1">
        <v>27.698</v>
      </c>
      <c r="I63" s="1">
        <v>8.9830000000000005</v>
      </c>
      <c r="J63" s="34">
        <v>0.16700000000000001</v>
      </c>
      <c r="K63" s="32">
        <v>9.5584999999999987</v>
      </c>
      <c r="L63" s="27">
        <f t="shared" si="6"/>
        <v>18.713499999999996</v>
      </c>
      <c r="M63" s="27">
        <f t="shared" si="7"/>
        <v>112.05688622754488</v>
      </c>
      <c r="N63" s="20"/>
    </row>
    <row r="64" spans="1:14" x14ac:dyDescent="0.25">
      <c r="A64" s="6" t="s">
        <v>144</v>
      </c>
      <c r="B64" s="9">
        <v>44313</v>
      </c>
      <c r="C64" s="6" t="s">
        <v>133</v>
      </c>
      <c r="D64" s="34">
        <v>60.707999999999998</v>
      </c>
      <c r="E64" s="1">
        <v>1.889</v>
      </c>
      <c r="F64" s="34">
        <v>0.64</v>
      </c>
      <c r="G64" s="1">
        <v>1.7000000000000001E-2</v>
      </c>
      <c r="H64" s="1">
        <v>33.83</v>
      </c>
      <c r="I64" s="1">
        <v>60.11</v>
      </c>
      <c r="J64" s="34">
        <v>0.877</v>
      </c>
      <c r="K64" s="32">
        <v>30.513999999999999</v>
      </c>
      <c r="L64" s="27">
        <f t="shared" si="6"/>
        <v>91.221999999999994</v>
      </c>
      <c r="M64" s="27">
        <f t="shared" si="7"/>
        <v>104.01596351197263</v>
      </c>
      <c r="N64" s="20"/>
    </row>
    <row r="65" spans="1:14" x14ac:dyDescent="0.25">
      <c r="A65" s="6" t="s">
        <v>145</v>
      </c>
      <c r="B65" s="9">
        <v>44313</v>
      </c>
      <c r="C65" s="6" t="s">
        <v>146</v>
      </c>
      <c r="D65" s="34">
        <v>4.0810000000000004</v>
      </c>
      <c r="E65" s="1">
        <v>2.1459999999999999</v>
      </c>
      <c r="F65" s="34">
        <v>0.106</v>
      </c>
      <c r="G65" s="1">
        <v>0</v>
      </c>
      <c r="H65" s="1">
        <v>26.196000000000002</v>
      </c>
      <c r="I65" s="1">
        <v>3.9769999999999999</v>
      </c>
      <c r="J65" s="34">
        <v>0.49</v>
      </c>
      <c r="K65" s="32">
        <v>18.754000000000001</v>
      </c>
      <c r="L65" s="27">
        <f t="shared" si="6"/>
        <v>22.835000000000001</v>
      </c>
      <c r="M65" s="27">
        <f t="shared" si="7"/>
        <v>46.602040816326536</v>
      </c>
      <c r="N65" s="20"/>
    </row>
    <row r="66" spans="1:14" x14ac:dyDescent="0.25">
      <c r="A66" s="6" t="s">
        <v>147</v>
      </c>
      <c r="B66" s="9">
        <v>44313</v>
      </c>
      <c r="C66" s="6" t="s">
        <v>148</v>
      </c>
      <c r="D66" s="34">
        <v>0.35599999999999998</v>
      </c>
      <c r="E66" s="1">
        <v>1.264</v>
      </c>
      <c r="F66" s="34">
        <v>2.5999999999999999E-2</v>
      </c>
      <c r="G66" s="1">
        <v>0</v>
      </c>
      <c r="H66" s="1">
        <v>26.952999999999999</v>
      </c>
      <c r="I66" s="1">
        <v>0.33</v>
      </c>
      <c r="J66" s="34">
        <v>0.81699999999999995</v>
      </c>
      <c r="K66" s="32">
        <v>27.411999999999999</v>
      </c>
      <c r="L66" s="27">
        <f t="shared" si="6"/>
        <v>27.768000000000001</v>
      </c>
      <c r="M66" s="27">
        <f t="shared" si="7"/>
        <v>33.987760097919221</v>
      </c>
      <c r="N66" s="20"/>
    </row>
    <row r="67" spans="1:14" s="3" customFormat="1" x14ac:dyDescent="0.25">
      <c r="A67" s="18" t="s">
        <v>149</v>
      </c>
      <c r="B67" s="21">
        <v>44313</v>
      </c>
      <c r="C67" s="18" t="s">
        <v>150</v>
      </c>
      <c r="D67" s="32">
        <v>56.716000000000001</v>
      </c>
      <c r="E67" s="17">
        <v>2.1480000000000001</v>
      </c>
      <c r="F67" s="32">
        <v>0.16300000000000001</v>
      </c>
      <c r="G67" s="17">
        <v>0.308</v>
      </c>
      <c r="H67" s="17">
        <v>57.244</v>
      </c>
      <c r="I67" s="17">
        <v>56.597999999999999</v>
      </c>
      <c r="J67" s="1">
        <f>5.311*10</f>
        <v>53.11</v>
      </c>
      <c r="K67" s="32">
        <v>17.798000000000002</v>
      </c>
      <c r="L67" s="30">
        <f t="shared" si="6"/>
        <v>74.51400000000001</v>
      </c>
      <c r="M67" s="30">
        <f t="shared" si="7"/>
        <v>1.4030126153266806</v>
      </c>
      <c r="N67" s="20"/>
    </row>
    <row r="68" spans="1:14" x14ac:dyDescent="0.25">
      <c r="A68" s="6" t="s">
        <v>151</v>
      </c>
      <c r="B68" s="9">
        <v>44313</v>
      </c>
      <c r="C68" s="6" t="s">
        <v>65</v>
      </c>
      <c r="D68" s="34">
        <v>2.855</v>
      </c>
      <c r="E68" s="1">
        <v>0.86599999999999999</v>
      </c>
      <c r="F68" s="34">
        <v>5.8999999999999997E-2</v>
      </c>
      <c r="G68" s="1">
        <v>0</v>
      </c>
      <c r="H68" s="1">
        <v>27.577999999999999</v>
      </c>
      <c r="I68" s="1">
        <v>2.798</v>
      </c>
      <c r="J68" s="34">
        <v>0.27800000000000002</v>
      </c>
      <c r="K68" s="32">
        <v>11.879999999999999</v>
      </c>
      <c r="L68" s="27">
        <f t="shared" si="6"/>
        <v>14.734999999999999</v>
      </c>
      <c r="M68" s="27">
        <f t="shared" si="7"/>
        <v>53.003597122302153</v>
      </c>
      <c r="N68" s="20"/>
    </row>
    <row r="69" spans="1:14" x14ac:dyDescent="0.25">
      <c r="A69" s="6" t="s">
        <v>153</v>
      </c>
      <c r="B69" s="9">
        <v>44313</v>
      </c>
      <c r="C69" s="6" t="s">
        <v>152</v>
      </c>
      <c r="D69" s="34">
        <v>10.93</v>
      </c>
      <c r="E69" s="1">
        <v>3.05</v>
      </c>
      <c r="F69" s="34">
        <v>0.16</v>
      </c>
      <c r="G69" s="1">
        <v>0</v>
      </c>
      <c r="H69" s="1">
        <v>47.264000000000003</v>
      </c>
      <c r="I69" s="1">
        <v>10.776999999999999</v>
      </c>
      <c r="J69" s="34">
        <v>0.21</v>
      </c>
      <c r="K69" s="32">
        <v>12.2805</v>
      </c>
      <c r="L69" s="27">
        <f t="shared" si="6"/>
        <v>23.2105</v>
      </c>
      <c r="M69" s="27">
        <f t="shared" si="7"/>
        <v>110.52619047619048</v>
      </c>
      <c r="N69" s="20"/>
    </row>
    <row r="70" spans="1:14" s="3" customFormat="1" x14ac:dyDescent="0.25">
      <c r="A70" s="28" t="s">
        <v>252</v>
      </c>
      <c r="B70" s="21">
        <v>44340</v>
      </c>
      <c r="C70" s="28" t="s">
        <v>12</v>
      </c>
      <c r="D70" s="32">
        <v>375.62700000000001</v>
      </c>
      <c r="E70" s="49">
        <v>163.02000000000001</v>
      </c>
      <c r="F70" s="32">
        <v>10.401</v>
      </c>
      <c r="G70" s="17">
        <v>0.29799999999999999</v>
      </c>
      <c r="H70" s="17">
        <v>58.884999999999998</v>
      </c>
      <c r="I70" s="17">
        <v>365.44400000000002</v>
      </c>
      <c r="J70" s="32">
        <v>5.0759999999999996</v>
      </c>
      <c r="K70" s="32">
        <v>101.152</v>
      </c>
      <c r="L70" s="30">
        <f t="shared" si="6"/>
        <v>476.779</v>
      </c>
      <c r="M70" s="30">
        <f t="shared" si="7"/>
        <v>93.92809298660363</v>
      </c>
      <c r="N70" s="20" t="s">
        <v>307</v>
      </c>
    </row>
    <row r="71" spans="1:14" x14ac:dyDescent="0.25">
      <c r="A71" s="8" t="s">
        <v>253</v>
      </c>
      <c r="B71" s="9">
        <v>44340</v>
      </c>
      <c r="C71" s="8" t="s">
        <v>13</v>
      </c>
      <c r="D71" s="34">
        <v>296.08300000000003</v>
      </c>
      <c r="E71" s="1">
        <v>6.61</v>
      </c>
      <c r="F71" s="34">
        <v>6.7190000000000003</v>
      </c>
      <c r="G71" s="1">
        <v>1.7000000000000001E-2</v>
      </c>
      <c r="H71" s="1">
        <v>14.704000000000001</v>
      </c>
      <c r="I71" s="1">
        <v>289.55</v>
      </c>
      <c r="J71" s="34">
        <v>5.173</v>
      </c>
      <c r="K71" s="32">
        <v>118.867</v>
      </c>
      <c r="L71" s="27">
        <f t="shared" si="6"/>
        <v>414.95000000000005</v>
      </c>
      <c r="M71" s="27">
        <f t="shared" si="7"/>
        <v>80.214575681422787</v>
      </c>
      <c r="N71" s="20"/>
    </row>
    <row r="72" spans="1:14" x14ac:dyDescent="0.25">
      <c r="A72" s="8" t="s">
        <v>254</v>
      </c>
      <c r="B72" s="9">
        <v>44340</v>
      </c>
      <c r="C72" s="8" t="s">
        <v>14</v>
      </c>
      <c r="D72" s="34">
        <v>341.75</v>
      </c>
      <c r="E72" s="1">
        <v>2.0089999999999999</v>
      </c>
      <c r="F72" s="34">
        <v>5.2629999999999999</v>
      </c>
      <c r="G72" s="1">
        <v>0.03</v>
      </c>
      <c r="H72" s="1">
        <v>42.374000000000002</v>
      </c>
      <c r="I72" s="1">
        <v>336.72500000000002</v>
      </c>
      <c r="J72" s="34">
        <v>1.7969999999999999</v>
      </c>
      <c r="K72" s="32">
        <v>65.465000000000003</v>
      </c>
      <c r="L72" s="27">
        <f t="shared" si="6"/>
        <v>407.21500000000003</v>
      </c>
      <c r="M72" s="27">
        <f t="shared" si="7"/>
        <v>226.60823594880358</v>
      </c>
      <c r="N72" s="20"/>
    </row>
    <row r="73" spans="1:14" x14ac:dyDescent="0.25">
      <c r="A73" s="8" t="s">
        <v>255</v>
      </c>
      <c r="B73" s="9">
        <v>44340</v>
      </c>
      <c r="C73" s="8" t="s">
        <v>11</v>
      </c>
      <c r="D73" s="34">
        <v>229.18600000000001</v>
      </c>
      <c r="E73" s="1">
        <v>12.544</v>
      </c>
      <c r="F73" s="34">
        <v>4.5119999999999996</v>
      </c>
      <c r="G73" s="1">
        <v>3.5000000000000003E-2</v>
      </c>
      <c r="H73" s="1">
        <v>20.202999999999999</v>
      </c>
      <c r="I73" s="1">
        <v>224.82599999999999</v>
      </c>
      <c r="J73" s="34">
        <v>2.2120000000000002</v>
      </c>
      <c r="K73" s="32">
        <v>77.697999999999993</v>
      </c>
      <c r="L73" s="27">
        <f t="shared" si="6"/>
        <v>306.88400000000001</v>
      </c>
      <c r="M73" s="27">
        <f t="shared" si="7"/>
        <v>138.73598553345388</v>
      </c>
      <c r="N73" s="20"/>
    </row>
    <row r="74" spans="1:14" x14ac:dyDescent="0.25">
      <c r="A74" s="8" t="s">
        <v>256</v>
      </c>
      <c r="B74" s="9">
        <v>44340</v>
      </c>
      <c r="C74" s="8" t="s">
        <v>15</v>
      </c>
      <c r="D74" s="34">
        <v>92.32</v>
      </c>
      <c r="E74" s="1">
        <v>3.57</v>
      </c>
      <c r="F74" s="34">
        <v>1.4179999999999999</v>
      </c>
      <c r="G74" s="1">
        <v>0</v>
      </c>
      <c r="H74" s="1">
        <v>15.738</v>
      </c>
      <c r="I74" s="1">
        <v>90.968000000000004</v>
      </c>
      <c r="J74" s="34">
        <v>0.92600000000000005</v>
      </c>
      <c r="K74" s="32">
        <v>29.335999999999999</v>
      </c>
      <c r="L74" s="27">
        <f t="shared" si="6"/>
        <v>121.65599999999999</v>
      </c>
      <c r="M74" s="27">
        <f t="shared" si="7"/>
        <v>131.37796976241899</v>
      </c>
      <c r="N74" s="20"/>
    </row>
    <row r="75" spans="1:14" x14ac:dyDescent="0.25">
      <c r="A75" s="8" t="s">
        <v>257</v>
      </c>
      <c r="B75" s="9">
        <v>44340</v>
      </c>
      <c r="C75" s="8" t="s">
        <v>16</v>
      </c>
      <c r="D75" s="34">
        <v>33.027999999999999</v>
      </c>
      <c r="E75" s="1">
        <v>1.6859999999999999</v>
      </c>
      <c r="F75" s="34">
        <v>0.60299999999999998</v>
      </c>
      <c r="G75" s="1">
        <v>0</v>
      </c>
      <c r="H75" s="1">
        <v>12.898</v>
      </c>
      <c r="I75" s="1">
        <v>32.448</v>
      </c>
      <c r="J75" s="34">
        <v>0.94699999999999995</v>
      </c>
      <c r="K75" s="32">
        <v>32.457000000000001</v>
      </c>
      <c r="L75" s="27">
        <f t="shared" si="6"/>
        <v>65.484999999999999</v>
      </c>
      <c r="M75" s="27">
        <f t="shared" si="7"/>
        <v>69.149947201689542</v>
      </c>
      <c r="N75" s="20"/>
    </row>
    <row r="76" spans="1:14" x14ac:dyDescent="0.25">
      <c r="A76" s="8" t="s">
        <v>258</v>
      </c>
      <c r="B76" s="9">
        <v>44340</v>
      </c>
      <c r="C76" s="8" t="s">
        <v>17</v>
      </c>
      <c r="D76" s="34">
        <v>40.08</v>
      </c>
      <c r="E76" s="1">
        <v>5.6239999999999997</v>
      </c>
      <c r="F76" s="34">
        <v>0.72</v>
      </c>
      <c r="G76" s="1">
        <v>0</v>
      </c>
      <c r="H76" s="1">
        <v>16.962</v>
      </c>
      <c r="I76" s="1">
        <v>39.387999999999998</v>
      </c>
      <c r="J76" s="34">
        <v>1.0840000000000001</v>
      </c>
      <c r="K76" s="32">
        <v>39.054000000000002</v>
      </c>
      <c r="L76" s="27">
        <f t="shared" si="6"/>
        <v>79.134</v>
      </c>
      <c r="M76" s="27">
        <f t="shared" si="7"/>
        <v>73.001845018450183</v>
      </c>
      <c r="N76" s="20"/>
    </row>
    <row r="77" spans="1:14" x14ac:dyDescent="0.25">
      <c r="A77" s="8" t="s">
        <v>259</v>
      </c>
      <c r="B77" s="9">
        <v>44340</v>
      </c>
      <c r="C77" s="8" t="s">
        <v>18</v>
      </c>
      <c r="D77" s="34">
        <v>35.442</v>
      </c>
      <c r="E77" s="1">
        <v>2.552</v>
      </c>
      <c r="F77" s="34">
        <v>0.51</v>
      </c>
      <c r="G77" s="1">
        <v>0</v>
      </c>
      <c r="H77" s="1">
        <v>7.157</v>
      </c>
      <c r="I77" s="1">
        <v>34.957000000000001</v>
      </c>
      <c r="J77" s="34">
        <v>1.242</v>
      </c>
      <c r="K77" s="32">
        <v>34.279000000000003</v>
      </c>
      <c r="L77" s="27">
        <f t="shared" si="6"/>
        <v>69.721000000000004</v>
      </c>
      <c r="M77" s="27">
        <f t="shared" si="7"/>
        <v>56.136070853462158</v>
      </c>
      <c r="N77" s="20" t="s">
        <v>279</v>
      </c>
    </row>
    <row r="78" spans="1:14" x14ac:dyDescent="0.25">
      <c r="A78" s="8" t="s">
        <v>260</v>
      </c>
      <c r="B78" s="9">
        <v>44340</v>
      </c>
      <c r="C78" s="8" t="s">
        <v>19</v>
      </c>
      <c r="D78" s="34">
        <v>40.845999999999997</v>
      </c>
      <c r="E78" s="1">
        <v>0.97699999999999998</v>
      </c>
      <c r="F78" s="34">
        <v>0.38400000000000001</v>
      </c>
      <c r="G78" s="1">
        <v>0</v>
      </c>
      <c r="H78" s="1">
        <v>9.4890000000000008</v>
      </c>
      <c r="I78" s="1">
        <v>40.494</v>
      </c>
      <c r="J78" s="34">
        <v>0.61399999999999999</v>
      </c>
      <c r="K78" s="32">
        <v>17.032</v>
      </c>
      <c r="L78" s="27">
        <f t="shared" si="6"/>
        <v>57.878</v>
      </c>
      <c r="M78" s="27">
        <f t="shared" si="7"/>
        <v>94.263843648208464</v>
      </c>
      <c r="N78" s="20" t="s">
        <v>279</v>
      </c>
    </row>
    <row r="79" spans="1:14" x14ac:dyDescent="0.25">
      <c r="A79" s="6" t="s">
        <v>171</v>
      </c>
      <c r="B79" s="9">
        <v>44341</v>
      </c>
      <c r="C79" s="6" t="s">
        <v>142</v>
      </c>
      <c r="D79" s="34">
        <v>0.751</v>
      </c>
      <c r="E79" s="1">
        <v>4.9050000000000002</v>
      </c>
      <c r="F79" s="34">
        <v>0.13200000000000001</v>
      </c>
      <c r="G79" s="1">
        <v>0.20899999999999999</v>
      </c>
      <c r="H79" s="1">
        <v>15.917</v>
      </c>
      <c r="I79" s="1">
        <v>0.61899999999999999</v>
      </c>
      <c r="J79" s="34">
        <v>8.5679999999999996</v>
      </c>
      <c r="K79" s="32">
        <v>127.82</v>
      </c>
      <c r="L79" s="27">
        <f t="shared" si="6"/>
        <v>128.571</v>
      </c>
      <c r="M79" s="27">
        <f t="shared" si="7"/>
        <v>15.005952380952381</v>
      </c>
      <c r="N79" s="20"/>
    </row>
    <row r="80" spans="1:14" s="3" customFormat="1" x14ac:dyDescent="0.25">
      <c r="A80" s="18" t="s">
        <v>177</v>
      </c>
      <c r="B80" s="21">
        <v>44341</v>
      </c>
      <c r="C80" s="18" t="s">
        <v>176</v>
      </c>
      <c r="D80" s="32" t="s">
        <v>305</v>
      </c>
      <c r="E80" s="17" t="s">
        <v>305</v>
      </c>
      <c r="F80" s="32" t="s">
        <v>305</v>
      </c>
      <c r="G80" s="17" t="s">
        <v>305</v>
      </c>
      <c r="H80" s="17" t="s">
        <v>305</v>
      </c>
      <c r="I80" s="17" t="s">
        <v>305</v>
      </c>
      <c r="J80" s="32" t="s">
        <v>305</v>
      </c>
      <c r="K80" s="17" t="s">
        <v>305</v>
      </c>
      <c r="L80" s="17" t="s">
        <v>305</v>
      </c>
      <c r="M80" s="17" t="s">
        <v>305</v>
      </c>
      <c r="N80" s="20"/>
    </row>
    <row r="81" spans="1:14" s="3" customFormat="1" x14ac:dyDescent="0.25">
      <c r="A81" s="18" t="s">
        <v>183</v>
      </c>
      <c r="B81" s="21">
        <v>44341</v>
      </c>
      <c r="C81" s="18" t="s">
        <v>184</v>
      </c>
      <c r="D81" s="32">
        <v>0.83799999999999997</v>
      </c>
      <c r="E81" s="17">
        <v>2.0699999999999998</v>
      </c>
      <c r="F81" s="32">
        <v>2.5999999999999999E-2</v>
      </c>
      <c r="G81" s="17">
        <v>0</v>
      </c>
      <c r="H81" s="17">
        <v>14.85</v>
      </c>
      <c r="I81" s="17">
        <v>0.81200000000000006</v>
      </c>
      <c r="J81" s="32">
        <v>0.99</v>
      </c>
      <c r="K81" s="32">
        <v>20.475999999999999</v>
      </c>
      <c r="L81" s="30">
        <f t="shared" ref="L81" si="8">K81+D81</f>
        <v>21.314</v>
      </c>
      <c r="M81" s="30">
        <f>L81/J81</f>
        <v>21.529292929292929</v>
      </c>
      <c r="N81" s="20" t="s">
        <v>302</v>
      </c>
    </row>
    <row r="82" spans="1:14" s="3" customFormat="1" x14ac:dyDescent="0.25">
      <c r="A82" s="18" t="s">
        <v>207</v>
      </c>
      <c r="B82" s="21">
        <v>44341</v>
      </c>
      <c r="C82" s="18" t="s">
        <v>208</v>
      </c>
      <c r="D82" s="32" t="s">
        <v>305</v>
      </c>
      <c r="E82" s="17" t="s">
        <v>305</v>
      </c>
      <c r="F82" s="32" t="s">
        <v>305</v>
      </c>
      <c r="G82" s="17" t="s">
        <v>305</v>
      </c>
      <c r="H82" s="17" t="s">
        <v>305</v>
      </c>
      <c r="I82" s="17" t="s">
        <v>305</v>
      </c>
      <c r="J82" s="32" t="s">
        <v>305</v>
      </c>
      <c r="K82" s="17" t="s">
        <v>305</v>
      </c>
      <c r="L82" s="17" t="s">
        <v>305</v>
      </c>
      <c r="M82" s="17" t="s">
        <v>305</v>
      </c>
      <c r="N82" s="20"/>
    </row>
    <row r="83" spans="1:14" s="3" customFormat="1" x14ac:dyDescent="0.25">
      <c r="A83" s="17"/>
      <c r="B83" s="26">
        <v>44341</v>
      </c>
      <c r="C83" s="17" t="s">
        <v>295</v>
      </c>
      <c r="D83" s="32" t="s">
        <v>305</v>
      </c>
      <c r="E83" s="17" t="s">
        <v>305</v>
      </c>
      <c r="F83" s="32" t="s">
        <v>305</v>
      </c>
      <c r="G83" s="17" t="s">
        <v>305</v>
      </c>
      <c r="H83" s="17" t="s">
        <v>305</v>
      </c>
      <c r="I83" s="17" t="s">
        <v>305</v>
      </c>
      <c r="J83" s="33">
        <v>53.11</v>
      </c>
      <c r="K83" s="32">
        <v>1301.6499999999999</v>
      </c>
      <c r="L83" s="17" t="s">
        <v>305</v>
      </c>
      <c r="M83" s="17" t="s">
        <v>305</v>
      </c>
      <c r="N83" s="20"/>
    </row>
    <row r="84" spans="1:14" s="3" customFormat="1" x14ac:dyDescent="0.25">
      <c r="A84" s="18" t="s">
        <v>165</v>
      </c>
      <c r="B84" s="21">
        <v>44342</v>
      </c>
      <c r="C84" s="18" t="s">
        <v>158</v>
      </c>
      <c r="D84" s="32" t="s">
        <v>305</v>
      </c>
      <c r="E84" s="17" t="s">
        <v>305</v>
      </c>
      <c r="F84" s="32" t="s">
        <v>305</v>
      </c>
      <c r="G84" s="17" t="s">
        <v>305</v>
      </c>
      <c r="H84" s="17" t="s">
        <v>305</v>
      </c>
      <c r="I84" s="17" t="s">
        <v>305</v>
      </c>
      <c r="J84" s="32">
        <v>1.974</v>
      </c>
      <c r="K84" s="32">
        <v>56.829000000000001</v>
      </c>
      <c r="L84" s="17" t="s">
        <v>305</v>
      </c>
      <c r="M84" s="17" t="s">
        <v>305</v>
      </c>
      <c r="N84" s="20" t="s">
        <v>303</v>
      </c>
    </row>
    <row r="85" spans="1:14" s="3" customFormat="1" x14ac:dyDescent="0.25">
      <c r="A85" s="18" t="s">
        <v>167</v>
      </c>
      <c r="B85" s="21">
        <v>44342</v>
      </c>
      <c r="C85" s="18" t="s">
        <v>166</v>
      </c>
      <c r="D85" s="32">
        <v>0.26</v>
      </c>
      <c r="E85" s="17">
        <v>4.9720000000000004</v>
      </c>
      <c r="F85" s="32">
        <v>5.5E-2</v>
      </c>
      <c r="G85" s="17">
        <v>0.40500000000000003</v>
      </c>
      <c r="H85" s="17">
        <v>9.5109999999999992</v>
      </c>
      <c r="I85" s="17">
        <f>D85-F85</f>
        <v>0.20500000000000002</v>
      </c>
      <c r="J85" s="32">
        <v>2.2349999999999999</v>
      </c>
      <c r="K85" s="32">
        <v>38.573</v>
      </c>
      <c r="L85" s="30">
        <f t="shared" ref="L85" si="9">K85+D85</f>
        <v>38.832999999999998</v>
      </c>
      <c r="M85" s="30">
        <f t="shared" ref="M85" si="10">L85/J85</f>
        <v>17.374944071588367</v>
      </c>
      <c r="N85" s="20"/>
    </row>
    <row r="86" spans="1:14" s="3" customFormat="1" x14ac:dyDescent="0.25">
      <c r="A86" s="18" t="s">
        <v>168</v>
      </c>
      <c r="B86" s="21">
        <v>44342</v>
      </c>
      <c r="C86" s="18" t="s">
        <v>49</v>
      </c>
      <c r="D86" s="32">
        <v>16.952000000000002</v>
      </c>
      <c r="E86" s="17">
        <v>6.74</v>
      </c>
      <c r="F86" s="32">
        <v>0.24099999999999999</v>
      </c>
      <c r="G86" s="17">
        <v>0</v>
      </c>
      <c r="H86" s="17">
        <v>23.754999999999999</v>
      </c>
      <c r="I86" s="17">
        <f t="shared" ref="I86:I94" si="11">D86-F86</f>
        <v>16.711000000000002</v>
      </c>
      <c r="J86" s="32">
        <v>0.55000000000000004</v>
      </c>
      <c r="K86" s="32">
        <v>19.007999999999999</v>
      </c>
      <c r="L86" s="30">
        <f t="shared" ref="L86:L91" si="12">K86+D86</f>
        <v>35.96</v>
      </c>
      <c r="M86" s="30">
        <f t="shared" ref="M86:M91" si="13">L86/J86</f>
        <v>65.381818181818176</v>
      </c>
      <c r="N86" s="20"/>
    </row>
    <row r="87" spans="1:14" s="3" customFormat="1" x14ac:dyDescent="0.25">
      <c r="A87" s="18" t="s">
        <v>169</v>
      </c>
      <c r="B87" s="21">
        <v>44342</v>
      </c>
      <c r="C87" s="18" t="s">
        <v>90</v>
      </c>
      <c r="D87" s="32">
        <v>0.23799999999999999</v>
      </c>
      <c r="E87" s="17">
        <v>6.4889999999999999</v>
      </c>
      <c r="F87" s="32">
        <v>4.8000000000000001E-2</v>
      </c>
      <c r="G87" s="17">
        <v>2.7E-2</v>
      </c>
      <c r="H87" s="17">
        <v>16.606999999999999</v>
      </c>
      <c r="I87" s="17">
        <f t="shared" si="11"/>
        <v>0.19</v>
      </c>
      <c r="J87" s="32">
        <v>0.72099999999999997</v>
      </c>
      <c r="K87" s="32">
        <v>25.201000000000001</v>
      </c>
      <c r="L87" s="30">
        <f t="shared" si="12"/>
        <v>25.439</v>
      </c>
      <c r="M87" s="30">
        <f t="shared" si="13"/>
        <v>35.282940360610262</v>
      </c>
      <c r="N87" s="20"/>
    </row>
    <row r="88" spans="1:14" s="3" customFormat="1" x14ac:dyDescent="0.25">
      <c r="A88" s="18" t="s">
        <v>170</v>
      </c>
      <c r="B88" s="21">
        <v>44342</v>
      </c>
      <c r="C88" s="18" t="s">
        <v>55</v>
      </c>
      <c r="D88" s="32">
        <v>0.245</v>
      </c>
      <c r="E88" s="17">
        <v>5.4039999999999999</v>
      </c>
      <c r="F88" s="32">
        <v>8.5999999999999993E-2</v>
      </c>
      <c r="G88" s="17">
        <v>3.2000000000000001E-2</v>
      </c>
      <c r="H88" s="17">
        <v>13.991</v>
      </c>
      <c r="I88" s="17">
        <f t="shared" si="11"/>
        <v>0.159</v>
      </c>
      <c r="J88" s="32">
        <v>0.97799999999999998</v>
      </c>
      <c r="K88" s="32">
        <v>30.0655</v>
      </c>
      <c r="L88" s="30">
        <f t="shared" si="12"/>
        <v>30.310500000000001</v>
      </c>
      <c r="M88" s="30">
        <f t="shared" si="13"/>
        <v>30.992331288343561</v>
      </c>
      <c r="N88" s="20"/>
    </row>
    <row r="89" spans="1:14" s="3" customFormat="1" x14ac:dyDescent="0.25">
      <c r="A89" s="18" t="s">
        <v>178</v>
      </c>
      <c r="B89" s="21">
        <v>44342</v>
      </c>
      <c r="C89" s="18" t="s">
        <v>175</v>
      </c>
      <c r="D89" s="32">
        <v>19.797000000000001</v>
      </c>
      <c r="E89" s="17">
        <v>4.4009999999999998</v>
      </c>
      <c r="F89" s="32">
        <v>0.50700000000000001</v>
      </c>
      <c r="G89" s="17">
        <v>0</v>
      </c>
      <c r="H89" s="17">
        <v>53.94</v>
      </c>
      <c r="I89" s="17">
        <f t="shared" si="11"/>
        <v>19.29</v>
      </c>
      <c r="J89" s="32">
        <v>1.0629999999999999</v>
      </c>
      <c r="K89" s="32">
        <v>24.512</v>
      </c>
      <c r="L89" s="30">
        <f t="shared" si="12"/>
        <v>44.308999999999997</v>
      </c>
      <c r="M89" s="30">
        <f t="shared" si="13"/>
        <v>41.682972718720599</v>
      </c>
      <c r="N89" s="20"/>
    </row>
    <row r="90" spans="1:14" s="3" customFormat="1" x14ac:dyDescent="0.25">
      <c r="A90" s="18" t="s">
        <v>179</v>
      </c>
      <c r="B90" s="21">
        <v>44342</v>
      </c>
      <c r="C90" s="18" t="s">
        <v>73</v>
      </c>
      <c r="D90" s="32">
        <v>22.446999999999999</v>
      </c>
      <c r="E90" s="17">
        <v>1.827</v>
      </c>
      <c r="F90" s="32">
        <v>0.504</v>
      </c>
      <c r="G90" s="17">
        <v>8.0000000000000002E-3</v>
      </c>
      <c r="H90" s="17">
        <v>61.841000000000001</v>
      </c>
      <c r="I90" s="17">
        <f t="shared" si="11"/>
        <v>21.942999999999998</v>
      </c>
      <c r="J90" s="32">
        <v>0.71399999999999997</v>
      </c>
      <c r="K90" s="32">
        <v>19.822499999999998</v>
      </c>
      <c r="L90" s="30">
        <f t="shared" si="12"/>
        <v>42.269499999999994</v>
      </c>
      <c r="M90" s="30">
        <f t="shared" si="13"/>
        <v>59.200980392156858</v>
      </c>
      <c r="N90" s="20"/>
    </row>
    <row r="91" spans="1:14" s="3" customFormat="1" x14ac:dyDescent="0.25">
      <c r="A91" s="18" t="s">
        <v>185</v>
      </c>
      <c r="B91" s="21">
        <v>44342</v>
      </c>
      <c r="C91" s="18" t="s">
        <v>79</v>
      </c>
      <c r="D91" s="32">
        <v>0.115</v>
      </c>
      <c r="E91" s="17">
        <v>1.304</v>
      </c>
      <c r="F91" s="32">
        <v>4.7E-2</v>
      </c>
      <c r="G91" s="17">
        <v>0.27600000000000002</v>
      </c>
      <c r="H91" s="17">
        <v>15.614000000000001</v>
      </c>
      <c r="I91" s="17">
        <f t="shared" si="11"/>
        <v>6.8000000000000005E-2</v>
      </c>
      <c r="J91" s="32">
        <v>1.494</v>
      </c>
      <c r="K91" s="32">
        <v>28.050999999999998</v>
      </c>
      <c r="L91" s="30">
        <f t="shared" si="12"/>
        <v>28.165999999999997</v>
      </c>
      <c r="M91" s="30">
        <f t="shared" si="13"/>
        <v>18.852744310575634</v>
      </c>
      <c r="N91" s="20" t="s">
        <v>281</v>
      </c>
    </row>
    <row r="92" spans="1:14" s="3" customFormat="1" x14ac:dyDescent="0.25">
      <c r="A92" s="18" t="s">
        <v>186</v>
      </c>
      <c r="B92" s="21">
        <v>44342</v>
      </c>
      <c r="C92" s="18" t="s">
        <v>57</v>
      </c>
      <c r="D92" s="32">
        <v>0.111</v>
      </c>
      <c r="E92" s="17">
        <v>2.1619999999999999</v>
      </c>
      <c r="F92" s="32">
        <v>2.4E-2</v>
      </c>
      <c r="G92" s="17">
        <v>0</v>
      </c>
      <c r="H92" s="17">
        <v>13.494</v>
      </c>
      <c r="I92" s="17">
        <f t="shared" si="11"/>
        <v>8.6999999999999994E-2</v>
      </c>
      <c r="J92" s="32" t="s">
        <v>305</v>
      </c>
      <c r="K92" s="17" t="s">
        <v>305</v>
      </c>
      <c r="L92" s="17" t="s">
        <v>305</v>
      </c>
      <c r="M92" s="17" t="s">
        <v>305</v>
      </c>
      <c r="N92" s="20"/>
    </row>
    <row r="93" spans="1:14" s="3" customFormat="1" x14ac:dyDescent="0.25">
      <c r="A93" s="18" t="s">
        <v>187</v>
      </c>
      <c r="B93" s="21">
        <v>44342</v>
      </c>
      <c r="C93" s="18" t="s">
        <v>65</v>
      </c>
      <c r="D93" s="32">
        <v>3.3479999999999999</v>
      </c>
      <c r="E93" s="17">
        <v>8.0449999999999999</v>
      </c>
      <c r="F93" s="32">
        <v>0.379</v>
      </c>
      <c r="G93" s="17">
        <v>9.6000000000000002E-2</v>
      </c>
      <c r="H93" s="17">
        <v>13.202</v>
      </c>
      <c r="I93" s="17">
        <f t="shared" si="11"/>
        <v>2.9689999999999999</v>
      </c>
      <c r="J93" s="32">
        <v>1.133</v>
      </c>
      <c r="K93" s="32">
        <v>26.952999999999999</v>
      </c>
      <c r="L93" s="30">
        <f t="shared" ref="L93:L94" si="14">K93+D93</f>
        <v>30.300999999999998</v>
      </c>
      <c r="M93" s="30">
        <f t="shared" ref="M93:M94" si="15">L93/J93</f>
        <v>26.744042365401587</v>
      </c>
      <c r="N93" s="20"/>
    </row>
    <row r="94" spans="1:14" s="3" customFormat="1" x14ac:dyDescent="0.25">
      <c r="A94" s="18" t="s">
        <v>188</v>
      </c>
      <c r="B94" s="21">
        <v>44342</v>
      </c>
      <c r="C94" s="18" t="s">
        <v>142</v>
      </c>
      <c r="D94" s="32">
        <v>0.79200000000000004</v>
      </c>
      <c r="E94" s="17">
        <v>4.8330000000000002</v>
      </c>
      <c r="F94" s="32">
        <v>0.16700000000000001</v>
      </c>
      <c r="G94" s="17">
        <v>6.2E-2</v>
      </c>
      <c r="H94" s="17">
        <v>12.146000000000001</v>
      </c>
      <c r="I94" s="17">
        <f t="shared" si="11"/>
        <v>0.625</v>
      </c>
      <c r="J94" s="32">
        <v>2.3220000000000001</v>
      </c>
      <c r="K94" s="32">
        <v>40.155999999999999</v>
      </c>
      <c r="L94" s="30">
        <f t="shared" si="14"/>
        <v>40.948</v>
      </c>
      <c r="M94" s="30">
        <f t="shared" si="15"/>
        <v>17.634797588285959</v>
      </c>
      <c r="N94" s="20"/>
    </row>
    <row r="95" spans="1:14" s="3" customFormat="1" x14ac:dyDescent="0.25">
      <c r="A95" s="18" t="s">
        <v>189</v>
      </c>
      <c r="B95" s="21">
        <v>44342</v>
      </c>
      <c r="C95" s="18" t="s">
        <v>190</v>
      </c>
      <c r="D95" s="32" t="s">
        <v>305</v>
      </c>
      <c r="E95" s="17" t="s">
        <v>305</v>
      </c>
      <c r="F95" s="32" t="s">
        <v>305</v>
      </c>
      <c r="G95" s="17" t="s">
        <v>305</v>
      </c>
      <c r="H95" s="17" t="s">
        <v>305</v>
      </c>
      <c r="I95" s="17" t="s">
        <v>305</v>
      </c>
      <c r="J95" s="32">
        <v>3.9820000000000002</v>
      </c>
      <c r="K95" s="32">
        <v>58.892499999999998</v>
      </c>
      <c r="L95" s="17" t="s">
        <v>305</v>
      </c>
      <c r="M95" s="17" t="s">
        <v>305</v>
      </c>
      <c r="N95" s="20"/>
    </row>
    <row r="96" spans="1:14" s="3" customFormat="1" x14ac:dyDescent="0.25">
      <c r="A96" s="18" t="s">
        <v>191</v>
      </c>
      <c r="B96" s="21">
        <v>44342</v>
      </c>
      <c r="C96" s="18" t="s">
        <v>92</v>
      </c>
      <c r="D96" s="32" t="s">
        <v>305</v>
      </c>
      <c r="E96" s="17" t="s">
        <v>305</v>
      </c>
      <c r="F96" s="32" t="s">
        <v>305</v>
      </c>
      <c r="G96" s="17" t="s">
        <v>305</v>
      </c>
      <c r="H96" s="17" t="s">
        <v>305</v>
      </c>
      <c r="I96" s="17" t="s">
        <v>305</v>
      </c>
      <c r="J96" s="32">
        <v>2.2410000000000001</v>
      </c>
      <c r="K96" s="32">
        <v>37.085999999999999</v>
      </c>
      <c r="L96" s="17" t="s">
        <v>305</v>
      </c>
      <c r="M96" s="17" t="s">
        <v>305</v>
      </c>
      <c r="N96" s="20"/>
    </row>
    <row r="97" spans="1:14" s="3" customFormat="1" x14ac:dyDescent="0.25">
      <c r="A97" s="18" t="s">
        <v>185</v>
      </c>
      <c r="B97" s="21">
        <v>44342</v>
      </c>
      <c r="C97" s="18" t="s">
        <v>79</v>
      </c>
      <c r="D97" s="32" t="s">
        <v>305</v>
      </c>
      <c r="E97" s="17" t="s">
        <v>305</v>
      </c>
      <c r="F97" s="32" t="s">
        <v>305</v>
      </c>
      <c r="G97" s="17" t="s">
        <v>305</v>
      </c>
      <c r="H97" s="17" t="s">
        <v>305</v>
      </c>
      <c r="I97" s="17" t="s">
        <v>305</v>
      </c>
      <c r="J97" s="32">
        <v>1.381</v>
      </c>
      <c r="K97" s="32">
        <v>32.781999999999996</v>
      </c>
      <c r="L97" s="17" t="s">
        <v>305</v>
      </c>
      <c r="M97" s="17" t="s">
        <v>305</v>
      </c>
      <c r="N97" s="20"/>
    </row>
    <row r="98" spans="1:14" s="3" customFormat="1" x14ac:dyDescent="0.25">
      <c r="A98" s="18" t="s">
        <v>212</v>
      </c>
      <c r="B98" s="21">
        <v>44342</v>
      </c>
      <c r="C98" s="18" t="s">
        <v>152</v>
      </c>
      <c r="D98" s="32" t="s">
        <v>305</v>
      </c>
      <c r="E98" s="17" t="s">
        <v>305</v>
      </c>
      <c r="F98" s="32" t="s">
        <v>305</v>
      </c>
      <c r="G98" s="17" t="s">
        <v>305</v>
      </c>
      <c r="H98" s="17" t="s">
        <v>305</v>
      </c>
      <c r="I98" s="17" t="s">
        <v>305</v>
      </c>
      <c r="J98" s="32" t="s">
        <v>305</v>
      </c>
      <c r="K98" s="17" t="s">
        <v>305</v>
      </c>
      <c r="L98" s="17" t="s">
        <v>305</v>
      </c>
      <c r="M98" s="17" t="s">
        <v>305</v>
      </c>
      <c r="N98" s="20"/>
    </row>
    <row r="99" spans="1:14" s="3" customFormat="1" x14ac:dyDescent="0.25">
      <c r="A99" s="18" t="s">
        <v>213</v>
      </c>
      <c r="B99" s="21">
        <v>44342</v>
      </c>
      <c r="C99" s="18" t="s">
        <v>101</v>
      </c>
      <c r="D99" s="32" t="s">
        <v>305</v>
      </c>
      <c r="E99" s="17" t="s">
        <v>305</v>
      </c>
      <c r="F99" s="32" t="s">
        <v>305</v>
      </c>
      <c r="G99" s="17" t="s">
        <v>305</v>
      </c>
      <c r="H99" s="17" t="s">
        <v>305</v>
      </c>
      <c r="I99" s="17" t="s">
        <v>305</v>
      </c>
      <c r="J99" s="32" t="s">
        <v>305</v>
      </c>
      <c r="K99" s="17" t="s">
        <v>305</v>
      </c>
      <c r="L99" s="17" t="s">
        <v>305</v>
      </c>
      <c r="M99" s="17" t="s">
        <v>305</v>
      </c>
      <c r="N99" s="20"/>
    </row>
    <row r="100" spans="1:14" s="3" customFormat="1" x14ac:dyDescent="0.25">
      <c r="A100" s="18" t="s">
        <v>214</v>
      </c>
      <c r="B100" s="21">
        <v>44342</v>
      </c>
      <c r="C100" s="18" t="s">
        <v>71</v>
      </c>
      <c r="D100" s="32" t="s">
        <v>305</v>
      </c>
      <c r="E100" s="17" t="s">
        <v>305</v>
      </c>
      <c r="F100" s="32" t="s">
        <v>305</v>
      </c>
      <c r="G100" s="17" t="s">
        <v>305</v>
      </c>
      <c r="H100" s="17" t="s">
        <v>305</v>
      </c>
      <c r="I100" s="17" t="s">
        <v>305</v>
      </c>
      <c r="J100" s="32" t="s">
        <v>305</v>
      </c>
      <c r="K100" s="17" t="s">
        <v>305</v>
      </c>
      <c r="L100" s="17" t="s">
        <v>305</v>
      </c>
      <c r="M100" s="17" t="s">
        <v>305</v>
      </c>
      <c r="N100" s="20"/>
    </row>
    <row r="101" spans="1:14" s="3" customFormat="1" x14ac:dyDescent="0.25">
      <c r="A101" s="18" t="s">
        <v>220</v>
      </c>
      <c r="B101" s="21">
        <v>44342</v>
      </c>
      <c r="C101" s="18" t="s">
        <v>146</v>
      </c>
      <c r="D101" s="32" t="s">
        <v>305</v>
      </c>
      <c r="E101" s="17" t="s">
        <v>305</v>
      </c>
      <c r="F101" s="32" t="s">
        <v>305</v>
      </c>
      <c r="G101" s="17" t="s">
        <v>305</v>
      </c>
      <c r="H101" s="17" t="s">
        <v>305</v>
      </c>
      <c r="I101" s="17" t="s">
        <v>305</v>
      </c>
      <c r="J101" s="32" t="s">
        <v>305</v>
      </c>
      <c r="K101" s="17" t="s">
        <v>305</v>
      </c>
      <c r="L101" s="17" t="s">
        <v>305</v>
      </c>
      <c r="M101" s="17" t="s">
        <v>305</v>
      </c>
      <c r="N101" s="20"/>
    </row>
    <row r="102" spans="1:14" s="3" customFormat="1" x14ac:dyDescent="0.25">
      <c r="A102" s="18"/>
      <c r="B102" s="21">
        <v>44342</v>
      </c>
      <c r="C102" s="18" t="s">
        <v>280</v>
      </c>
      <c r="D102" s="32">
        <v>45.744</v>
      </c>
      <c r="E102" s="17">
        <v>1.9059999999999999</v>
      </c>
      <c r="F102" s="32">
        <v>0.48299999999999998</v>
      </c>
      <c r="G102" s="17">
        <v>0.755</v>
      </c>
      <c r="H102" s="17">
        <v>91.462999999999994</v>
      </c>
      <c r="I102" s="17">
        <f t="shared" ref="I102:I106" si="16">D102-F102</f>
        <v>45.261000000000003</v>
      </c>
      <c r="J102" s="32">
        <v>1.9379999999999999</v>
      </c>
      <c r="K102" s="32">
        <v>21.972000000000001</v>
      </c>
      <c r="L102" s="30">
        <f t="shared" ref="L102" si="17">K102+D102</f>
        <v>67.716000000000008</v>
      </c>
      <c r="M102" s="30">
        <f t="shared" ref="M102" si="18">L102/J102</f>
        <v>34.941176470588239</v>
      </c>
      <c r="N102" s="20"/>
    </row>
    <row r="103" spans="1:14" s="3" customFormat="1" x14ac:dyDescent="0.25">
      <c r="A103" s="18"/>
      <c r="B103" s="21">
        <v>44342</v>
      </c>
      <c r="C103" s="18" t="s">
        <v>150</v>
      </c>
      <c r="D103" s="34">
        <v>35.35</v>
      </c>
      <c r="E103" s="1">
        <v>2.637</v>
      </c>
      <c r="F103" s="34">
        <v>0.39400000000000002</v>
      </c>
      <c r="G103" s="1">
        <v>0</v>
      </c>
      <c r="H103" s="1">
        <v>29.058</v>
      </c>
      <c r="I103" s="1">
        <f t="shared" si="16"/>
        <v>34.956000000000003</v>
      </c>
      <c r="J103" s="34">
        <v>0.94799999999999995</v>
      </c>
      <c r="K103" s="32">
        <v>23.626999999999999</v>
      </c>
      <c r="L103" s="27">
        <f t="shared" ref="L103:L110" si="19">K103+D103</f>
        <v>58.977000000000004</v>
      </c>
      <c r="M103" s="27">
        <f t="shared" ref="M103:M110" si="20">L103/J103</f>
        <v>62.212025316455701</v>
      </c>
      <c r="N103" s="20"/>
    </row>
    <row r="104" spans="1:14" x14ac:dyDescent="0.25">
      <c r="A104" s="1" t="s">
        <v>223</v>
      </c>
      <c r="B104" s="11">
        <v>44342</v>
      </c>
      <c r="C104" s="1" t="s">
        <v>291</v>
      </c>
      <c r="D104" s="34">
        <v>0</v>
      </c>
      <c r="E104" s="1">
        <v>9.1679999999999993</v>
      </c>
      <c r="F104" s="34">
        <v>6.4000000000000001E-2</v>
      </c>
      <c r="G104" s="1">
        <v>0</v>
      </c>
      <c r="H104" s="1">
        <v>25.561</v>
      </c>
      <c r="I104" s="1">
        <v>0</v>
      </c>
      <c r="J104" s="34">
        <v>2.0830000000000002</v>
      </c>
      <c r="K104" s="32">
        <v>76.042500000000004</v>
      </c>
      <c r="L104" s="27">
        <f t="shared" si="19"/>
        <v>76.042500000000004</v>
      </c>
      <c r="M104" s="27">
        <f t="shared" si="20"/>
        <v>36.506240998559768</v>
      </c>
      <c r="N104" s="20"/>
    </row>
    <row r="105" spans="1:14" x14ac:dyDescent="0.25">
      <c r="A105" s="1" t="s">
        <v>225</v>
      </c>
      <c r="B105" s="11">
        <v>44342</v>
      </c>
      <c r="C105" s="1" t="s">
        <v>292</v>
      </c>
      <c r="D105" s="34">
        <v>0</v>
      </c>
      <c r="E105" s="1">
        <v>40.954999999999998</v>
      </c>
      <c r="F105" s="34">
        <v>5.2999999999999999E-2</v>
      </c>
      <c r="G105" s="1">
        <v>0</v>
      </c>
      <c r="H105" s="1">
        <v>27.128</v>
      </c>
      <c r="I105" s="1">
        <v>0</v>
      </c>
      <c r="J105" s="34">
        <v>1.9610000000000001</v>
      </c>
      <c r="K105" s="32">
        <v>70.569000000000003</v>
      </c>
      <c r="L105" s="27">
        <f t="shared" si="19"/>
        <v>70.569000000000003</v>
      </c>
      <c r="M105" s="27">
        <f t="shared" si="20"/>
        <v>35.986231514533401</v>
      </c>
      <c r="N105" s="20"/>
    </row>
    <row r="106" spans="1:14" s="3" customFormat="1" x14ac:dyDescent="0.25">
      <c r="A106" s="17" t="s">
        <v>227</v>
      </c>
      <c r="B106" s="26">
        <v>44342</v>
      </c>
      <c r="C106" s="17" t="s">
        <v>293</v>
      </c>
      <c r="D106" s="32">
        <v>6.359</v>
      </c>
      <c r="E106" s="49">
        <v>106.42700000000001</v>
      </c>
      <c r="F106" s="32">
        <v>0.47899999999999998</v>
      </c>
      <c r="G106" s="17">
        <v>0</v>
      </c>
      <c r="H106" s="17">
        <v>43.802999999999997</v>
      </c>
      <c r="I106" s="17">
        <f t="shared" si="16"/>
        <v>5.88</v>
      </c>
      <c r="J106" s="32">
        <v>2.056</v>
      </c>
      <c r="K106" s="32">
        <v>83.441000000000003</v>
      </c>
      <c r="L106" s="30">
        <f t="shared" si="19"/>
        <v>89.8</v>
      </c>
      <c r="M106" s="30">
        <f t="shared" si="20"/>
        <v>43.677042801556418</v>
      </c>
      <c r="N106" s="20" t="s">
        <v>307</v>
      </c>
    </row>
    <row r="107" spans="1:14" x14ac:dyDescent="0.25">
      <c r="A107" s="1" t="s">
        <v>229</v>
      </c>
      <c r="B107" s="11">
        <v>44342</v>
      </c>
      <c r="C107" s="1" t="s">
        <v>294</v>
      </c>
      <c r="D107" s="34">
        <v>0</v>
      </c>
      <c r="E107" s="1">
        <v>33.747999999999998</v>
      </c>
      <c r="F107" s="34">
        <v>5.3999999999999999E-2</v>
      </c>
      <c r="G107" s="1">
        <v>0</v>
      </c>
      <c r="H107" s="1">
        <v>32.343000000000004</v>
      </c>
      <c r="I107" s="1">
        <v>0</v>
      </c>
      <c r="J107" s="34">
        <v>2.157</v>
      </c>
      <c r="K107" s="32">
        <v>71.911500000000004</v>
      </c>
      <c r="L107" s="27">
        <f t="shared" si="19"/>
        <v>71.911500000000004</v>
      </c>
      <c r="M107" s="27">
        <f t="shared" si="20"/>
        <v>33.338664812239223</v>
      </c>
      <c r="N107" s="20"/>
    </row>
    <row r="108" spans="1:14" x14ac:dyDescent="0.25">
      <c r="A108" s="1"/>
      <c r="B108" s="11">
        <v>44342</v>
      </c>
      <c r="C108" s="1" t="s">
        <v>296</v>
      </c>
      <c r="D108" s="32" t="s">
        <v>305</v>
      </c>
      <c r="E108" s="17" t="s">
        <v>305</v>
      </c>
      <c r="F108" s="32" t="s">
        <v>305</v>
      </c>
      <c r="G108" s="17" t="s">
        <v>305</v>
      </c>
      <c r="H108" s="17" t="s">
        <v>305</v>
      </c>
      <c r="I108" s="17" t="s">
        <v>305</v>
      </c>
      <c r="J108" s="34">
        <v>1.6080000000000001</v>
      </c>
      <c r="K108" s="32">
        <v>52.069000000000003</v>
      </c>
      <c r="L108" s="32" t="s">
        <v>305</v>
      </c>
      <c r="M108" s="17" t="s">
        <v>305</v>
      </c>
      <c r="N108" s="20"/>
    </row>
    <row r="109" spans="1:14" x14ac:dyDescent="0.25">
      <c r="A109" s="1"/>
      <c r="B109" s="11">
        <v>44342</v>
      </c>
      <c r="C109" s="1" t="s">
        <v>113</v>
      </c>
      <c r="D109" s="32" t="s">
        <v>305</v>
      </c>
      <c r="E109" s="17" t="s">
        <v>305</v>
      </c>
      <c r="F109" s="32" t="s">
        <v>305</v>
      </c>
      <c r="G109" s="17" t="s">
        <v>305</v>
      </c>
      <c r="H109" s="17" t="s">
        <v>305</v>
      </c>
      <c r="I109" s="17" t="s">
        <v>305</v>
      </c>
      <c r="J109" s="34">
        <v>0.76600000000000001</v>
      </c>
      <c r="K109" s="32">
        <v>20.111000000000001</v>
      </c>
      <c r="L109" s="32" t="s">
        <v>305</v>
      </c>
      <c r="M109" s="17" t="s">
        <v>305</v>
      </c>
      <c r="N109" s="20"/>
    </row>
    <row r="110" spans="1:14" x14ac:dyDescent="0.25">
      <c r="A110" s="6" t="s">
        <v>173</v>
      </c>
      <c r="B110" s="9">
        <v>44343</v>
      </c>
      <c r="C110" s="6" t="s">
        <v>174</v>
      </c>
      <c r="D110" s="34">
        <v>0</v>
      </c>
      <c r="E110" s="1">
        <v>0.88700000000000001</v>
      </c>
      <c r="F110" s="34">
        <v>3.3000000000000002E-2</v>
      </c>
      <c r="G110" s="1">
        <v>0</v>
      </c>
      <c r="H110" s="1">
        <v>16.300999999999998</v>
      </c>
      <c r="I110" s="1">
        <v>0</v>
      </c>
      <c r="J110" s="34">
        <v>1.907</v>
      </c>
      <c r="K110" s="32">
        <v>50.783000000000001</v>
      </c>
      <c r="L110" s="27">
        <f t="shared" si="19"/>
        <v>50.783000000000001</v>
      </c>
      <c r="M110" s="27">
        <f t="shared" si="20"/>
        <v>26.629785002621919</v>
      </c>
      <c r="N110" s="20"/>
    </row>
    <row r="111" spans="1:14" s="3" customFormat="1" x14ac:dyDescent="0.25">
      <c r="A111" s="18" t="s">
        <v>221</v>
      </c>
      <c r="B111" s="21">
        <v>44343</v>
      </c>
      <c r="C111" s="18" t="s">
        <v>142</v>
      </c>
      <c r="D111" s="32" t="s">
        <v>305</v>
      </c>
      <c r="E111" s="17" t="s">
        <v>305</v>
      </c>
      <c r="F111" s="32" t="s">
        <v>305</v>
      </c>
      <c r="G111" s="17" t="s">
        <v>305</v>
      </c>
      <c r="H111" s="17" t="s">
        <v>305</v>
      </c>
      <c r="I111" s="17" t="s">
        <v>305</v>
      </c>
      <c r="J111" s="32" t="s">
        <v>305</v>
      </c>
      <c r="K111" s="17" t="s">
        <v>305</v>
      </c>
      <c r="L111" s="32" t="s">
        <v>305</v>
      </c>
      <c r="M111" s="17" t="s">
        <v>305</v>
      </c>
      <c r="N111" s="20"/>
    </row>
    <row r="112" spans="1:14" s="3" customFormat="1" x14ac:dyDescent="0.25">
      <c r="A112" s="18" t="s">
        <v>33</v>
      </c>
      <c r="B112" s="21">
        <v>44343</v>
      </c>
      <c r="C112" s="28" t="s">
        <v>29</v>
      </c>
      <c r="D112" s="32">
        <v>0</v>
      </c>
      <c r="E112" s="17">
        <v>3.1360000000000001</v>
      </c>
      <c r="F112" s="32">
        <v>0</v>
      </c>
      <c r="G112" s="17">
        <v>0</v>
      </c>
      <c r="H112" s="17">
        <v>61.226999999999997</v>
      </c>
      <c r="I112" s="17">
        <f t="shared" ref="I112" si="21">D112-F112</f>
        <v>0</v>
      </c>
      <c r="J112" s="32">
        <v>0.38100000000000001</v>
      </c>
      <c r="K112" s="32">
        <v>27.471</v>
      </c>
      <c r="L112" s="30">
        <f t="shared" ref="L112" si="22">K112+D112</f>
        <v>27.471</v>
      </c>
      <c r="M112" s="30">
        <f t="shared" ref="M112" si="23">L112/J112</f>
        <v>72.102362204724415</v>
      </c>
      <c r="N112" s="20"/>
    </row>
    <row r="113" spans="1:14" s="3" customFormat="1" x14ac:dyDescent="0.25">
      <c r="A113" s="18" t="s">
        <v>172</v>
      </c>
      <c r="B113" s="21">
        <v>44343</v>
      </c>
      <c r="C113" s="18"/>
      <c r="D113" s="32" t="s">
        <v>305</v>
      </c>
      <c r="E113" s="17" t="s">
        <v>305</v>
      </c>
      <c r="F113" s="32" t="s">
        <v>305</v>
      </c>
      <c r="G113" s="17" t="s">
        <v>305</v>
      </c>
      <c r="H113" s="17" t="s">
        <v>305</v>
      </c>
      <c r="I113" s="17" t="s">
        <v>305</v>
      </c>
      <c r="J113" s="32" t="s">
        <v>305</v>
      </c>
      <c r="K113" s="17" t="s">
        <v>305</v>
      </c>
      <c r="L113" s="32" t="s">
        <v>305</v>
      </c>
      <c r="M113" s="17" t="s">
        <v>305</v>
      </c>
      <c r="N113" s="20"/>
    </row>
    <row r="114" spans="1:14" s="3" customFormat="1" x14ac:dyDescent="0.25">
      <c r="A114" s="17"/>
      <c r="B114" s="26">
        <v>44353</v>
      </c>
      <c r="C114" s="17" t="s">
        <v>290</v>
      </c>
      <c r="D114" s="32" t="s">
        <v>305</v>
      </c>
      <c r="E114" s="17" t="s">
        <v>305</v>
      </c>
      <c r="F114" s="32" t="s">
        <v>305</v>
      </c>
      <c r="G114" s="17" t="s">
        <v>305</v>
      </c>
      <c r="H114" s="17" t="s">
        <v>305</v>
      </c>
      <c r="I114" s="17" t="s">
        <v>305</v>
      </c>
      <c r="J114" s="32" t="s">
        <v>305</v>
      </c>
      <c r="K114" s="17" t="s">
        <v>305</v>
      </c>
      <c r="L114" s="32" t="s">
        <v>305</v>
      </c>
      <c r="M114" s="17" t="s">
        <v>305</v>
      </c>
      <c r="N114" s="20"/>
    </row>
    <row r="115" spans="1:14" x14ac:dyDescent="0.25">
      <c r="A115" s="8" t="s">
        <v>20</v>
      </c>
      <c r="B115" s="9">
        <v>44354</v>
      </c>
      <c r="C115" s="8" t="s">
        <v>12</v>
      </c>
      <c r="D115" s="35">
        <v>470.75</v>
      </c>
      <c r="E115" s="1">
        <v>8.2230000000000008</v>
      </c>
      <c r="F115" s="34">
        <v>6.6870000000000003</v>
      </c>
      <c r="G115" s="1">
        <v>0.53900000000000003</v>
      </c>
      <c r="H115" s="1">
        <v>74.474000000000004</v>
      </c>
      <c r="I115" s="17">
        <f>D115-F115</f>
        <v>464.06299999999999</v>
      </c>
      <c r="J115" s="34">
        <v>3.9380000000000002</v>
      </c>
      <c r="K115" s="34">
        <v>87.887</v>
      </c>
      <c r="L115" s="27">
        <f t="shared" ref="L115" si="24">K115+D115</f>
        <v>558.63699999999994</v>
      </c>
      <c r="M115" s="27">
        <f t="shared" ref="M115" si="25">L115/J115</f>
        <v>141.85804977145756</v>
      </c>
      <c r="N115" s="20"/>
    </row>
    <row r="116" spans="1:14" x14ac:dyDescent="0.25">
      <c r="A116" s="8" t="s">
        <v>21</v>
      </c>
      <c r="B116" s="9">
        <v>44354</v>
      </c>
      <c r="C116" s="8" t="s">
        <v>13</v>
      </c>
      <c r="D116" s="35">
        <v>180.59</v>
      </c>
      <c r="E116" s="1">
        <v>1.7909999999999999</v>
      </c>
      <c r="F116" s="34">
        <v>3.2709999999999999</v>
      </c>
      <c r="G116" s="1">
        <v>0</v>
      </c>
      <c r="H116" s="1">
        <v>23.491</v>
      </c>
      <c r="I116" s="17">
        <f t="shared" ref="I116:I121" si="26">D116-F116</f>
        <v>177.31900000000002</v>
      </c>
      <c r="J116" s="34">
        <v>2.871</v>
      </c>
      <c r="K116" s="34">
        <v>86.27</v>
      </c>
      <c r="L116" s="27">
        <f t="shared" ref="L116:L134" si="27">K116+D116</f>
        <v>266.86</v>
      </c>
      <c r="M116" s="27">
        <f t="shared" ref="M116:M134" si="28">L116/J116</f>
        <v>92.950191570881231</v>
      </c>
      <c r="N116" s="20"/>
    </row>
    <row r="117" spans="1:14" x14ac:dyDescent="0.25">
      <c r="A117" s="8" t="s">
        <v>22</v>
      </c>
      <c r="B117" s="9">
        <v>44354</v>
      </c>
      <c r="C117" s="8" t="s">
        <v>14</v>
      </c>
      <c r="D117" s="35">
        <v>163.29000000000002</v>
      </c>
      <c r="E117" s="1">
        <v>1.2689999999999999</v>
      </c>
      <c r="F117" s="34">
        <v>2.7360000000000002</v>
      </c>
      <c r="G117" s="1">
        <v>0</v>
      </c>
      <c r="H117" s="1">
        <v>30.988</v>
      </c>
      <c r="I117" s="17">
        <f t="shared" si="26"/>
        <v>160.55400000000003</v>
      </c>
      <c r="J117" s="34">
        <v>1.669</v>
      </c>
      <c r="K117" s="34">
        <v>65.789000000000001</v>
      </c>
      <c r="L117" s="27">
        <f t="shared" si="27"/>
        <v>229.07900000000001</v>
      </c>
      <c r="M117" s="27">
        <f t="shared" si="28"/>
        <v>137.25524266027563</v>
      </c>
      <c r="N117" s="20"/>
    </row>
    <row r="118" spans="1:14" x14ac:dyDescent="0.25">
      <c r="A118" s="8" t="s">
        <v>23</v>
      </c>
      <c r="B118" s="9">
        <v>44354</v>
      </c>
      <c r="C118" s="8" t="s">
        <v>11</v>
      </c>
      <c r="D118" s="35">
        <v>175.69</v>
      </c>
      <c r="E118" s="1">
        <v>7.2439999999999998</v>
      </c>
      <c r="F118" s="34">
        <v>3.3969999999999998</v>
      </c>
      <c r="G118" s="1">
        <v>0</v>
      </c>
      <c r="H118" s="1">
        <v>21.312999999999999</v>
      </c>
      <c r="I118" s="17">
        <f t="shared" si="26"/>
        <v>172.29300000000001</v>
      </c>
      <c r="J118" s="34">
        <v>2.0259999999999998</v>
      </c>
      <c r="K118" s="34">
        <v>73.924999999999997</v>
      </c>
      <c r="L118" s="27">
        <f t="shared" si="27"/>
        <v>249.61500000000001</v>
      </c>
      <c r="M118" s="27">
        <f t="shared" si="28"/>
        <v>123.20582428430406</v>
      </c>
      <c r="N118" s="20"/>
    </row>
    <row r="119" spans="1:14" x14ac:dyDescent="0.25">
      <c r="A119" s="8" t="s">
        <v>25</v>
      </c>
      <c r="B119" s="9">
        <v>44354</v>
      </c>
      <c r="C119" s="8" t="s">
        <v>15</v>
      </c>
      <c r="D119" s="35">
        <v>179.7</v>
      </c>
      <c r="E119" s="1">
        <v>1.1599999999999999</v>
      </c>
      <c r="F119" s="34">
        <v>2.9580000000000002</v>
      </c>
      <c r="G119" s="1">
        <v>0</v>
      </c>
      <c r="H119" s="1">
        <v>32.450000000000003</v>
      </c>
      <c r="I119" s="17">
        <f t="shared" si="26"/>
        <v>176.74199999999999</v>
      </c>
      <c r="J119" s="34">
        <v>1.4890000000000001</v>
      </c>
      <c r="K119" s="34">
        <v>65.168000000000006</v>
      </c>
      <c r="L119" s="27">
        <f t="shared" si="27"/>
        <v>244.86799999999999</v>
      </c>
      <c r="M119" s="27">
        <f t="shared" si="28"/>
        <v>164.4513096037609</v>
      </c>
      <c r="N119" s="20"/>
    </row>
    <row r="120" spans="1:14" x14ac:dyDescent="0.25">
      <c r="A120" s="8" t="s">
        <v>24</v>
      </c>
      <c r="B120" s="9">
        <v>44354</v>
      </c>
      <c r="C120" s="8" t="s">
        <v>16</v>
      </c>
      <c r="D120" s="35">
        <v>155.04</v>
      </c>
      <c r="E120" s="1">
        <v>1.417</v>
      </c>
      <c r="F120" s="34">
        <v>2.6669999999999998</v>
      </c>
      <c r="G120" s="1">
        <v>0</v>
      </c>
      <c r="H120" s="1">
        <v>29.696000000000002</v>
      </c>
      <c r="I120" s="17">
        <f t="shared" si="26"/>
        <v>152.37299999999999</v>
      </c>
      <c r="J120" s="34">
        <v>1.1879999999999999</v>
      </c>
      <c r="K120" s="34">
        <v>64.602000000000004</v>
      </c>
      <c r="L120" s="27">
        <f t="shared" si="27"/>
        <v>219.642</v>
      </c>
      <c r="M120" s="27">
        <f t="shared" si="28"/>
        <v>184.88383838383839</v>
      </c>
      <c r="N120" s="20"/>
    </row>
    <row r="121" spans="1:14" x14ac:dyDescent="0.25">
      <c r="A121" s="8" t="s">
        <v>26</v>
      </c>
      <c r="B121" s="9">
        <v>44354</v>
      </c>
      <c r="C121" s="8" t="s">
        <v>17</v>
      </c>
      <c r="D121" s="35">
        <v>145.62</v>
      </c>
      <c r="E121" s="1">
        <v>1.321</v>
      </c>
      <c r="F121" s="34">
        <v>2.8180000000000001</v>
      </c>
      <c r="G121" s="1">
        <v>0</v>
      </c>
      <c r="H121" s="1">
        <v>27.858000000000001</v>
      </c>
      <c r="I121" s="17">
        <f t="shared" si="26"/>
        <v>142.80199999999999</v>
      </c>
      <c r="J121" s="34">
        <v>1.2949999999999999</v>
      </c>
      <c r="K121" s="34">
        <v>63.463000000000001</v>
      </c>
      <c r="L121" s="27">
        <f t="shared" si="27"/>
        <v>209.083</v>
      </c>
      <c r="M121" s="27">
        <f t="shared" si="28"/>
        <v>161.45405405405407</v>
      </c>
      <c r="N121" s="20"/>
    </row>
    <row r="122" spans="1:14" x14ac:dyDescent="0.25">
      <c r="A122" s="8" t="s">
        <v>27</v>
      </c>
      <c r="B122" s="9">
        <v>44354</v>
      </c>
      <c r="C122" s="8" t="s">
        <v>18</v>
      </c>
      <c r="D122" s="34">
        <v>87.876000000000005</v>
      </c>
      <c r="E122" s="1">
        <v>1.8</v>
      </c>
      <c r="F122" s="34">
        <v>1.8120000000000001</v>
      </c>
      <c r="G122" s="1">
        <v>0</v>
      </c>
      <c r="H122" s="1">
        <v>27.96</v>
      </c>
      <c r="I122" s="1">
        <v>86.091999999999999</v>
      </c>
      <c r="J122" s="34">
        <v>1.0549999999999999</v>
      </c>
      <c r="K122" s="34">
        <v>39.680999999999997</v>
      </c>
      <c r="L122" s="27">
        <f t="shared" si="27"/>
        <v>127.557</v>
      </c>
      <c r="M122" s="27">
        <f t="shared" si="28"/>
        <v>120.90710900473934</v>
      </c>
      <c r="N122" s="20"/>
    </row>
    <row r="123" spans="1:14" x14ac:dyDescent="0.25">
      <c r="A123" s="8" t="s">
        <v>28</v>
      </c>
      <c r="B123" s="9">
        <v>44354</v>
      </c>
      <c r="C123" s="8" t="s">
        <v>19</v>
      </c>
      <c r="D123" s="34">
        <v>25.841000000000001</v>
      </c>
      <c r="E123" s="1">
        <v>0.60499999999999998</v>
      </c>
      <c r="F123" s="34">
        <v>0.42699999999999999</v>
      </c>
      <c r="G123" s="1">
        <v>0</v>
      </c>
      <c r="H123" s="1">
        <v>24.132000000000001</v>
      </c>
      <c r="I123" s="1">
        <v>25.422999999999998</v>
      </c>
      <c r="J123" s="34">
        <v>0.88900000000000001</v>
      </c>
      <c r="K123" s="34">
        <v>30.914999999999999</v>
      </c>
      <c r="L123" s="27">
        <f t="shared" si="27"/>
        <v>56.756</v>
      </c>
      <c r="M123" s="27">
        <f t="shared" si="28"/>
        <v>63.84251968503937</v>
      </c>
      <c r="N123" s="20"/>
    </row>
    <row r="124" spans="1:14" x14ac:dyDescent="0.25">
      <c r="A124" s="8" t="s">
        <v>193</v>
      </c>
      <c r="B124" s="9">
        <v>44355</v>
      </c>
      <c r="C124" s="8" t="s">
        <v>57</v>
      </c>
      <c r="D124" s="34">
        <v>0.48399999999999999</v>
      </c>
      <c r="E124" s="1">
        <v>0.34</v>
      </c>
      <c r="F124" s="34">
        <v>3.9E-2</v>
      </c>
      <c r="G124" s="1">
        <v>0</v>
      </c>
      <c r="H124" s="1">
        <v>18.111000000000001</v>
      </c>
      <c r="I124" s="1">
        <v>0.44500000000000001</v>
      </c>
      <c r="J124" s="34">
        <v>0.75600000000000001</v>
      </c>
      <c r="K124" s="34">
        <v>36.527000000000001</v>
      </c>
      <c r="L124" s="27">
        <f t="shared" si="27"/>
        <v>37.011000000000003</v>
      </c>
      <c r="M124" s="27">
        <f t="shared" si="28"/>
        <v>48.956349206349209</v>
      </c>
      <c r="N124" s="20"/>
    </row>
    <row r="125" spans="1:14" x14ac:dyDescent="0.25">
      <c r="A125" s="8" t="s">
        <v>198</v>
      </c>
      <c r="B125" s="9">
        <v>44355</v>
      </c>
      <c r="C125" s="8" t="s">
        <v>199</v>
      </c>
      <c r="D125" s="34">
        <v>24.63</v>
      </c>
      <c r="E125" s="1">
        <v>1.52</v>
      </c>
      <c r="F125" s="34">
        <v>0.40699999999999997</v>
      </c>
      <c r="G125" s="1">
        <v>0</v>
      </c>
      <c r="H125" s="1">
        <v>40.854999999999997</v>
      </c>
      <c r="I125" s="1">
        <v>24.234000000000002</v>
      </c>
      <c r="J125" s="34">
        <v>1.087</v>
      </c>
      <c r="K125" s="34">
        <v>54.411000000000001</v>
      </c>
      <c r="L125" s="27">
        <f t="shared" si="27"/>
        <v>79.040999999999997</v>
      </c>
      <c r="M125" s="27">
        <f t="shared" si="28"/>
        <v>72.714811407543692</v>
      </c>
      <c r="N125" s="20"/>
    </row>
    <row r="126" spans="1:14" x14ac:dyDescent="0.25">
      <c r="A126" s="6" t="s">
        <v>125</v>
      </c>
      <c r="B126" s="9">
        <v>44356</v>
      </c>
      <c r="C126" s="6" t="s">
        <v>121</v>
      </c>
      <c r="D126" s="34">
        <v>2.4590000000000001</v>
      </c>
      <c r="E126" s="1">
        <v>5.4770000000000003</v>
      </c>
      <c r="F126" s="34">
        <v>0.25900000000000001</v>
      </c>
      <c r="G126" s="1">
        <v>0</v>
      </c>
      <c r="H126" s="1">
        <v>133.67699999999999</v>
      </c>
      <c r="I126" s="1">
        <v>2.2000000000000002</v>
      </c>
      <c r="J126" s="34">
        <v>1.6659999999999999</v>
      </c>
      <c r="K126" s="34">
        <v>81.311999999999998</v>
      </c>
      <c r="L126" s="27">
        <f t="shared" si="27"/>
        <v>83.771000000000001</v>
      </c>
      <c r="M126" s="27">
        <f t="shared" si="28"/>
        <v>50.282713085234093</v>
      </c>
      <c r="N126" s="20"/>
    </row>
    <row r="127" spans="1:14" x14ac:dyDescent="0.25">
      <c r="A127" s="6" t="s">
        <v>126</v>
      </c>
      <c r="B127" s="9">
        <v>44356</v>
      </c>
      <c r="C127" s="6" t="s">
        <v>122</v>
      </c>
      <c r="D127" s="34">
        <v>0.39800000000000002</v>
      </c>
      <c r="E127" s="1">
        <v>2.25</v>
      </c>
      <c r="F127" s="34">
        <v>0.106</v>
      </c>
      <c r="G127" s="1">
        <v>0</v>
      </c>
      <c r="H127" s="1">
        <v>135.93899999999999</v>
      </c>
      <c r="I127" s="1">
        <v>0.29199999999999998</v>
      </c>
      <c r="J127" s="34">
        <v>3.5870000000000002</v>
      </c>
      <c r="K127" s="34">
        <v>99.304000000000002</v>
      </c>
      <c r="L127" s="27">
        <f t="shared" si="27"/>
        <v>99.701999999999998</v>
      </c>
      <c r="M127" s="27">
        <f t="shared" si="28"/>
        <v>27.795372177306941</v>
      </c>
      <c r="N127" s="20"/>
    </row>
    <row r="128" spans="1:14" x14ac:dyDescent="0.25">
      <c r="A128" s="6" t="s">
        <v>127</v>
      </c>
      <c r="B128" s="9">
        <v>44356</v>
      </c>
      <c r="C128" s="6" t="s">
        <v>123</v>
      </c>
      <c r="D128" s="34">
        <v>1.238</v>
      </c>
      <c r="E128" s="1">
        <v>4.5549999999999997</v>
      </c>
      <c r="F128" s="34">
        <v>0.19400000000000001</v>
      </c>
      <c r="G128" s="1">
        <v>0</v>
      </c>
      <c r="H128" s="1">
        <v>141.77500000000001</v>
      </c>
      <c r="I128" s="1">
        <v>1.044</v>
      </c>
      <c r="J128" s="34">
        <v>2.5880000000000001</v>
      </c>
      <c r="K128" s="34">
        <v>90.361999999999995</v>
      </c>
      <c r="L128" s="27">
        <f t="shared" si="27"/>
        <v>91.6</v>
      </c>
      <c r="M128" s="27">
        <f t="shared" si="28"/>
        <v>35.394126738794434</v>
      </c>
      <c r="N128" s="20"/>
    </row>
    <row r="129" spans="1:14" x14ac:dyDescent="0.25">
      <c r="A129" s="6" t="s">
        <v>128</v>
      </c>
      <c r="B129" s="9">
        <v>44356</v>
      </c>
      <c r="C129" s="6" t="s">
        <v>124</v>
      </c>
      <c r="D129" s="34">
        <v>1.391</v>
      </c>
      <c r="E129" s="1">
        <v>5.87</v>
      </c>
      <c r="F129" s="34">
        <v>0.24199999999999999</v>
      </c>
      <c r="G129" s="1">
        <v>0</v>
      </c>
      <c r="H129" s="1">
        <v>143.75399999999999</v>
      </c>
      <c r="I129" s="1">
        <v>1.149</v>
      </c>
      <c r="J129" s="34">
        <v>1.895</v>
      </c>
      <c r="K129" s="34">
        <v>83.509</v>
      </c>
      <c r="L129" s="27">
        <f t="shared" si="27"/>
        <v>84.9</v>
      </c>
      <c r="M129" s="27">
        <f t="shared" si="28"/>
        <v>44.802110817941958</v>
      </c>
      <c r="N129" s="20"/>
    </row>
    <row r="130" spans="1:14" x14ac:dyDescent="0.25">
      <c r="A130" s="6" t="s">
        <v>192</v>
      </c>
      <c r="B130" s="9">
        <v>44356</v>
      </c>
      <c r="C130" s="6" t="s">
        <v>79</v>
      </c>
      <c r="D130" s="34">
        <v>0.33</v>
      </c>
      <c r="E130" s="1">
        <v>0.246</v>
      </c>
      <c r="F130" s="34">
        <v>7.0000000000000001E-3</v>
      </c>
      <c r="G130" s="1">
        <v>0</v>
      </c>
      <c r="H130" s="1">
        <v>12.858000000000001</v>
      </c>
      <c r="I130" s="1">
        <v>0.32300000000000001</v>
      </c>
      <c r="J130" s="34">
        <v>0.56999999999999995</v>
      </c>
      <c r="K130" s="34">
        <v>26.841999999999999</v>
      </c>
      <c r="L130" s="27">
        <f t="shared" si="27"/>
        <v>27.171999999999997</v>
      </c>
      <c r="M130" s="27">
        <f t="shared" si="28"/>
        <v>47.670175438596488</v>
      </c>
      <c r="N130" s="20"/>
    </row>
    <row r="131" spans="1:14" x14ac:dyDescent="0.25">
      <c r="A131" s="6" t="s">
        <v>194</v>
      </c>
      <c r="B131" s="9">
        <v>44356</v>
      </c>
      <c r="C131" s="6" t="s">
        <v>51</v>
      </c>
      <c r="D131" s="34">
        <v>51.115000000000002</v>
      </c>
      <c r="E131" s="1">
        <v>1.339</v>
      </c>
      <c r="F131" s="34">
        <v>0.183</v>
      </c>
      <c r="G131" s="1">
        <v>0.27300000000000002</v>
      </c>
      <c r="H131" s="1">
        <v>93.769000000000005</v>
      </c>
      <c r="I131" s="1">
        <v>50.966999999999999</v>
      </c>
      <c r="J131" s="34">
        <v>2.0870000000000002</v>
      </c>
      <c r="K131" s="34">
        <v>25.736000000000001</v>
      </c>
      <c r="L131" s="27">
        <f t="shared" si="27"/>
        <v>76.850999999999999</v>
      </c>
      <c r="M131" s="27">
        <f t="shared" si="28"/>
        <v>36.82367034020124</v>
      </c>
      <c r="N131" s="20"/>
    </row>
    <row r="132" spans="1:14" x14ac:dyDescent="0.25">
      <c r="A132" s="6" t="s">
        <v>196</v>
      </c>
      <c r="B132" s="9">
        <v>44356</v>
      </c>
      <c r="C132" s="6" t="s">
        <v>197</v>
      </c>
      <c r="D132" s="34">
        <v>75.194000000000003</v>
      </c>
      <c r="E132" s="1">
        <v>1.64</v>
      </c>
      <c r="F132" s="34">
        <v>0.42599999999999999</v>
      </c>
      <c r="G132" s="1">
        <v>1.2E-2</v>
      </c>
      <c r="H132" s="1">
        <v>57.478999999999999</v>
      </c>
      <c r="I132" s="1">
        <v>74.915000000000006</v>
      </c>
      <c r="J132" s="34">
        <v>0.42399999999999999</v>
      </c>
      <c r="K132" s="34">
        <v>20.780999999999999</v>
      </c>
      <c r="L132" s="27">
        <f t="shared" si="27"/>
        <v>95.974999999999994</v>
      </c>
      <c r="M132" s="27">
        <f t="shared" si="28"/>
        <v>226.35613207547169</v>
      </c>
      <c r="N132" s="20"/>
    </row>
    <row r="133" spans="1:14" x14ac:dyDescent="0.25">
      <c r="A133" s="6" t="s">
        <v>200</v>
      </c>
      <c r="B133" s="9">
        <v>44356</v>
      </c>
      <c r="C133" s="6" t="s">
        <v>201</v>
      </c>
      <c r="D133" s="34">
        <v>0.224</v>
      </c>
      <c r="E133" s="1">
        <v>0.49099999999999999</v>
      </c>
      <c r="F133" s="34">
        <v>6.3E-2</v>
      </c>
      <c r="G133" s="1">
        <v>0</v>
      </c>
      <c r="H133" s="1">
        <v>11.15</v>
      </c>
      <c r="I133" s="1">
        <v>0.161</v>
      </c>
      <c r="J133" s="34">
        <v>0.435</v>
      </c>
      <c r="K133" s="34">
        <v>29.073</v>
      </c>
      <c r="L133" s="27">
        <f t="shared" si="27"/>
        <v>29.297000000000001</v>
      </c>
      <c r="M133" s="27">
        <f t="shared" si="28"/>
        <v>67.349425287356325</v>
      </c>
      <c r="N133" s="20"/>
    </row>
    <row r="134" spans="1:14" x14ac:dyDescent="0.25">
      <c r="A134" s="6" t="s">
        <v>205</v>
      </c>
      <c r="B134" s="9">
        <v>44356</v>
      </c>
      <c r="C134" s="6" t="s">
        <v>90</v>
      </c>
      <c r="D134" s="34">
        <v>0.29699999999999999</v>
      </c>
      <c r="E134" s="1">
        <v>2.077</v>
      </c>
      <c r="F134" s="34">
        <v>9.6000000000000002E-2</v>
      </c>
      <c r="G134" s="1">
        <v>2.1000000000000001E-2</v>
      </c>
      <c r="H134" s="1">
        <v>10.407999999999999</v>
      </c>
      <c r="I134" s="1">
        <v>0.2</v>
      </c>
      <c r="J134" s="34">
        <v>1.026</v>
      </c>
      <c r="K134" s="34">
        <v>41.692</v>
      </c>
      <c r="L134" s="27">
        <f t="shared" si="27"/>
        <v>41.988999999999997</v>
      </c>
      <c r="M134" s="27">
        <f t="shared" si="28"/>
        <v>40.924951267056528</v>
      </c>
      <c r="N134" s="20"/>
    </row>
    <row r="135" spans="1:14" s="3" customFormat="1" x14ac:dyDescent="0.25">
      <c r="A135" s="41" t="s">
        <v>200</v>
      </c>
      <c r="B135" s="42">
        <v>44356</v>
      </c>
      <c r="C135" s="43"/>
      <c r="D135" s="32" t="s">
        <v>305</v>
      </c>
      <c r="E135" s="32" t="s">
        <v>305</v>
      </c>
      <c r="F135" s="32" t="s">
        <v>305</v>
      </c>
      <c r="G135" s="32" t="s">
        <v>305</v>
      </c>
      <c r="H135" s="32" t="s">
        <v>305</v>
      </c>
      <c r="I135" s="32" t="s">
        <v>305</v>
      </c>
      <c r="J135" s="32" t="s">
        <v>305</v>
      </c>
      <c r="K135" s="32" t="s">
        <v>305</v>
      </c>
      <c r="L135" s="32" t="s">
        <v>305</v>
      </c>
      <c r="M135" s="32" t="s">
        <v>305</v>
      </c>
      <c r="N135" s="22"/>
    </row>
    <row r="136" spans="1:14" x14ac:dyDescent="0.25">
      <c r="A136" s="6" t="s">
        <v>31</v>
      </c>
      <c r="B136" s="7">
        <v>44357</v>
      </c>
      <c r="C136" s="8" t="s">
        <v>29</v>
      </c>
      <c r="D136" s="34">
        <v>0</v>
      </c>
      <c r="E136" s="1">
        <v>0.40400000000000003</v>
      </c>
      <c r="F136" s="34">
        <v>3.3000000000000002E-2</v>
      </c>
      <c r="G136" s="1">
        <v>0</v>
      </c>
      <c r="H136" s="1">
        <v>53.804000000000002</v>
      </c>
      <c r="I136" s="1">
        <v>0</v>
      </c>
      <c r="J136" s="34">
        <v>0.50900000000000001</v>
      </c>
      <c r="K136" s="34">
        <v>33.523000000000003</v>
      </c>
      <c r="L136" s="27">
        <f t="shared" ref="L136" si="29">K136+D136</f>
        <v>33.523000000000003</v>
      </c>
      <c r="M136" s="27">
        <f t="shared" ref="M136" si="30">L136/J136</f>
        <v>65.860510805500994</v>
      </c>
      <c r="N136" s="20"/>
    </row>
    <row r="137" spans="1:14" x14ac:dyDescent="0.25">
      <c r="A137" s="6" t="s">
        <v>32</v>
      </c>
      <c r="B137" s="7">
        <v>44357</v>
      </c>
      <c r="C137" s="8" t="s">
        <v>30</v>
      </c>
      <c r="D137" s="32" t="s">
        <v>305</v>
      </c>
      <c r="E137" s="32" t="s">
        <v>305</v>
      </c>
      <c r="F137" s="32" t="s">
        <v>305</v>
      </c>
      <c r="G137" s="32" t="s">
        <v>305</v>
      </c>
      <c r="H137" s="32" t="s">
        <v>305</v>
      </c>
      <c r="I137" s="32" t="s">
        <v>305</v>
      </c>
      <c r="J137" s="34">
        <v>11.012</v>
      </c>
      <c r="K137" s="35">
        <v>431.34999999999997</v>
      </c>
      <c r="L137" s="32" t="s">
        <v>305</v>
      </c>
      <c r="M137" s="32" t="s">
        <v>305</v>
      </c>
      <c r="N137" s="20"/>
    </row>
    <row r="138" spans="1:14" x14ac:dyDescent="0.25">
      <c r="A138" s="6" t="s">
        <v>116</v>
      </c>
      <c r="B138" s="7">
        <v>44357</v>
      </c>
      <c r="C138" s="6" t="s">
        <v>53</v>
      </c>
      <c r="D138" s="34">
        <v>0.92600000000000005</v>
      </c>
      <c r="E138" s="1">
        <v>5.1550000000000002</v>
      </c>
      <c r="F138" s="34">
        <v>0.17199999999999999</v>
      </c>
      <c r="G138" s="1">
        <v>0</v>
      </c>
      <c r="H138" s="1">
        <v>31.965</v>
      </c>
      <c r="I138" s="1">
        <v>0.753</v>
      </c>
      <c r="J138" s="34">
        <v>2.4929999999999999</v>
      </c>
      <c r="K138" s="34">
        <v>66.966999999999999</v>
      </c>
      <c r="L138" s="27">
        <f t="shared" ref="L138:L139" si="31">K138+D138</f>
        <v>67.893000000000001</v>
      </c>
      <c r="M138" s="27">
        <f t="shared" ref="M138:M139" si="32">L138/J138</f>
        <v>27.233453670276777</v>
      </c>
      <c r="N138" s="20" t="s">
        <v>282</v>
      </c>
    </row>
    <row r="139" spans="1:14" x14ac:dyDescent="0.25">
      <c r="A139" s="6" t="s">
        <v>106</v>
      </c>
      <c r="B139" s="9">
        <v>44357</v>
      </c>
      <c r="C139" s="6" t="s">
        <v>69</v>
      </c>
      <c r="D139" s="34">
        <v>4.7050000000000001</v>
      </c>
      <c r="E139" s="1">
        <v>10.936</v>
      </c>
      <c r="F139" s="34">
        <v>0.72899999999999998</v>
      </c>
      <c r="G139" s="1">
        <v>0.14799999999999999</v>
      </c>
      <c r="H139" s="1">
        <v>72.197999999999993</v>
      </c>
      <c r="I139" s="1">
        <v>3.972</v>
      </c>
      <c r="J139" s="34">
        <v>2.7610000000000001</v>
      </c>
      <c r="K139" s="34">
        <v>72.106999999999999</v>
      </c>
      <c r="L139" s="27">
        <f t="shared" si="31"/>
        <v>76.811999999999998</v>
      </c>
      <c r="M139" s="27">
        <f t="shared" si="32"/>
        <v>27.820354943860917</v>
      </c>
      <c r="N139" s="20"/>
    </row>
    <row r="140" spans="1:14" x14ac:dyDescent="0.25">
      <c r="A140" s="6" t="s">
        <v>107</v>
      </c>
      <c r="B140" s="9">
        <v>44357</v>
      </c>
      <c r="C140" s="6" t="s">
        <v>105</v>
      </c>
      <c r="D140" s="34">
        <v>1.8979999999999999</v>
      </c>
      <c r="E140" s="1">
        <v>5.9880000000000004</v>
      </c>
      <c r="F140" s="34">
        <v>0.22</v>
      </c>
      <c r="G140" s="1">
        <v>0.03</v>
      </c>
      <c r="H140" s="1">
        <v>26.646000000000001</v>
      </c>
      <c r="I140" s="1">
        <v>1.677</v>
      </c>
      <c r="J140" s="32" t="s">
        <v>305</v>
      </c>
      <c r="K140" s="32" t="s">
        <v>305</v>
      </c>
      <c r="L140" s="32" t="s">
        <v>305</v>
      </c>
      <c r="M140" s="32" t="s">
        <v>305</v>
      </c>
      <c r="N140" s="20"/>
    </row>
    <row r="141" spans="1:14" x14ac:dyDescent="0.25">
      <c r="A141" s="6" t="s">
        <v>108</v>
      </c>
      <c r="B141" s="9">
        <v>44357</v>
      </c>
      <c r="C141" s="6" t="s">
        <v>85</v>
      </c>
      <c r="D141" s="34">
        <v>9.2639999999999993</v>
      </c>
      <c r="E141" s="1">
        <v>5.6710000000000003</v>
      </c>
      <c r="F141" s="34">
        <v>0.51900000000000002</v>
      </c>
      <c r="G141" s="1">
        <v>7.0000000000000001E-3</v>
      </c>
      <c r="H141" s="1">
        <v>45.231999999999999</v>
      </c>
      <c r="I141" s="1">
        <v>8.7479999999999993</v>
      </c>
      <c r="J141" s="34">
        <v>1.472</v>
      </c>
      <c r="K141" s="34">
        <v>44.094000000000001</v>
      </c>
      <c r="L141" s="27">
        <f t="shared" ref="L141:L144" si="33">K141+D141</f>
        <v>53.358000000000004</v>
      </c>
      <c r="M141" s="27">
        <f t="shared" ref="M141:M144" si="34">L141/J141</f>
        <v>36.248641304347828</v>
      </c>
      <c r="N141" s="20"/>
    </row>
    <row r="142" spans="1:14" x14ac:dyDescent="0.25">
      <c r="A142" s="6" t="s">
        <v>154</v>
      </c>
      <c r="B142" s="9">
        <v>44357</v>
      </c>
      <c r="C142" s="6" t="s">
        <v>155</v>
      </c>
      <c r="D142" s="34">
        <v>5.5309999999999997</v>
      </c>
      <c r="E142" s="1">
        <v>2.4380000000000002</v>
      </c>
      <c r="F142" s="34">
        <v>0.29399999999999998</v>
      </c>
      <c r="G142" s="1">
        <v>0</v>
      </c>
      <c r="H142" s="1">
        <v>63.942</v>
      </c>
      <c r="I142" s="1">
        <v>5.24</v>
      </c>
      <c r="J142" s="34">
        <v>0.89500000000000002</v>
      </c>
      <c r="K142" s="34">
        <v>34.976999999999997</v>
      </c>
      <c r="L142" s="27">
        <f t="shared" si="33"/>
        <v>40.507999999999996</v>
      </c>
      <c r="M142" s="27">
        <f t="shared" si="34"/>
        <v>45.260335195530722</v>
      </c>
      <c r="N142" s="20"/>
    </row>
    <row r="143" spans="1:14" x14ac:dyDescent="0.25">
      <c r="A143" s="6" t="s">
        <v>156</v>
      </c>
      <c r="B143" s="9">
        <v>44357</v>
      </c>
      <c r="C143" s="6" t="s">
        <v>152</v>
      </c>
      <c r="D143" s="34">
        <v>6.2560000000000002</v>
      </c>
      <c r="E143" s="1">
        <v>2.8610000000000002</v>
      </c>
      <c r="F143" s="34">
        <v>0.25900000000000001</v>
      </c>
      <c r="G143" s="1">
        <v>0</v>
      </c>
      <c r="H143" s="1">
        <v>46.615000000000002</v>
      </c>
      <c r="I143" s="1">
        <v>6.0010000000000003</v>
      </c>
      <c r="J143" s="34">
        <v>0.76900000000000002</v>
      </c>
      <c r="K143" s="34">
        <v>27.581</v>
      </c>
      <c r="L143" s="27">
        <f t="shared" si="33"/>
        <v>33.837000000000003</v>
      </c>
      <c r="M143" s="27">
        <f t="shared" si="34"/>
        <v>44.001300390117038</v>
      </c>
      <c r="N143" s="20"/>
    </row>
    <row r="144" spans="1:14" x14ac:dyDescent="0.25">
      <c r="A144" s="6" t="s">
        <v>157</v>
      </c>
      <c r="B144" s="9">
        <v>44357</v>
      </c>
      <c r="C144" s="6" t="s">
        <v>158</v>
      </c>
      <c r="D144" s="34">
        <v>93.929000000000002</v>
      </c>
      <c r="E144" s="1">
        <v>23.262</v>
      </c>
      <c r="F144" s="34">
        <v>4.407</v>
      </c>
      <c r="G144" s="1">
        <v>0.26</v>
      </c>
      <c r="H144" s="1">
        <v>73.801000000000002</v>
      </c>
      <c r="I144" s="1">
        <v>89.572000000000003</v>
      </c>
      <c r="J144" s="34">
        <v>1.82</v>
      </c>
      <c r="K144" s="34">
        <v>71.905000000000001</v>
      </c>
      <c r="L144" s="27">
        <f t="shared" si="33"/>
        <v>165.834</v>
      </c>
      <c r="M144" s="27">
        <f t="shared" si="34"/>
        <v>91.117582417582412</v>
      </c>
      <c r="N144" s="20"/>
    </row>
    <row r="145" spans="1:14" x14ac:dyDescent="0.25">
      <c r="A145" s="6" t="s">
        <v>159</v>
      </c>
      <c r="B145" s="9">
        <v>44357</v>
      </c>
      <c r="C145" s="6" t="s">
        <v>160</v>
      </c>
      <c r="D145" s="34">
        <v>10.423</v>
      </c>
      <c r="E145" s="1">
        <v>2.6150000000000002</v>
      </c>
      <c r="F145" s="34">
        <v>0.16300000000000001</v>
      </c>
      <c r="G145" s="1">
        <v>3.1E-2</v>
      </c>
      <c r="H145" s="1">
        <v>71.048000000000002</v>
      </c>
      <c r="I145" s="1">
        <v>10.27</v>
      </c>
      <c r="J145" s="34">
        <v>0.78600000000000003</v>
      </c>
      <c r="K145" s="34">
        <v>26.277000000000001</v>
      </c>
      <c r="L145" s="27">
        <f t="shared" ref="L145:L147" si="35">K145+D145</f>
        <v>36.700000000000003</v>
      </c>
      <c r="M145" s="27">
        <f t="shared" ref="M145:M147" si="36">L145/J145</f>
        <v>46.69211195928753</v>
      </c>
      <c r="N145" s="20"/>
    </row>
    <row r="146" spans="1:14" x14ac:dyDescent="0.25">
      <c r="A146" s="6" t="s">
        <v>161</v>
      </c>
      <c r="B146" s="9">
        <v>44357</v>
      </c>
      <c r="C146" s="6" t="s">
        <v>71</v>
      </c>
      <c r="D146" s="34">
        <v>9.5150000000000006</v>
      </c>
      <c r="E146" s="1">
        <v>7.1260000000000003</v>
      </c>
      <c r="F146" s="34">
        <v>0.85099999999999998</v>
      </c>
      <c r="G146" s="1">
        <v>6.0999999999999999E-2</v>
      </c>
      <c r="H146" s="1">
        <v>46.061</v>
      </c>
      <c r="I146" s="1">
        <v>8.6649999999999991</v>
      </c>
      <c r="J146" s="34">
        <v>1.3</v>
      </c>
      <c r="K146" s="34">
        <v>64.028999999999996</v>
      </c>
      <c r="L146" s="27">
        <f t="shared" si="35"/>
        <v>73.543999999999997</v>
      </c>
      <c r="M146" s="27">
        <f t="shared" si="36"/>
        <v>56.572307692307689</v>
      </c>
      <c r="N146" s="20"/>
    </row>
    <row r="147" spans="1:14" x14ac:dyDescent="0.25">
      <c r="A147" s="6" t="s">
        <v>162</v>
      </c>
      <c r="B147" s="9">
        <v>44357</v>
      </c>
      <c r="C147" s="6" t="s">
        <v>73</v>
      </c>
      <c r="D147" s="34">
        <v>29.664999999999999</v>
      </c>
      <c r="E147" s="1">
        <v>2.339</v>
      </c>
      <c r="F147" s="34">
        <v>0.42699999999999999</v>
      </c>
      <c r="G147" s="1">
        <v>0.124</v>
      </c>
      <c r="H147" s="1">
        <v>98.331999999999994</v>
      </c>
      <c r="I147" s="1">
        <v>29.266999999999999</v>
      </c>
      <c r="J147" s="34">
        <v>1.4039999999999999</v>
      </c>
      <c r="K147" s="34">
        <v>46.369</v>
      </c>
      <c r="L147" s="27">
        <f t="shared" si="35"/>
        <v>76.033999999999992</v>
      </c>
      <c r="M147" s="27">
        <f t="shared" si="36"/>
        <v>54.155270655270655</v>
      </c>
      <c r="N147" s="20"/>
    </row>
    <row r="148" spans="1:14" x14ac:dyDescent="0.25">
      <c r="A148" s="6"/>
      <c r="B148" s="9">
        <v>44357</v>
      </c>
      <c r="C148" s="6" t="s">
        <v>283</v>
      </c>
      <c r="D148" s="34">
        <v>0</v>
      </c>
      <c r="E148" s="1">
        <v>1.3779999999999999</v>
      </c>
      <c r="F148" s="34">
        <v>3.4000000000000002E-2</v>
      </c>
      <c r="G148" s="1">
        <v>0</v>
      </c>
      <c r="H148" s="1">
        <v>52.23</v>
      </c>
      <c r="I148" s="1">
        <v>0</v>
      </c>
      <c r="J148" s="32" t="s">
        <v>305</v>
      </c>
      <c r="K148" s="32" t="s">
        <v>305</v>
      </c>
      <c r="L148" s="32" t="s">
        <v>305</v>
      </c>
      <c r="M148" s="32" t="s">
        <v>305</v>
      </c>
      <c r="N148" s="20" t="s">
        <v>284</v>
      </c>
    </row>
    <row r="149" spans="1:14" x14ac:dyDescent="0.25">
      <c r="A149" s="8" t="s">
        <v>34</v>
      </c>
      <c r="B149" s="9">
        <v>44361</v>
      </c>
      <c r="C149" s="8" t="s">
        <v>12</v>
      </c>
      <c r="D149" s="34">
        <v>665.76</v>
      </c>
      <c r="E149" s="1">
        <v>21.94</v>
      </c>
      <c r="F149" s="34">
        <v>10.510999999999999</v>
      </c>
      <c r="G149" s="1">
        <v>0.71699999999999997</v>
      </c>
      <c r="H149" s="1">
        <v>85.882000000000005</v>
      </c>
      <c r="I149" s="17">
        <f t="shared" ref="I149:I150" si="37">D149-F149</f>
        <v>655.24900000000002</v>
      </c>
      <c r="J149" s="34">
        <v>5.7480000000000002</v>
      </c>
      <c r="K149" s="34">
        <v>101.968</v>
      </c>
      <c r="L149" s="27">
        <f t="shared" ref="L149:L155" si="38">K149+D149</f>
        <v>767.72799999999995</v>
      </c>
      <c r="M149" s="27">
        <f t="shared" ref="M149:M155" si="39">L149/J149</f>
        <v>133.56437021572719</v>
      </c>
      <c r="N149" s="20"/>
    </row>
    <row r="150" spans="1:14" x14ac:dyDescent="0.25">
      <c r="A150" s="8" t="s">
        <v>35</v>
      </c>
      <c r="B150" s="9">
        <v>44361</v>
      </c>
      <c r="C150" s="8" t="s">
        <v>13</v>
      </c>
      <c r="D150" s="35">
        <v>286.99</v>
      </c>
      <c r="E150" s="1">
        <v>20.5</v>
      </c>
      <c r="F150" s="34">
        <v>4.9000000000000004</v>
      </c>
      <c r="G150" s="1">
        <v>7.3999999999999996E-2</v>
      </c>
      <c r="H150" s="1">
        <v>55.091999999999999</v>
      </c>
      <c r="I150" s="17">
        <f t="shared" si="37"/>
        <v>282.09000000000003</v>
      </c>
      <c r="J150" s="34">
        <v>2.8170000000000002</v>
      </c>
      <c r="K150" s="34">
        <v>84.656999999999996</v>
      </c>
      <c r="L150" s="27">
        <f t="shared" si="38"/>
        <v>371.64699999999999</v>
      </c>
      <c r="M150" s="27">
        <f t="shared" si="39"/>
        <v>131.93006744763932</v>
      </c>
      <c r="N150" s="20"/>
    </row>
    <row r="151" spans="1:14" x14ac:dyDescent="0.25">
      <c r="A151" s="8" t="s">
        <v>36</v>
      </c>
      <c r="B151" s="9">
        <v>44361</v>
      </c>
      <c r="C151" s="8" t="s">
        <v>14</v>
      </c>
      <c r="D151" s="34">
        <v>99.137</v>
      </c>
      <c r="E151" s="1">
        <v>9.14</v>
      </c>
      <c r="F151" s="34">
        <v>2.6560000000000001</v>
      </c>
      <c r="G151" s="1">
        <v>2.7E-2</v>
      </c>
      <c r="H151" s="1">
        <v>33.784999999999997</v>
      </c>
      <c r="I151" s="17">
        <v>96.575000000000003</v>
      </c>
      <c r="J151" s="34">
        <v>2.4510000000000001</v>
      </c>
      <c r="K151" s="34">
        <v>75.385000000000005</v>
      </c>
      <c r="L151" s="27">
        <f t="shared" si="38"/>
        <v>174.52199999999999</v>
      </c>
      <c r="M151" s="27">
        <f t="shared" si="39"/>
        <v>71.204406364749076</v>
      </c>
      <c r="N151" s="20"/>
    </row>
    <row r="152" spans="1:14" x14ac:dyDescent="0.25">
      <c r="A152" s="8" t="s">
        <v>37</v>
      </c>
      <c r="B152" s="9">
        <v>44361</v>
      </c>
      <c r="C152" s="8" t="s">
        <v>11</v>
      </c>
      <c r="D152" s="34">
        <v>107.369</v>
      </c>
      <c r="E152" s="1">
        <v>9.1229999999999993</v>
      </c>
      <c r="F152" s="34">
        <v>3.7080000000000002</v>
      </c>
      <c r="G152" s="1">
        <v>2.1000000000000001E-2</v>
      </c>
      <c r="H152" s="1">
        <v>15.611000000000001</v>
      </c>
      <c r="I152" s="17">
        <v>103.756</v>
      </c>
      <c r="J152" s="34">
        <v>4.0179999999999998</v>
      </c>
      <c r="K152" s="34">
        <v>93.335999999999999</v>
      </c>
      <c r="L152" s="27">
        <f t="shared" si="38"/>
        <v>200.70499999999998</v>
      </c>
      <c r="M152" s="27">
        <f t="shared" si="39"/>
        <v>49.951468392234943</v>
      </c>
      <c r="N152" s="20"/>
    </row>
    <row r="153" spans="1:14" x14ac:dyDescent="0.25">
      <c r="A153" s="8" t="s">
        <v>38</v>
      </c>
      <c r="B153" s="9">
        <v>44361</v>
      </c>
      <c r="C153" s="8" t="s">
        <v>15</v>
      </c>
      <c r="D153" s="34">
        <v>99</v>
      </c>
      <c r="E153" s="1">
        <v>8.4890000000000008</v>
      </c>
      <c r="F153" s="34">
        <v>2.6669999999999998</v>
      </c>
      <c r="G153" s="1">
        <v>0.05</v>
      </c>
      <c r="H153" s="1">
        <v>32.551000000000002</v>
      </c>
      <c r="I153" s="17">
        <v>96.433999999999997</v>
      </c>
      <c r="J153" s="34">
        <v>1.6919999999999999</v>
      </c>
      <c r="K153" s="34">
        <v>80.373999999999995</v>
      </c>
      <c r="L153" s="27">
        <f t="shared" si="38"/>
        <v>179.374</v>
      </c>
      <c r="M153" s="27">
        <f t="shared" si="39"/>
        <v>106.0130023640662</v>
      </c>
      <c r="N153" s="20"/>
    </row>
    <row r="154" spans="1:14" x14ac:dyDescent="0.25">
      <c r="A154" s="8" t="s">
        <v>39</v>
      </c>
      <c r="B154" s="9">
        <v>44361</v>
      </c>
      <c r="C154" s="8" t="s">
        <v>16</v>
      </c>
      <c r="D154" s="34">
        <v>99.935000000000002</v>
      </c>
      <c r="E154" s="1">
        <v>6.3070000000000004</v>
      </c>
      <c r="F154" s="34">
        <v>2.621</v>
      </c>
      <c r="G154" s="1">
        <v>0</v>
      </c>
      <c r="H154" s="1">
        <v>30.896999999999998</v>
      </c>
      <c r="I154" s="17">
        <v>97.418999999999997</v>
      </c>
      <c r="J154" s="34">
        <v>1.7090000000000001</v>
      </c>
      <c r="K154" s="34">
        <v>73.242999999999995</v>
      </c>
      <c r="L154" s="27">
        <f t="shared" si="38"/>
        <v>173.178</v>
      </c>
      <c r="M154" s="27">
        <f t="shared" si="39"/>
        <v>101.33294324166178</v>
      </c>
      <c r="N154" s="20"/>
    </row>
    <row r="155" spans="1:14" x14ac:dyDescent="0.25">
      <c r="A155" s="8" t="s">
        <v>40</v>
      </c>
      <c r="B155" s="9">
        <v>44361</v>
      </c>
      <c r="C155" s="8" t="s">
        <v>17</v>
      </c>
      <c r="D155" s="35">
        <v>131.27000000000001</v>
      </c>
      <c r="E155" s="1">
        <v>3.2069999999999999</v>
      </c>
      <c r="F155" s="34">
        <v>3.0179999999999998</v>
      </c>
      <c r="G155" s="1">
        <v>0</v>
      </c>
      <c r="H155" s="1">
        <v>40.905000000000001</v>
      </c>
      <c r="I155" s="17">
        <f t="shared" ref="I155" si="40">D155-F155</f>
        <v>128.25200000000001</v>
      </c>
      <c r="J155" s="34">
        <v>1.29</v>
      </c>
      <c r="K155" s="34">
        <v>65.460999999999999</v>
      </c>
      <c r="L155" s="27">
        <f t="shared" si="38"/>
        <v>196.73099999999999</v>
      </c>
      <c r="M155" s="27">
        <f t="shared" si="39"/>
        <v>152.50465116279068</v>
      </c>
      <c r="N155" s="20" t="s">
        <v>299</v>
      </c>
    </row>
    <row r="156" spans="1:14" x14ac:dyDescent="0.25">
      <c r="A156" s="8" t="s">
        <v>41</v>
      </c>
      <c r="B156" s="9">
        <v>44361</v>
      </c>
      <c r="C156" s="8" t="s">
        <v>18</v>
      </c>
      <c r="D156" s="32" t="s">
        <v>305</v>
      </c>
      <c r="E156" s="32" t="s">
        <v>305</v>
      </c>
      <c r="F156" s="32" t="s">
        <v>305</v>
      </c>
      <c r="G156" s="32" t="s">
        <v>305</v>
      </c>
      <c r="H156" s="32" t="s">
        <v>305</v>
      </c>
      <c r="I156" s="32" t="s">
        <v>305</v>
      </c>
      <c r="J156" s="34">
        <v>1.5760000000000001</v>
      </c>
      <c r="K156" s="34">
        <v>69.781000000000006</v>
      </c>
      <c r="L156" s="32" t="s">
        <v>305</v>
      </c>
      <c r="M156" s="32" t="s">
        <v>305</v>
      </c>
      <c r="N156" s="20"/>
    </row>
    <row r="157" spans="1:14" x14ac:dyDescent="0.25">
      <c r="A157" s="8" t="s">
        <v>42</v>
      </c>
      <c r="B157" s="9">
        <v>44361</v>
      </c>
      <c r="C157" s="8" t="s">
        <v>19</v>
      </c>
      <c r="D157" s="32" t="s">
        <v>305</v>
      </c>
      <c r="E157" s="32" t="s">
        <v>305</v>
      </c>
      <c r="F157" s="32" t="s">
        <v>305</v>
      </c>
      <c r="G157" s="32" t="s">
        <v>305</v>
      </c>
      <c r="H157" s="32" t="s">
        <v>305</v>
      </c>
      <c r="I157" s="32" t="s">
        <v>305</v>
      </c>
      <c r="J157" s="34">
        <v>0.39100000000000001</v>
      </c>
      <c r="K157" s="34">
        <v>34.582000000000001</v>
      </c>
      <c r="L157" s="32" t="s">
        <v>305</v>
      </c>
      <c r="M157" s="32" t="s">
        <v>305</v>
      </c>
      <c r="N157" s="20"/>
    </row>
    <row r="158" spans="1:14" s="48" customFormat="1" x14ac:dyDescent="0.25">
      <c r="A158" s="44" t="s">
        <v>36</v>
      </c>
      <c r="B158" s="45">
        <v>44361</v>
      </c>
      <c r="C158" s="44" t="s">
        <v>14</v>
      </c>
      <c r="D158" s="46" t="s">
        <v>305</v>
      </c>
      <c r="E158" s="46" t="s">
        <v>305</v>
      </c>
      <c r="F158" s="46" t="s">
        <v>305</v>
      </c>
      <c r="G158" s="46" t="s">
        <v>305</v>
      </c>
      <c r="H158" s="46" t="s">
        <v>305</v>
      </c>
      <c r="I158" s="46" t="s">
        <v>305</v>
      </c>
      <c r="J158" s="46" t="s">
        <v>305</v>
      </c>
      <c r="K158" s="46" t="s">
        <v>305</v>
      </c>
      <c r="L158" s="46" t="s">
        <v>305</v>
      </c>
      <c r="M158" s="46" t="s">
        <v>305</v>
      </c>
      <c r="N158" s="47" t="s">
        <v>306</v>
      </c>
    </row>
    <row r="159" spans="1:14" x14ac:dyDescent="0.25">
      <c r="A159" s="10" t="s">
        <v>117</v>
      </c>
      <c r="B159" s="7">
        <v>44363</v>
      </c>
      <c r="C159" s="6" t="s">
        <v>121</v>
      </c>
      <c r="D159" s="34">
        <v>0.11</v>
      </c>
      <c r="E159" s="1">
        <v>1.278</v>
      </c>
      <c r="F159" s="34">
        <v>7.4999999999999997E-2</v>
      </c>
      <c r="G159" s="1">
        <v>0</v>
      </c>
      <c r="H159" s="1">
        <v>172.88300000000001</v>
      </c>
      <c r="I159" s="1">
        <v>3.3000000000000002E-2</v>
      </c>
      <c r="J159" s="34">
        <v>3.456</v>
      </c>
      <c r="K159" s="34">
        <v>104.675</v>
      </c>
      <c r="L159" s="27">
        <f t="shared" ref="L159:L160" si="41">K159+D159</f>
        <v>104.785</v>
      </c>
      <c r="M159" s="27">
        <f t="shared" ref="M159:M160" si="42">L159/J159</f>
        <v>30.319733796296294</v>
      </c>
      <c r="N159" s="20"/>
    </row>
    <row r="160" spans="1:14" x14ac:dyDescent="0.25">
      <c r="A160" s="10" t="s">
        <v>118</v>
      </c>
      <c r="B160" s="7">
        <v>44363</v>
      </c>
      <c r="C160" s="6" t="s">
        <v>122</v>
      </c>
      <c r="D160" s="34">
        <v>0.7</v>
      </c>
      <c r="E160" s="1">
        <v>3.6779999999999999</v>
      </c>
      <c r="F160" s="34">
        <v>9.0999999999999998E-2</v>
      </c>
      <c r="G160" s="1">
        <v>4.0000000000000001E-3</v>
      </c>
      <c r="H160" s="1">
        <v>173.20500000000001</v>
      </c>
      <c r="I160" s="1">
        <v>0.60799999999999998</v>
      </c>
      <c r="J160" s="34">
        <v>3.6080000000000001</v>
      </c>
      <c r="K160" s="34">
        <v>99.710999999999999</v>
      </c>
      <c r="L160" s="27">
        <f t="shared" si="41"/>
        <v>100.411</v>
      </c>
      <c r="M160" s="27">
        <f t="shared" si="42"/>
        <v>27.830099778270508</v>
      </c>
      <c r="N160" s="20"/>
    </row>
    <row r="161" spans="1:14" x14ac:dyDescent="0.25">
      <c r="A161" s="10" t="s">
        <v>119</v>
      </c>
      <c r="B161" s="7">
        <v>44363</v>
      </c>
      <c r="C161" s="6" t="s">
        <v>123</v>
      </c>
      <c r="D161" s="34">
        <v>0</v>
      </c>
      <c r="E161" s="1">
        <v>9.6560000000000006</v>
      </c>
      <c r="F161" s="34">
        <v>7.8E-2</v>
      </c>
      <c r="G161" s="1">
        <v>5.6000000000000001E-2</v>
      </c>
      <c r="H161" s="1">
        <v>173.06399999999999</v>
      </c>
      <c r="I161" s="1">
        <v>0</v>
      </c>
      <c r="J161" s="34">
        <v>2.637</v>
      </c>
      <c r="K161" s="34">
        <v>96.894000000000005</v>
      </c>
      <c r="L161" s="27">
        <f t="shared" ref="L161:L166" si="43">K161+D161</f>
        <v>96.894000000000005</v>
      </c>
      <c r="M161" s="27">
        <f t="shared" ref="M161:M166" si="44">L161/J161</f>
        <v>36.744027303754265</v>
      </c>
      <c r="N161" s="20"/>
    </row>
    <row r="162" spans="1:14" x14ac:dyDescent="0.25">
      <c r="A162" s="10" t="s">
        <v>120</v>
      </c>
      <c r="B162" s="7">
        <v>44363</v>
      </c>
      <c r="C162" s="6" t="s">
        <v>124</v>
      </c>
      <c r="D162" s="34">
        <v>2.7E-2</v>
      </c>
      <c r="E162" s="1">
        <v>0.77500000000000002</v>
      </c>
      <c r="F162" s="34">
        <v>6.4000000000000001E-2</v>
      </c>
      <c r="G162" s="1">
        <v>0</v>
      </c>
      <c r="H162" s="1">
        <v>177.61600000000001</v>
      </c>
      <c r="I162" s="1">
        <v>0</v>
      </c>
      <c r="J162" s="34">
        <v>2.8719999999999999</v>
      </c>
      <c r="K162" s="34">
        <v>97.593999999999994</v>
      </c>
      <c r="L162" s="27">
        <f t="shared" si="43"/>
        <v>97.620999999999995</v>
      </c>
      <c r="M162" s="27">
        <f t="shared" si="44"/>
        <v>33.990598885793872</v>
      </c>
      <c r="N162" s="20"/>
    </row>
    <row r="163" spans="1:14" x14ac:dyDescent="0.25">
      <c r="A163" s="8" t="s">
        <v>43</v>
      </c>
      <c r="B163" s="9">
        <v>44368</v>
      </c>
      <c r="C163" s="8" t="s">
        <v>12</v>
      </c>
      <c r="D163" s="34">
        <v>556.89</v>
      </c>
      <c r="E163" s="1">
        <v>7.4450000000000003</v>
      </c>
      <c r="F163" s="34">
        <v>12.2</v>
      </c>
      <c r="G163" s="1">
        <v>0.59899999999999998</v>
      </c>
      <c r="H163" s="1">
        <v>55.56</v>
      </c>
      <c r="I163" s="1">
        <f>D163-F163</f>
        <v>544.68999999999994</v>
      </c>
      <c r="J163" s="34">
        <v>6.1390000000000002</v>
      </c>
      <c r="K163" s="34">
        <v>109.53100000000001</v>
      </c>
      <c r="L163" s="27">
        <f t="shared" si="43"/>
        <v>666.42100000000005</v>
      </c>
      <c r="M163" s="27">
        <f t="shared" si="44"/>
        <v>108.55530216647662</v>
      </c>
      <c r="N163" s="20"/>
    </row>
    <row r="164" spans="1:14" x14ac:dyDescent="0.25">
      <c r="A164" s="8" t="s">
        <v>44</v>
      </c>
      <c r="B164" s="9">
        <v>44368</v>
      </c>
      <c r="C164" s="8" t="s">
        <v>13</v>
      </c>
      <c r="D164" s="35">
        <v>361.06</v>
      </c>
      <c r="E164" s="1">
        <v>0.88</v>
      </c>
      <c r="F164" s="34">
        <v>7.0720000000000001</v>
      </c>
      <c r="G164" s="1">
        <v>0.14599999999999999</v>
      </c>
      <c r="H164" s="1">
        <v>15.643000000000001</v>
      </c>
      <c r="I164" s="1">
        <f>D164-F164</f>
        <v>353.988</v>
      </c>
      <c r="J164" s="34">
        <v>4.827</v>
      </c>
      <c r="K164" s="34">
        <v>106.586</v>
      </c>
      <c r="L164" s="27">
        <f t="shared" si="43"/>
        <v>467.64600000000002</v>
      </c>
      <c r="M164" s="27">
        <f t="shared" si="44"/>
        <v>96.881292728402741</v>
      </c>
      <c r="N164" s="20"/>
    </row>
    <row r="165" spans="1:14" x14ac:dyDescent="0.25">
      <c r="A165" s="8" t="s">
        <v>45</v>
      </c>
      <c r="B165" s="9">
        <v>44368</v>
      </c>
      <c r="C165" s="8" t="s">
        <v>14</v>
      </c>
      <c r="D165" s="34">
        <v>59.003999999999998</v>
      </c>
      <c r="E165" s="1">
        <v>1.9239999999999999</v>
      </c>
      <c r="F165" s="34">
        <v>1.3</v>
      </c>
      <c r="G165" s="1">
        <v>3.7999999999999999E-2</v>
      </c>
      <c r="H165" s="1">
        <v>18.672999999999998</v>
      </c>
      <c r="I165" s="1">
        <v>57.798999999999999</v>
      </c>
      <c r="J165" s="34">
        <v>3.9009999999999998</v>
      </c>
      <c r="K165" s="34">
        <v>92.442999999999998</v>
      </c>
      <c r="L165" s="27">
        <f t="shared" si="43"/>
        <v>151.447</v>
      </c>
      <c r="M165" s="27">
        <f t="shared" si="44"/>
        <v>38.822609587285314</v>
      </c>
      <c r="N165" s="20"/>
    </row>
    <row r="166" spans="1:14" x14ac:dyDescent="0.25">
      <c r="A166" s="8" t="s">
        <v>46</v>
      </c>
      <c r="B166" s="9">
        <v>44368</v>
      </c>
      <c r="C166" s="8" t="s">
        <v>11</v>
      </c>
      <c r="D166" s="34">
        <v>62.030999999999999</v>
      </c>
      <c r="E166" s="1">
        <v>18.923999999999999</v>
      </c>
      <c r="F166" s="34">
        <v>1.7290000000000001</v>
      </c>
      <c r="G166" s="1">
        <v>0.128</v>
      </c>
      <c r="H166" s="1">
        <v>7.3970000000000002</v>
      </c>
      <c r="I166" s="1">
        <v>60.393000000000001</v>
      </c>
      <c r="J166" s="34">
        <v>3.6459999999999999</v>
      </c>
      <c r="K166" s="34">
        <v>92.418999999999997</v>
      </c>
      <c r="L166" s="27">
        <f t="shared" si="43"/>
        <v>154.44999999999999</v>
      </c>
      <c r="M166" s="27">
        <f t="shared" si="44"/>
        <v>42.361492046077892</v>
      </c>
      <c r="N166" s="20"/>
    </row>
    <row r="167" spans="1:14" x14ac:dyDescent="0.25">
      <c r="A167" s="8"/>
      <c r="B167" s="9">
        <v>44368</v>
      </c>
      <c r="C167" s="8" t="s">
        <v>287</v>
      </c>
      <c r="D167" s="32" t="s">
        <v>305</v>
      </c>
      <c r="E167" s="32" t="s">
        <v>305</v>
      </c>
      <c r="F167" s="32" t="s">
        <v>305</v>
      </c>
      <c r="G167" s="32" t="s">
        <v>305</v>
      </c>
      <c r="H167" s="32" t="s">
        <v>305</v>
      </c>
      <c r="I167" s="32" t="s">
        <v>305</v>
      </c>
      <c r="J167" s="34">
        <v>3.81</v>
      </c>
      <c r="K167" s="34">
        <v>92.272000000000006</v>
      </c>
      <c r="L167" s="32" t="s">
        <v>305</v>
      </c>
      <c r="M167" s="32" t="s">
        <v>305</v>
      </c>
      <c r="N167" s="20" t="s">
        <v>288</v>
      </c>
    </row>
    <row r="168" spans="1:14" s="3" customFormat="1" x14ac:dyDescent="0.25">
      <c r="A168" s="28" t="s">
        <v>47</v>
      </c>
      <c r="B168" s="21">
        <v>44369</v>
      </c>
      <c r="C168" s="28" t="s">
        <v>11</v>
      </c>
      <c r="D168" s="32" t="s">
        <v>305</v>
      </c>
      <c r="E168" s="32" t="s">
        <v>305</v>
      </c>
      <c r="F168" s="32" t="s">
        <v>305</v>
      </c>
      <c r="G168" s="32" t="s">
        <v>305</v>
      </c>
      <c r="H168" s="32" t="s">
        <v>305</v>
      </c>
      <c r="I168" s="32" t="s">
        <v>305</v>
      </c>
      <c r="J168" s="32" t="s">
        <v>305</v>
      </c>
      <c r="K168" s="32" t="s">
        <v>305</v>
      </c>
      <c r="L168" s="32" t="s">
        <v>305</v>
      </c>
      <c r="M168" s="32" t="s">
        <v>305</v>
      </c>
      <c r="N168" s="20"/>
    </row>
    <row r="169" spans="1:14" s="3" customFormat="1" x14ac:dyDescent="0.25">
      <c r="A169" s="18" t="s">
        <v>48</v>
      </c>
      <c r="B169" s="29">
        <v>44369</v>
      </c>
      <c r="C169" s="28" t="s">
        <v>49</v>
      </c>
      <c r="D169" s="32" t="s">
        <v>305</v>
      </c>
      <c r="E169" s="32" t="s">
        <v>305</v>
      </c>
      <c r="F169" s="32" t="s">
        <v>305</v>
      </c>
      <c r="G169" s="32" t="s">
        <v>305</v>
      </c>
      <c r="H169" s="32" t="s">
        <v>305</v>
      </c>
      <c r="I169" s="32" t="s">
        <v>305</v>
      </c>
      <c r="J169" s="32" t="s">
        <v>305</v>
      </c>
      <c r="K169" s="32" t="s">
        <v>305</v>
      </c>
      <c r="L169" s="32" t="s">
        <v>305</v>
      </c>
      <c r="M169" s="32" t="s">
        <v>305</v>
      </c>
      <c r="N169" s="20"/>
    </row>
    <row r="170" spans="1:14" x14ac:dyDescent="0.25">
      <c r="A170" s="6" t="s">
        <v>109</v>
      </c>
      <c r="B170" s="9">
        <v>44369</v>
      </c>
      <c r="C170" s="6" t="s">
        <v>79</v>
      </c>
      <c r="D170" s="34">
        <v>8.7720000000000002</v>
      </c>
      <c r="E170" s="1">
        <v>1.008</v>
      </c>
      <c r="F170" s="34">
        <v>0.112</v>
      </c>
      <c r="G170" s="1">
        <v>0.16900000000000001</v>
      </c>
      <c r="H170" s="1">
        <v>26.183</v>
      </c>
      <c r="I170" s="1">
        <v>8.6760000000000002</v>
      </c>
      <c r="J170" s="34">
        <v>1.3819999999999999</v>
      </c>
      <c r="K170" s="34">
        <v>60.859000000000002</v>
      </c>
      <c r="L170" s="27">
        <f t="shared" ref="L170" si="45">K170+D170</f>
        <v>69.631</v>
      </c>
      <c r="M170" s="27">
        <f t="shared" ref="M170" si="46">L170/J170</f>
        <v>50.384225759768455</v>
      </c>
      <c r="N170" s="20"/>
    </row>
    <row r="171" spans="1:14" x14ac:dyDescent="0.25">
      <c r="A171" s="6" t="s">
        <v>112</v>
      </c>
      <c r="B171" s="9">
        <v>44369</v>
      </c>
      <c r="C171" s="6" t="s">
        <v>113</v>
      </c>
      <c r="D171" s="34">
        <v>15.43</v>
      </c>
      <c r="E171" s="1">
        <v>0.53500000000000003</v>
      </c>
      <c r="F171" s="34">
        <v>0.18</v>
      </c>
      <c r="G171" s="1">
        <v>0.29399999999999998</v>
      </c>
      <c r="H171" s="1">
        <v>51.771000000000001</v>
      </c>
      <c r="I171" s="1">
        <v>15.279</v>
      </c>
      <c r="J171" s="34">
        <v>1.1879999999999999</v>
      </c>
      <c r="K171" s="34">
        <v>38.165999999999997</v>
      </c>
      <c r="L171" s="27">
        <f t="shared" ref="L171:L181" si="47">K171+D171</f>
        <v>53.595999999999997</v>
      </c>
      <c r="M171" s="27">
        <f t="shared" ref="M171:M181" si="48">L171/J171</f>
        <v>45.114478114478111</v>
      </c>
      <c r="N171" s="20"/>
    </row>
    <row r="172" spans="1:14" x14ac:dyDescent="0.25">
      <c r="A172" s="23"/>
      <c r="B172" s="24">
        <v>44369</v>
      </c>
      <c r="C172" s="23" t="s">
        <v>289</v>
      </c>
      <c r="D172" s="34">
        <v>0.47799999999999998</v>
      </c>
      <c r="E172" s="1">
        <v>1.631</v>
      </c>
      <c r="F172" s="34">
        <v>0.17299999999999999</v>
      </c>
      <c r="G172" s="1">
        <v>0.23799999999999999</v>
      </c>
      <c r="H172" s="1">
        <v>63.951000000000001</v>
      </c>
      <c r="I172" s="1">
        <v>0.30299999999999999</v>
      </c>
      <c r="J172" s="34">
        <v>3.903</v>
      </c>
      <c r="K172" s="34">
        <v>91.613</v>
      </c>
      <c r="L172" s="27">
        <f t="shared" si="47"/>
        <v>92.090999999999994</v>
      </c>
      <c r="M172" s="27">
        <f t="shared" si="48"/>
        <v>23.594926979246733</v>
      </c>
      <c r="N172" s="22"/>
    </row>
    <row r="173" spans="1:14" x14ac:dyDescent="0.25">
      <c r="A173" s="1"/>
      <c r="B173" s="11">
        <v>44369</v>
      </c>
      <c r="C173" s="1" t="s">
        <v>201</v>
      </c>
      <c r="D173" s="34">
        <v>0</v>
      </c>
      <c r="E173" s="1">
        <v>0</v>
      </c>
      <c r="F173" s="34">
        <v>2.4E-2</v>
      </c>
      <c r="G173" s="1">
        <v>1.9E-2</v>
      </c>
      <c r="H173" s="1">
        <v>8.5329999999999995</v>
      </c>
      <c r="I173" s="1">
        <v>0</v>
      </c>
      <c r="J173" s="34">
        <v>0.65600000000000003</v>
      </c>
      <c r="K173" s="34">
        <v>35.963999999999999</v>
      </c>
      <c r="L173" s="27">
        <f t="shared" si="47"/>
        <v>35.963999999999999</v>
      </c>
      <c r="M173" s="27">
        <f t="shared" si="48"/>
        <v>54.823170731707314</v>
      </c>
      <c r="N173" s="20"/>
    </row>
    <row r="174" spans="1:14" x14ac:dyDescent="0.25">
      <c r="A174" s="6" t="s">
        <v>110</v>
      </c>
      <c r="B174" s="7">
        <v>44370</v>
      </c>
      <c r="C174" s="6" t="s">
        <v>111</v>
      </c>
      <c r="D174" s="34">
        <v>7.5279999999999996</v>
      </c>
      <c r="E174" s="1">
        <v>0.41799999999999998</v>
      </c>
      <c r="F174" s="34">
        <v>0.11700000000000001</v>
      </c>
      <c r="G174" s="1">
        <v>2.3E-2</v>
      </c>
      <c r="H174" s="1">
        <v>43.316000000000003</v>
      </c>
      <c r="I174" s="1">
        <v>7.4249999999999998</v>
      </c>
      <c r="J174" s="32" t="s">
        <v>305</v>
      </c>
      <c r="K174" s="32" t="s">
        <v>305</v>
      </c>
      <c r="L174" s="32" t="s">
        <v>305</v>
      </c>
      <c r="M174" s="32" t="s">
        <v>305</v>
      </c>
      <c r="N174" s="20"/>
    </row>
    <row r="175" spans="1:14" x14ac:dyDescent="0.25">
      <c r="A175" s="6" t="s">
        <v>114</v>
      </c>
      <c r="B175" s="9">
        <v>44370</v>
      </c>
      <c r="C175" s="6" t="s">
        <v>115</v>
      </c>
      <c r="D175" s="32" t="s">
        <v>305</v>
      </c>
      <c r="E175" s="32" t="s">
        <v>305</v>
      </c>
      <c r="F175" s="32" t="s">
        <v>305</v>
      </c>
      <c r="G175" s="32" t="s">
        <v>305</v>
      </c>
      <c r="H175" s="32" t="s">
        <v>305</v>
      </c>
      <c r="I175" s="32" t="s">
        <v>305</v>
      </c>
      <c r="J175" s="34">
        <v>0.91500000000000004</v>
      </c>
      <c r="K175" s="34">
        <v>48.98</v>
      </c>
      <c r="L175" s="32" t="s">
        <v>305</v>
      </c>
      <c r="M175" s="32" t="s">
        <v>305</v>
      </c>
      <c r="N175" s="20" t="s">
        <v>285</v>
      </c>
    </row>
    <row r="176" spans="1:14" x14ac:dyDescent="0.25">
      <c r="A176" s="6" t="s">
        <v>129</v>
      </c>
      <c r="B176" s="9">
        <v>44370</v>
      </c>
      <c r="C176" s="6" t="s">
        <v>130</v>
      </c>
      <c r="D176" s="34">
        <v>1.698</v>
      </c>
      <c r="E176" s="1">
        <v>2.7669999999999999</v>
      </c>
      <c r="F176" s="34">
        <v>0.16</v>
      </c>
      <c r="G176" s="1">
        <v>1.4999999999999999E-2</v>
      </c>
      <c r="H176" s="1">
        <v>37.457000000000001</v>
      </c>
      <c r="I176" s="1">
        <v>1.5389999999999999</v>
      </c>
      <c r="J176" s="34">
        <v>0.66600000000000004</v>
      </c>
      <c r="K176" s="34">
        <v>36.664999999999999</v>
      </c>
      <c r="L176" s="27">
        <f t="shared" si="47"/>
        <v>38.363</v>
      </c>
      <c r="M176" s="27">
        <f t="shared" si="48"/>
        <v>57.602102102102101</v>
      </c>
      <c r="N176" s="20" t="s">
        <v>286</v>
      </c>
    </row>
    <row r="177" spans="1:14" x14ac:dyDescent="0.25">
      <c r="A177" s="6" t="s">
        <v>131</v>
      </c>
      <c r="B177" s="9">
        <v>44370</v>
      </c>
      <c r="C177" s="6" t="s">
        <v>57</v>
      </c>
      <c r="D177" s="34">
        <v>0</v>
      </c>
      <c r="E177" s="1">
        <v>0</v>
      </c>
      <c r="F177" s="34">
        <v>5.0000000000000001E-3</v>
      </c>
      <c r="G177" s="1">
        <v>0</v>
      </c>
      <c r="H177" s="1">
        <v>9.4890000000000008</v>
      </c>
      <c r="I177" s="1">
        <v>0</v>
      </c>
      <c r="J177" s="34">
        <v>1.1200000000000001</v>
      </c>
      <c r="K177" s="34">
        <v>58.597999999999999</v>
      </c>
      <c r="L177" s="27">
        <f t="shared" si="47"/>
        <v>58.597999999999999</v>
      </c>
      <c r="M177" s="27">
        <f t="shared" si="48"/>
        <v>52.319642857142853</v>
      </c>
      <c r="N177" s="20"/>
    </row>
    <row r="178" spans="1:14" x14ac:dyDescent="0.25">
      <c r="A178" s="6" t="s">
        <v>222</v>
      </c>
      <c r="B178" s="9">
        <v>44371</v>
      </c>
      <c r="C178" s="6" t="s">
        <v>197</v>
      </c>
      <c r="D178" s="34">
        <v>98.587999999999994</v>
      </c>
      <c r="E178" s="1">
        <v>1.821</v>
      </c>
      <c r="F178" s="34">
        <v>0.54800000000000004</v>
      </c>
      <c r="G178" s="1">
        <v>0</v>
      </c>
      <c r="H178" s="1">
        <v>54.585999999999999</v>
      </c>
      <c r="I178" s="1">
        <v>98.236999999999995</v>
      </c>
      <c r="J178" s="34">
        <v>0.25600000000000001</v>
      </c>
      <c r="K178" s="34">
        <v>15.878</v>
      </c>
      <c r="L178" s="27">
        <f t="shared" si="47"/>
        <v>114.46599999999999</v>
      </c>
      <c r="M178" s="27">
        <f t="shared" si="48"/>
        <v>447.13281249999994</v>
      </c>
      <c r="N178" s="20"/>
    </row>
    <row r="179" spans="1:14" x14ac:dyDescent="0.25">
      <c r="A179" s="8" t="s">
        <v>246</v>
      </c>
      <c r="B179" s="9">
        <v>44372</v>
      </c>
      <c r="C179" s="8" t="s">
        <v>247</v>
      </c>
      <c r="D179" s="34">
        <v>5.9509999999999996</v>
      </c>
      <c r="E179" s="1">
        <v>7.2350000000000003</v>
      </c>
      <c r="F179" s="34">
        <v>1.1819999999999999</v>
      </c>
      <c r="G179" s="1">
        <v>9.4E-2</v>
      </c>
      <c r="H179" s="1">
        <v>30.056999999999999</v>
      </c>
      <c r="I179" s="1">
        <v>4.7539999999999996</v>
      </c>
      <c r="J179" s="34">
        <v>7.1260000000000003</v>
      </c>
      <c r="K179" s="35">
        <v>163.47999999999999</v>
      </c>
      <c r="L179" s="27">
        <f t="shared" si="47"/>
        <v>169.43099999999998</v>
      </c>
      <c r="M179" s="27">
        <f t="shared" si="48"/>
        <v>23.776452427729438</v>
      </c>
      <c r="N179" s="20"/>
    </row>
    <row r="180" spans="1:14" x14ac:dyDescent="0.25">
      <c r="A180" s="8" t="s">
        <v>248</v>
      </c>
      <c r="B180" s="9">
        <v>44372</v>
      </c>
      <c r="C180" s="8" t="s">
        <v>249</v>
      </c>
      <c r="D180" s="34">
        <v>4.508</v>
      </c>
      <c r="E180" s="1">
        <v>42.838999999999999</v>
      </c>
      <c r="F180" s="34">
        <v>1.4019999999999999</v>
      </c>
      <c r="G180" s="1">
        <v>2.5999999999999999E-2</v>
      </c>
      <c r="H180" s="1">
        <v>19.506</v>
      </c>
      <c r="I180" s="1">
        <v>3.0830000000000002</v>
      </c>
      <c r="J180" s="34">
        <v>6.4930000000000003</v>
      </c>
      <c r="K180" s="35">
        <v>192.17</v>
      </c>
      <c r="L180" s="27">
        <f t="shared" si="47"/>
        <v>196.678</v>
      </c>
      <c r="M180" s="27">
        <f t="shared" si="48"/>
        <v>30.29077468042507</v>
      </c>
      <c r="N180" s="20"/>
    </row>
    <row r="181" spans="1:14" x14ac:dyDescent="0.25">
      <c r="A181" s="8" t="s">
        <v>250</v>
      </c>
      <c r="B181" s="9">
        <v>44372</v>
      </c>
      <c r="C181" s="8" t="s">
        <v>251</v>
      </c>
      <c r="D181" s="34">
        <v>0</v>
      </c>
      <c r="E181" s="1">
        <v>6.5789999999999997</v>
      </c>
      <c r="F181" s="34">
        <v>6.5000000000000002E-2</v>
      </c>
      <c r="G181" s="1">
        <v>8.7999999999999995E-2</v>
      </c>
      <c r="H181" s="1">
        <v>44.034999999999997</v>
      </c>
      <c r="I181" s="1">
        <v>0</v>
      </c>
      <c r="J181" s="35">
        <v>41.74</v>
      </c>
      <c r="K181" s="35">
        <v>456.71</v>
      </c>
      <c r="L181" s="27">
        <f t="shared" si="47"/>
        <v>456.71</v>
      </c>
      <c r="M181" s="27">
        <f t="shared" si="48"/>
        <v>10.941782462865357</v>
      </c>
      <c r="N181" s="20"/>
    </row>
    <row r="182" spans="1:14" s="3" customFormat="1" x14ac:dyDescent="0.25">
      <c r="A182" s="28" t="s">
        <v>223</v>
      </c>
      <c r="B182" s="21">
        <v>44373</v>
      </c>
      <c r="C182" s="28" t="s">
        <v>224</v>
      </c>
      <c r="D182" s="32" t="s">
        <v>305</v>
      </c>
      <c r="E182" s="17" t="s">
        <v>305</v>
      </c>
      <c r="F182" s="32" t="s">
        <v>305</v>
      </c>
      <c r="G182" s="17" t="s">
        <v>305</v>
      </c>
      <c r="H182" s="17" t="s">
        <v>305</v>
      </c>
      <c r="I182" s="17" t="s">
        <v>305</v>
      </c>
      <c r="J182" s="17" t="s">
        <v>305</v>
      </c>
      <c r="K182" s="17" t="s">
        <v>305</v>
      </c>
      <c r="L182" s="17" t="s">
        <v>305</v>
      </c>
      <c r="M182" s="17" t="s">
        <v>305</v>
      </c>
      <c r="N182" s="20"/>
    </row>
    <row r="183" spans="1:14" s="3" customFormat="1" x14ac:dyDescent="0.25">
      <c r="A183" s="28" t="s">
        <v>225</v>
      </c>
      <c r="B183" s="21">
        <v>44373</v>
      </c>
      <c r="C183" s="28" t="s">
        <v>226</v>
      </c>
      <c r="D183" s="32" t="s">
        <v>305</v>
      </c>
      <c r="E183" s="17" t="s">
        <v>305</v>
      </c>
      <c r="F183" s="32" t="s">
        <v>305</v>
      </c>
      <c r="G183" s="17" t="s">
        <v>305</v>
      </c>
      <c r="H183" s="17" t="s">
        <v>305</v>
      </c>
      <c r="I183" s="17" t="s">
        <v>305</v>
      </c>
      <c r="J183" s="17" t="s">
        <v>305</v>
      </c>
      <c r="K183" s="17" t="s">
        <v>305</v>
      </c>
      <c r="L183" s="17" t="s">
        <v>305</v>
      </c>
      <c r="M183" s="17" t="s">
        <v>305</v>
      </c>
      <c r="N183" s="20"/>
    </row>
    <row r="184" spans="1:14" s="3" customFormat="1" x14ac:dyDescent="0.25">
      <c r="A184" s="18" t="s">
        <v>227</v>
      </c>
      <c r="B184" s="21">
        <v>44373</v>
      </c>
      <c r="C184" s="28" t="s">
        <v>228</v>
      </c>
      <c r="D184" s="32" t="s">
        <v>305</v>
      </c>
      <c r="E184" s="17" t="s">
        <v>305</v>
      </c>
      <c r="F184" s="32" t="s">
        <v>305</v>
      </c>
      <c r="G184" s="17" t="s">
        <v>305</v>
      </c>
      <c r="H184" s="17" t="s">
        <v>305</v>
      </c>
      <c r="I184" s="17" t="s">
        <v>305</v>
      </c>
      <c r="J184" s="17" t="s">
        <v>305</v>
      </c>
      <c r="K184" s="17" t="s">
        <v>305</v>
      </c>
      <c r="L184" s="17" t="s">
        <v>305</v>
      </c>
      <c r="M184" s="17" t="s">
        <v>305</v>
      </c>
      <c r="N184" s="20"/>
    </row>
    <row r="185" spans="1:14" s="3" customFormat="1" x14ac:dyDescent="0.25">
      <c r="A185" s="18" t="s">
        <v>229</v>
      </c>
      <c r="B185" s="21">
        <v>44373</v>
      </c>
      <c r="C185" s="28" t="s">
        <v>230</v>
      </c>
      <c r="D185" s="32" t="s">
        <v>305</v>
      </c>
      <c r="E185" s="17" t="s">
        <v>305</v>
      </c>
      <c r="F185" s="32" t="s">
        <v>305</v>
      </c>
      <c r="G185" s="17" t="s">
        <v>305</v>
      </c>
      <c r="H185" s="17" t="s">
        <v>305</v>
      </c>
      <c r="I185" s="17" t="s">
        <v>305</v>
      </c>
      <c r="J185" s="17" t="s">
        <v>305</v>
      </c>
      <c r="K185" s="17" t="s">
        <v>305</v>
      </c>
      <c r="L185" s="17" t="s">
        <v>305</v>
      </c>
      <c r="M185" s="17" t="s">
        <v>305</v>
      </c>
      <c r="N185" s="20"/>
    </row>
    <row r="186" spans="1:14" x14ac:dyDescent="0.25">
      <c r="A186" s="8" t="s">
        <v>231</v>
      </c>
      <c r="B186" s="9">
        <v>44375</v>
      </c>
      <c r="C186" s="8" t="s">
        <v>232</v>
      </c>
      <c r="D186" s="34">
        <v>285</v>
      </c>
      <c r="E186" s="1">
        <v>3.37</v>
      </c>
      <c r="F186" s="34">
        <v>5.6319999999999997</v>
      </c>
      <c r="G186" s="1">
        <v>0.19500000000000001</v>
      </c>
      <c r="H186" s="1">
        <v>1.3879999999999999</v>
      </c>
      <c r="I186" s="1">
        <f>D186-F186</f>
        <v>279.36799999999999</v>
      </c>
      <c r="J186" s="34">
        <v>5.181</v>
      </c>
      <c r="K186" s="34">
        <v>82.698999999999998</v>
      </c>
      <c r="L186" s="27">
        <f t="shared" ref="L186:L197" si="49">K186+D186</f>
        <v>367.69900000000001</v>
      </c>
      <c r="M186" s="27">
        <f t="shared" ref="M186:M197" si="50">L186/J186</f>
        <v>70.970662034356309</v>
      </c>
      <c r="N186" s="20"/>
    </row>
    <row r="187" spans="1:14" x14ac:dyDescent="0.25">
      <c r="A187" s="8" t="s">
        <v>233</v>
      </c>
      <c r="B187" s="9">
        <v>44375</v>
      </c>
      <c r="C187" s="8" t="s">
        <v>234</v>
      </c>
      <c r="D187" s="34">
        <v>14.105</v>
      </c>
      <c r="E187" s="1">
        <v>0.93</v>
      </c>
      <c r="F187" s="34">
        <v>0.45200000000000001</v>
      </c>
      <c r="G187" s="1">
        <v>1.4999999999999999E-2</v>
      </c>
      <c r="H187" s="1">
        <v>1.65</v>
      </c>
      <c r="I187" s="1">
        <v>13.673</v>
      </c>
      <c r="J187" s="34">
        <v>3.4039999999999999</v>
      </c>
      <c r="K187" s="34">
        <v>54.826999999999998</v>
      </c>
      <c r="L187" s="27">
        <f t="shared" si="49"/>
        <v>68.932000000000002</v>
      </c>
      <c r="M187" s="27">
        <f t="shared" si="50"/>
        <v>20.250293772032904</v>
      </c>
      <c r="N187" s="20"/>
    </row>
    <row r="188" spans="1:14" x14ac:dyDescent="0.25">
      <c r="A188" s="8" t="s">
        <v>235</v>
      </c>
      <c r="B188" s="9">
        <v>44375</v>
      </c>
      <c r="C188" s="8" t="s">
        <v>237</v>
      </c>
      <c r="D188" s="34">
        <v>70.138999999999996</v>
      </c>
      <c r="E188" s="1">
        <v>0.248</v>
      </c>
      <c r="F188" s="34">
        <v>0.89600000000000002</v>
      </c>
      <c r="G188" s="1">
        <v>1.2E-2</v>
      </c>
      <c r="H188" s="1">
        <v>7.6159999999999997</v>
      </c>
      <c r="I188" s="1">
        <v>69.372</v>
      </c>
      <c r="J188" s="34">
        <v>3.0489999999999999</v>
      </c>
      <c r="K188" s="34">
        <v>54.393999999999998</v>
      </c>
      <c r="L188" s="27">
        <f t="shared" si="49"/>
        <v>124.53299999999999</v>
      </c>
      <c r="M188" s="27">
        <f t="shared" si="50"/>
        <v>40.84388324040669</v>
      </c>
      <c r="N188" s="20"/>
    </row>
    <row r="189" spans="1:14" x14ac:dyDescent="0.25">
      <c r="A189" s="8" t="s">
        <v>236</v>
      </c>
      <c r="B189" s="9">
        <v>44375</v>
      </c>
      <c r="C189" s="8" t="s">
        <v>11</v>
      </c>
      <c r="D189" s="34">
        <v>37.29</v>
      </c>
      <c r="E189" s="1">
        <v>11.374000000000001</v>
      </c>
      <c r="F189" s="34">
        <v>1.038</v>
      </c>
      <c r="G189" s="1">
        <v>4.3999999999999997E-2</v>
      </c>
      <c r="H189" s="1">
        <v>1.901</v>
      </c>
      <c r="I189" s="1">
        <v>36.307000000000002</v>
      </c>
      <c r="J189" s="34">
        <v>2.1520000000000001</v>
      </c>
      <c r="K189" s="34">
        <v>42.567999999999998</v>
      </c>
      <c r="L189" s="27">
        <f t="shared" si="49"/>
        <v>79.858000000000004</v>
      </c>
      <c r="M189" s="27">
        <f t="shared" si="50"/>
        <v>37.108736059479554</v>
      </c>
      <c r="N189" s="20"/>
    </row>
    <row r="190" spans="1:14" x14ac:dyDescent="0.25">
      <c r="A190" s="8" t="s">
        <v>238</v>
      </c>
      <c r="B190" s="9">
        <v>44375</v>
      </c>
      <c r="C190" s="8" t="s">
        <v>239</v>
      </c>
      <c r="D190" s="34">
        <v>25.193999999999999</v>
      </c>
      <c r="E190" s="1">
        <v>2.5640000000000001</v>
      </c>
      <c r="F190" s="34">
        <v>0.71499999999999997</v>
      </c>
      <c r="G190" s="1">
        <v>0</v>
      </c>
      <c r="H190" s="1">
        <v>3.1230000000000002</v>
      </c>
      <c r="I190" s="1">
        <v>24.515999999999998</v>
      </c>
      <c r="J190" s="34">
        <v>1.3520000000000001</v>
      </c>
      <c r="K190" s="34">
        <v>26.401</v>
      </c>
      <c r="L190" s="27">
        <f t="shared" si="49"/>
        <v>51.594999999999999</v>
      </c>
      <c r="M190" s="27">
        <f t="shared" si="50"/>
        <v>38.161982248520708</v>
      </c>
      <c r="N190" s="22"/>
    </row>
    <row r="191" spans="1:14" x14ac:dyDescent="0.25">
      <c r="A191" s="8" t="s">
        <v>240</v>
      </c>
      <c r="B191" s="9">
        <v>44375</v>
      </c>
      <c r="C191" s="8" t="s">
        <v>241</v>
      </c>
      <c r="D191" s="34">
        <v>32.396999999999998</v>
      </c>
      <c r="E191" s="1">
        <v>0</v>
      </c>
      <c r="F191" s="34">
        <v>0.86899999999999999</v>
      </c>
      <c r="G191" s="1">
        <v>0</v>
      </c>
      <c r="H191" s="1">
        <v>3.516</v>
      </c>
      <c r="I191" s="1">
        <v>31.577000000000002</v>
      </c>
      <c r="J191" s="34">
        <v>1.429</v>
      </c>
      <c r="K191" s="34">
        <v>31.007000000000001</v>
      </c>
      <c r="L191" s="27">
        <f t="shared" si="49"/>
        <v>63.403999999999996</v>
      </c>
      <c r="M191" s="27">
        <f t="shared" si="50"/>
        <v>44.369489153254023</v>
      </c>
      <c r="N191" s="20"/>
    </row>
    <row r="192" spans="1:14" x14ac:dyDescent="0.25">
      <c r="A192" s="8" t="s">
        <v>242</v>
      </c>
      <c r="B192" s="9">
        <v>44375</v>
      </c>
      <c r="C192" s="8" t="s">
        <v>243</v>
      </c>
      <c r="D192" s="34">
        <v>32.706000000000003</v>
      </c>
      <c r="E192" s="1">
        <v>0.29899999999999999</v>
      </c>
      <c r="F192" s="34">
        <v>0.83</v>
      </c>
      <c r="G192" s="1">
        <v>0</v>
      </c>
      <c r="H192" s="1">
        <v>5.0419999999999998</v>
      </c>
      <c r="I192" s="1">
        <v>31.925999999999998</v>
      </c>
      <c r="J192" s="34">
        <v>1.806</v>
      </c>
      <c r="K192" s="34">
        <v>37.137999999999998</v>
      </c>
      <c r="L192" s="27">
        <f t="shared" si="49"/>
        <v>69.843999999999994</v>
      </c>
      <c r="M192" s="27">
        <f t="shared" si="50"/>
        <v>38.673311184939088</v>
      </c>
      <c r="N192" s="20"/>
    </row>
    <row r="193" spans="1:14" x14ac:dyDescent="0.25">
      <c r="A193" s="8" t="s">
        <v>244</v>
      </c>
      <c r="B193" s="9">
        <v>44375</v>
      </c>
      <c r="C193" s="8" t="s">
        <v>245</v>
      </c>
      <c r="D193" s="34">
        <v>27.64</v>
      </c>
      <c r="E193" s="1">
        <v>0.73199999999999998</v>
      </c>
      <c r="F193" s="34">
        <v>0.67100000000000004</v>
      </c>
      <c r="G193" s="1">
        <v>0</v>
      </c>
      <c r="H193" s="1">
        <v>2.5459999999999998</v>
      </c>
      <c r="I193" s="1">
        <v>27.013000000000002</v>
      </c>
      <c r="J193" s="34">
        <v>1.998</v>
      </c>
      <c r="K193" s="34">
        <v>38.594000000000001</v>
      </c>
      <c r="L193" s="27">
        <f t="shared" si="49"/>
        <v>66.234000000000009</v>
      </c>
      <c r="M193" s="27">
        <f t="shared" si="50"/>
        <v>33.150150150150154</v>
      </c>
      <c r="N193" s="20"/>
    </row>
    <row r="194" spans="1:14" x14ac:dyDescent="0.25">
      <c r="A194" s="8" t="s">
        <v>261</v>
      </c>
      <c r="B194" s="9">
        <v>44377</v>
      </c>
      <c r="C194" s="8" t="s">
        <v>262</v>
      </c>
      <c r="D194" s="34">
        <v>0</v>
      </c>
      <c r="E194" s="1">
        <v>2.6269999999999998</v>
      </c>
      <c r="F194" s="34">
        <v>5.7000000000000002E-2</v>
      </c>
      <c r="G194" s="1">
        <v>0.04</v>
      </c>
      <c r="H194" s="1">
        <v>268.18599999999998</v>
      </c>
      <c r="I194" s="1">
        <v>0</v>
      </c>
      <c r="J194" s="34">
        <v>4.0590000000000002</v>
      </c>
      <c r="K194" s="34">
        <v>102.565</v>
      </c>
      <c r="L194" s="27">
        <f t="shared" si="49"/>
        <v>102.565</v>
      </c>
      <c r="M194" s="27">
        <f t="shared" si="50"/>
        <v>25.268539049026852</v>
      </c>
      <c r="N194" s="20"/>
    </row>
    <row r="195" spans="1:14" x14ac:dyDescent="0.25">
      <c r="A195" s="8" t="s">
        <v>263</v>
      </c>
      <c r="B195" s="9">
        <v>44377</v>
      </c>
      <c r="C195" s="8" t="s">
        <v>264</v>
      </c>
      <c r="D195" s="34">
        <v>0</v>
      </c>
      <c r="E195" s="1">
        <v>0.34699999999999998</v>
      </c>
      <c r="F195" s="34">
        <v>0.05</v>
      </c>
      <c r="G195" s="1">
        <v>4.1000000000000002E-2</v>
      </c>
      <c r="H195" s="1">
        <v>258.16300000000001</v>
      </c>
      <c r="I195" s="1">
        <v>0</v>
      </c>
      <c r="J195" s="34">
        <v>5.3410000000000002</v>
      </c>
      <c r="K195" s="34">
        <v>125.486</v>
      </c>
      <c r="L195" s="27">
        <f t="shared" si="49"/>
        <v>125.486</v>
      </c>
      <c r="M195" s="27">
        <f t="shared" si="50"/>
        <v>23.494851151469764</v>
      </c>
      <c r="N195" s="20"/>
    </row>
    <row r="196" spans="1:14" x14ac:dyDescent="0.25">
      <c r="A196" s="8" t="s">
        <v>265</v>
      </c>
      <c r="B196" s="9">
        <v>44377</v>
      </c>
      <c r="C196" s="8" t="s">
        <v>266</v>
      </c>
      <c r="D196" s="34">
        <v>1.8839999999999999</v>
      </c>
      <c r="E196" s="1">
        <v>1.466</v>
      </c>
      <c r="F196" s="34">
        <v>0.23400000000000001</v>
      </c>
      <c r="G196" s="1">
        <v>0.12</v>
      </c>
      <c r="H196" s="1">
        <v>190.36600000000001</v>
      </c>
      <c r="I196" s="1">
        <v>1.649</v>
      </c>
      <c r="J196" s="34">
        <v>3.6960000000000002</v>
      </c>
      <c r="K196" s="34">
        <v>108.399</v>
      </c>
      <c r="L196" s="27">
        <f t="shared" si="49"/>
        <v>110.283</v>
      </c>
      <c r="M196" s="27">
        <f t="shared" si="50"/>
        <v>29.838474025974026</v>
      </c>
      <c r="N196" s="20"/>
    </row>
    <row r="197" spans="1:14" x14ac:dyDescent="0.25">
      <c r="A197" s="8" t="s">
        <v>267</v>
      </c>
      <c r="B197" s="9">
        <v>44377</v>
      </c>
      <c r="C197" s="8" t="s">
        <v>268</v>
      </c>
      <c r="D197" s="34">
        <v>0</v>
      </c>
      <c r="E197" s="1">
        <v>1.0329999999999999</v>
      </c>
      <c r="F197" s="34">
        <v>0.106</v>
      </c>
      <c r="G197" s="1">
        <v>0.01</v>
      </c>
      <c r="H197" s="1">
        <v>248.20599999999999</v>
      </c>
      <c r="I197" s="1">
        <v>0</v>
      </c>
      <c r="J197" s="34">
        <v>4.0289999999999999</v>
      </c>
      <c r="K197" s="34">
        <v>119.997</v>
      </c>
      <c r="L197" s="27">
        <f t="shared" si="49"/>
        <v>119.997</v>
      </c>
      <c r="M197" s="27">
        <f t="shared" si="50"/>
        <v>29.783320923306032</v>
      </c>
      <c r="N197" s="20"/>
    </row>
    <row r="198" spans="1:14" x14ac:dyDescent="0.25">
      <c r="A198" s="8" t="s">
        <v>269</v>
      </c>
      <c r="B198" s="9">
        <v>44383</v>
      </c>
      <c r="C198" s="8" t="s">
        <v>12</v>
      </c>
      <c r="D198" s="35">
        <v>543.04</v>
      </c>
      <c r="E198" s="1">
        <v>0.38</v>
      </c>
      <c r="F198" s="34">
        <v>8.84</v>
      </c>
      <c r="G198" s="1">
        <v>1.732</v>
      </c>
      <c r="H198" s="1">
        <v>98.834000000000003</v>
      </c>
      <c r="I198" s="1">
        <f>D198-F198</f>
        <v>534.19999999999993</v>
      </c>
      <c r="J198" s="34">
        <v>6.0890000000000004</v>
      </c>
      <c r="K198" s="34">
        <v>82.606999999999999</v>
      </c>
      <c r="L198" s="27">
        <f t="shared" ref="L198:L206" si="51">K198+D198</f>
        <v>625.64699999999993</v>
      </c>
      <c r="M198" s="27">
        <f t="shared" ref="M198:M206" si="52">L198/J198</f>
        <v>102.75036951880439</v>
      </c>
      <c r="N198" s="20"/>
    </row>
    <row r="199" spans="1:14" x14ac:dyDescent="0.25">
      <c r="A199" s="8" t="s">
        <v>270</v>
      </c>
      <c r="B199" s="9">
        <v>44383</v>
      </c>
      <c r="C199" s="8" t="s">
        <v>13</v>
      </c>
      <c r="D199" s="35">
        <v>215.77</v>
      </c>
      <c r="E199" s="1">
        <v>5.6230000000000002</v>
      </c>
      <c r="F199" s="34">
        <v>4.5430000000000001</v>
      </c>
      <c r="G199" s="1">
        <v>0.14699999999999999</v>
      </c>
      <c r="H199" s="1">
        <v>36.115000000000002</v>
      </c>
      <c r="I199" s="1">
        <f>D199-F199</f>
        <v>211.227</v>
      </c>
      <c r="J199" s="34">
        <v>4.0330000000000004</v>
      </c>
      <c r="K199" s="34">
        <v>101.477</v>
      </c>
      <c r="L199" s="27">
        <f t="shared" si="51"/>
        <v>317.24700000000001</v>
      </c>
      <c r="M199" s="27">
        <f t="shared" si="52"/>
        <v>78.662782048103139</v>
      </c>
      <c r="N199" s="20"/>
    </row>
    <row r="200" spans="1:14" x14ac:dyDescent="0.25">
      <c r="A200" s="8" t="s">
        <v>271</v>
      </c>
      <c r="B200" s="9">
        <v>44383</v>
      </c>
      <c r="C200" s="8" t="s">
        <v>14</v>
      </c>
      <c r="D200" s="34">
        <v>0.58099999999999996</v>
      </c>
      <c r="E200" s="1">
        <v>0.63500000000000001</v>
      </c>
      <c r="F200" s="34">
        <v>2.7E-2</v>
      </c>
      <c r="G200" s="1">
        <v>3.0000000000000001E-3</v>
      </c>
      <c r="H200" s="1">
        <v>19.353000000000002</v>
      </c>
      <c r="I200" s="1">
        <v>0.55500000000000005</v>
      </c>
      <c r="J200" s="25" t="s">
        <v>305</v>
      </c>
      <c r="K200" s="25" t="s">
        <v>305</v>
      </c>
      <c r="L200" s="25" t="s">
        <v>305</v>
      </c>
      <c r="M200" s="25" t="s">
        <v>305</v>
      </c>
      <c r="N200" s="20"/>
    </row>
    <row r="201" spans="1:14" x14ac:dyDescent="0.25">
      <c r="A201" s="8" t="s">
        <v>272</v>
      </c>
      <c r="B201" s="9">
        <v>44383</v>
      </c>
      <c r="C201" s="8" t="s">
        <v>11</v>
      </c>
      <c r="D201" s="34">
        <v>24.791</v>
      </c>
      <c r="E201" s="1">
        <v>4.7560000000000002</v>
      </c>
      <c r="F201" s="34">
        <v>0.86</v>
      </c>
      <c r="G201" s="1">
        <v>8.5999999999999993E-2</v>
      </c>
      <c r="H201" s="1">
        <v>9.7370000000000001</v>
      </c>
      <c r="I201" s="1">
        <v>23.963999999999999</v>
      </c>
      <c r="J201" s="34">
        <v>3.3159999999999998</v>
      </c>
      <c r="K201" s="34">
        <v>86.896000000000001</v>
      </c>
      <c r="L201" s="27">
        <f t="shared" si="51"/>
        <v>111.687</v>
      </c>
      <c r="M201" s="27">
        <f t="shared" si="52"/>
        <v>33.681242460796142</v>
      </c>
      <c r="N201" s="20"/>
    </row>
    <row r="202" spans="1:14" x14ac:dyDescent="0.25">
      <c r="A202" s="8" t="s">
        <v>273</v>
      </c>
      <c r="B202" s="9">
        <v>44383</v>
      </c>
      <c r="C202" s="8" t="s">
        <v>15</v>
      </c>
      <c r="D202" s="34">
        <v>0.14299999999999999</v>
      </c>
      <c r="E202" s="1">
        <v>2.9129999999999998</v>
      </c>
      <c r="F202" s="34">
        <v>1.4E-2</v>
      </c>
      <c r="G202" s="1">
        <v>3.1E-2</v>
      </c>
      <c r="H202" s="1">
        <v>7.6619999999999999</v>
      </c>
      <c r="I202" s="1">
        <v>0.13</v>
      </c>
      <c r="J202" s="34">
        <v>1.956</v>
      </c>
      <c r="K202" s="34">
        <v>43.088999999999999</v>
      </c>
      <c r="L202" s="27">
        <f t="shared" si="51"/>
        <v>43.231999999999999</v>
      </c>
      <c r="M202" s="27">
        <f t="shared" si="52"/>
        <v>22.102249488752555</v>
      </c>
      <c r="N202" s="20"/>
    </row>
    <row r="203" spans="1:14" x14ac:dyDescent="0.25">
      <c r="A203" s="8" t="s">
        <v>274</v>
      </c>
      <c r="B203" s="9">
        <v>44383</v>
      </c>
      <c r="C203" s="8" t="s">
        <v>16</v>
      </c>
      <c r="D203" s="34">
        <v>0</v>
      </c>
      <c r="E203" s="1">
        <v>2.97</v>
      </c>
      <c r="F203" s="34">
        <v>0</v>
      </c>
      <c r="G203" s="1">
        <v>1E-3</v>
      </c>
      <c r="H203" s="1">
        <v>15.565</v>
      </c>
      <c r="I203" s="1">
        <v>0</v>
      </c>
      <c r="J203" s="34">
        <v>2.2170000000000001</v>
      </c>
      <c r="K203" s="34">
        <v>50.046999999999997</v>
      </c>
      <c r="L203" s="27">
        <f t="shared" si="51"/>
        <v>50.046999999999997</v>
      </c>
      <c r="M203" s="27">
        <f t="shared" si="52"/>
        <v>22.574199368516009</v>
      </c>
      <c r="N203" s="20"/>
    </row>
    <row r="204" spans="1:14" x14ac:dyDescent="0.25">
      <c r="A204" s="8" t="s">
        <v>275</v>
      </c>
      <c r="B204" s="9">
        <v>44383</v>
      </c>
      <c r="C204" s="8" t="s">
        <v>17</v>
      </c>
      <c r="D204" s="34">
        <v>0.25900000000000001</v>
      </c>
      <c r="E204" s="1">
        <v>2.1629999999999998</v>
      </c>
      <c r="F204" s="34">
        <v>0</v>
      </c>
      <c r="G204" s="1">
        <v>0</v>
      </c>
      <c r="H204" s="1">
        <v>3.98</v>
      </c>
      <c r="I204" s="1">
        <v>0.26100000000000001</v>
      </c>
      <c r="J204" s="34">
        <v>1.865</v>
      </c>
      <c r="K204" s="34">
        <v>48.63</v>
      </c>
      <c r="L204" s="27">
        <f t="shared" si="51"/>
        <v>48.889000000000003</v>
      </c>
      <c r="M204" s="27">
        <f t="shared" si="52"/>
        <v>26.213941018766757</v>
      </c>
      <c r="N204" s="20"/>
    </row>
    <row r="205" spans="1:14" x14ac:dyDescent="0.25">
      <c r="A205" s="8" t="s">
        <v>276</v>
      </c>
      <c r="B205" s="9">
        <v>44383</v>
      </c>
      <c r="C205" s="8" t="s">
        <v>18</v>
      </c>
      <c r="D205" s="34">
        <v>1.8540000000000001</v>
      </c>
      <c r="E205" s="1">
        <v>1.6519999999999999</v>
      </c>
      <c r="F205" s="34">
        <v>0.108</v>
      </c>
      <c r="G205" s="1">
        <v>0</v>
      </c>
      <c r="H205" s="1">
        <v>9.4320000000000004</v>
      </c>
      <c r="I205" s="1">
        <v>1.748</v>
      </c>
      <c r="J205" s="34">
        <v>2.0049999999999999</v>
      </c>
      <c r="K205" s="34">
        <v>6.3230000000000004</v>
      </c>
      <c r="L205" s="27">
        <f t="shared" si="51"/>
        <v>8.1769999999999996</v>
      </c>
      <c r="M205" s="27">
        <f t="shared" si="52"/>
        <v>4.0783042394014961</v>
      </c>
      <c r="N205" s="20"/>
    </row>
    <row r="206" spans="1:14" x14ac:dyDescent="0.25">
      <c r="A206" s="14" t="s">
        <v>277</v>
      </c>
      <c r="B206" s="15">
        <v>44383</v>
      </c>
      <c r="C206" s="14" t="s">
        <v>19</v>
      </c>
      <c r="D206" s="34">
        <v>17.420999999999999</v>
      </c>
      <c r="E206" s="1">
        <v>1.468</v>
      </c>
      <c r="F206" s="34">
        <v>0.64100000000000001</v>
      </c>
      <c r="G206" s="1">
        <v>0</v>
      </c>
      <c r="H206" s="1">
        <v>5.4</v>
      </c>
      <c r="I206" s="1">
        <v>16.803000000000001</v>
      </c>
      <c r="J206" s="34">
        <v>0.752</v>
      </c>
      <c r="K206" s="34">
        <v>21.302</v>
      </c>
      <c r="L206" s="27">
        <f t="shared" si="51"/>
        <v>38.722999999999999</v>
      </c>
      <c r="M206" s="27">
        <f t="shared" si="52"/>
        <v>51.493351063829785</v>
      </c>
      <c r="N206" s="20"/>
    </row>
    <row r="207" spans="1:14" x14ac:dyDescent="0.25">
      <c r="A207" s="12"/>
      <c r="B207" s="38">
        <v>44418</v>
      </c>
      <c r="C207" s="12" t="s">
        <v>105</v>
      </c>
      <c r="D207" s="40" t="s">
        <v>305</v>
      </c>
      <c r="E207" s="16" t="s">
        <v>305</v>
      </c>
      <c r="F207" s="40" t="s">
        <v>305</v>
      </c>
      <c r="G207" s="16" t="s">
        <v>305</v>
      </c>
      <c r="H207" s="16" t="s">
        <v>305</v>
      </c>
      <c r="I207" s="16" t="s">
        <v>305</v>
      </c>
      <c r="J207" s="39" t="s">
        <v>304</v>
      </c>
      <c r="K207" s="31">
        <v>40.11</v>
      </c>
      <c r="L207" s="16" t="s">
        <v>305</v>
      </c>
      <c r="M207" s="16" t="s">
        <v>305</v>
      </c>
      <c r="N207" s="19" t="s">
        <v>301</v>
      </c>
    </row>
    <row r="208" spans="1:14" x14ac:dyDescent="0.25">
      <c r="D208"/>
      <c r="E208" s="37"/>
      <c r="F208"/>
      <c r="I208" s="37"/>
      <c r="J208" s="34"/>
      <c r="K208"/>
    </row>
  </sheetData>
  <conditionalFormatting sqref="D2:M207 D208:L20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Stanislawczyk, Keara</cp:lastModifiedBy>
  <cp:lastPrinted>2021-03-30T15:38:48Z</cp:lastPrinted>
  <dcterms:created xsi:type="dcterms:W3CDTF">2021-03-30T14:01:43Z</dcterms:created>
  <dcterms:modified xsi:type="dcterms:W3CDTF">2021-12-08T19:46:30Z</dcterms:modified>
</cp:coreProperties>
</file>