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1 Sampling\2021 Sampling\2021 BGSU\2021 BGSU November Batch\"/>
    </mc:Choice>
  </mc:AlternateContent>
  <xr:revisionPtr revIDLastSave="0" documentId="13_ncr:1_{6B92530B-7EA0-4A75-B89B-901FF90F7BEC}" xr6:coauthVersionLast="47" xr6:coauthVersionMax="47" xr10:uidLastSave="{00000000-0000-0000-0000-000000000000}"/>
  <bookViews>
    <workbookView xWindow="-120" yWindow="-120" windowWidth="29040" windowHeight="15840" xr2:uid="{8017EBF7-823F-5448-B5B6-45251B8A4328}"/>
  </bookViews>
  <sheets>
    <sheet name="BGSU Data" sheetId="1" r:id="rId1"/>
    <sheet name="Updated Sample Inventory" sheetId="4" r:id="rId2"/>
    <sheet name="Sample Inventory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1" i="1" l="1"/>
  <c r="I249" i="1"/>
  <c r="H212" i="1"/>
  <c r="L228" i="1"/>
  <c r="L227" i="1"/>
  <c r="L226" i="1"/>
  <c r="L225" i="1"/>
  <c r="H165" i="1"/>
  <c r="L151" i="1"/>
  <c r="L150" i="1"/>
  <c r="L149" i="1"/>
  <c r="L148" i="1"/>
  <c r="L121" i="1"/>
  <c r="L120" i="1"/>
  <c r="L119" i="1"/>
  <c r="L118" i="1"/>
  <c r="H131" i="1"/>
  <c r="H133" i="1"/>
  <c r="H128" i="1"/>
  <c r="H100" i="1"/>
  <c r="H97" i="1"/>
  <c r="L192" i="1"/>
  <c r="L191" i="1"/>
  <c r="L190" i="1"/>
  <c r="L189" i="1"/>
  <c r="L82" i="1" l="1"/>
  <c r="L81" i="1"/>
  <c r="L80" i="1"/>
  <c r="M82" i="1" l="1"/>
  <c r="L79" i="1"/>
  <c r="H77" i="1"/>
  <c r="H71" i="1"/>
  <c r="H32" i="1"/>
  <c r="P2" i="1" l="1"/>
  <c r="Q2" i="1" s="1"/>
</calcChain>
</file>

<file path=xl/sharedStrings.xml><?xml version="1.0" encoding="utf-8"?>
<sst xmlns="http://schemas.openxmlformats.org/spreadsheetml/2006/main" count="3736" uniqueCount="545">
  <si>
    <t>ID#</t>
  </si>
  <si>
    <t>Date</t>
  </si>
  <si>
    <t xml:space="preserve">Site Name </t>
  </si>
  <si>
    <t>Nitrate+NO2 (umol/L)</t>
  </si>
  <si>
    <t>Ammonium (umol/L)</t>
  </si>
  <si>
    <t>Nitrite (umol/L)</t>
  </si>
  <si>
    <t>DRP (umol/L)</t>
  </si>
  <si>
    <t>Silicate (umol/L)</t>
  </si>
  <si>
    <t>Nitrate (umol/L)</t>
  </si>
  <si>
    <t>TP (umol/L)</t>
  </si>
  <si>
    <t>TKN (umol/L)</t>
  </si>
  <si>
    <t>TN (umol/L)</t>
  </si>
  <si>
    <t>TN:TP (molar)</t>
  </si>
  <si>
    <t>Yes</t>
  </si>
  <si>
    <t>Bridge</t>
  </si>
  <si>
    <t>Muddy_Creek</t>
  </si>
  <si>
    <t>ODNR_4</t>
  </si>
  <si>
    <t>ODNR_6</t>
  </si>
  <si>
    <t>ODNR_2</t>
  </si>
  <si>
    <t>BGSU_BUOY_2</t>
  </si>
  <si>
    <t>ODNR_1</t>
  </si>
  <si>
    <t>EC_1163</t>
  </si>
  <si>
    <t>BELLS</t>
  </si>
  <si>
    <t>June7_BG_MC</t>
  </si>
  <si>
    <t>June7_BG_ODNR4</t>
  </si>
  <si>
    <t>June7_BG_ODNR6</t>
  </si>
  <si>
    <t>June7_BG_Bridge</t>
  </si>
  <si>
    <t>June7_BG_BUOY2</t>
  </si>
  <si>
    <t>June7_BG_ODNR2</t>
  </si>
  <si>
    <t>June7_BG_ODNR1</t>
  </si>
  <si>
    <t>June7_BG_1163</t>
  </si>
  <si>
    <t>June7_BG_BELLS</t>
  </si>
  <si>
    <t>Skinn_Lake_Dock</t>
  </si>
  <si>
    <t>Skinn_Lake_Shore</t>
  </si>
  <si>
    <t>June10_BG_SkinnLakeDock</t>
  </si>
  <si>
    <t>June10_BG_SkinnLakeShore</t>
  </si>
  <si>
    <t>May27_BG_SkinnLakeDock</t>
  </si>
  <si>
    <t>NO</t>
  </si>
  <si>
    <t>June14_BG_MC</t>
  </si>
  <si>
    <t>June14_BG_ODNR4</t>
  </si>
  <si>
    <t>June14_BG_ODNR6</t>
  </si>
  <si>
    <t>June14_BG_Bridge</t>
  </si>
  <si>
    <t>June14_BG_ODNR2</t>
  </si>
  <si>
    <t>June14_BG_BUOY2</t>
  </si>
  <si>
    <t>June14_BG_ODNR1</t>
  </si>
  <si>
    <t>June14_BG_1163</t>
  </si>
  <si>
    <t>June14_BG_BELLS</t>
  </si>
  <si>
    <t>June21_BG_MC</t>
  </si>
  <si>
    <t>June21_BG_ODNR4</t>
  </si>
  <si>
    <t>June21_BG_ODNR6</t>
  </si>
  <si>
    <t>June21_BG_Bridge</t>
  </si>
  <si>
    <t>June22_BG_Bridge</t>
  </si>
  <si>
    <t>Sept6_BG_ODNR1</t>
  </si>
  <si>
    <t>Sept6_BG_ODNR2</t>
  </si>
  <si>
    <t>Sept6_BG_EC1163</t>
  </si>
  <si>
    <t>Sept6_BG_Bridge</t>
  </si>
  <si>
    <t>Sept6_BG_ODNR4</t>
  </si>
  <si>
    <t>Sept6_BG_MC</t>
  </si>
  <si>
    <t>Sept6_BG_ODNR6</t>
  </si>
  <si>
    <t>Sept6_BG_Bells</t>
  </si>
  <si>
    <t>Sept13_BG_ODNR2</t>
  </si>
  <si>
    <t>Sept13_BG_ODNR4</t>
  </si>
  <si>
    <t>Sept13_BG_ODNR6</t>
  </si>
  <si>
    <t>Sept13_BG_MC</t>
  </si>
  <si>
    <t>Ly6_13_Sept13_BG_MC</t>
  </si>
  <si>
    <t>Sept13_BG_EC1163</t>
  </si>
  <si>
    <t>Aug16_BG_Bells</t>
  </si>
  <si>
    <t>Aug16_BG_Buoy2</t>
  </si>
  <si>
    <t>Aug16_BG_MC</t>
  </si>
  <si>
    <t>Aug16_BG_EC1163</t>
  </si>
  <si>
    <t>Aug16_BG_Bridge</t>
  </si>
  <si>
    <t>Aug16_BG_ODNR1</t>
  </si>
  <si>
    <t>Aug16_BG_ODNR2</t>
  </si>
  <si>
    <t>Aug16_BG_ODNR4</t>
  </si>
  <si>
    <t>Aug16_BG_ODNR6</t>
  </si>
  <si>
    <t>Aug23_BG_ODNR4</t>
  </si>
  <si>
    <t>Aug23_BG_Bridge</t>
  </si>
  <si>
    <t>Aug23_BG_MC</t>
  </si>
  <si>
    <t>Aug23_BG_ODNR1</t>
  </si>
  <si>
    <t>Aug23_BG_EC1163</t>
  </si>
  <si>
    <t>Aug23_BG_Buoy2</t>
  </si>
  <si>
    <t>Aug23_BG_ODNR6</t>
  </si>
  <si>
    <t>Aug23_BG_ODNR2</t>
  </si>
  <si>
    <t>Aug23_BG_Bells</t>
  </si>
  <si>
    <t>Dutch Hollow 8/24/21 TN</t>
  </si>
  <si>
    <t>Bellview 8/24/21 TN</t>
  </si>
  <si>
    <t>July12_BG_ODNR6</t>
  </si>
  <si>
    <t>July12_BG_MC</t>
  </si>
  <si>
    <t>July12_BG_ODNR1</t>
  </si>
  <si>
    <t>July12BG_ODNR2</t>
  </si>
  <si>
    <t>July 12_BG_Buoy2</t>
  </si>
  <si>
    <t>July12_BG_ODNR4</t>
  </si>
  <si>
    <t>July12_BG_Bridge</t>
  </si>
  <si>
    <t xml:space="preserve">071521_BG_SkinLakeDock </t>
  </si>
  <si>
    <t>BUF 7/6/21</t>
  </si>
  <si>
    <t>Cresecent 7/8/21</t>
  </si>
  <si>
    <t>Maple Dr 7/8/21</t>
  </si>
  <si>
    <t>Jodee 7/8/21</t>
  </si>
  <si>
    <t>Lawson 7/6/21</t>
  </si>
  <si>
    <t>Dewb 7/6/21</t>
  </si>
  <si>
    <t>Ball 7/6/21</t>
  </si>
  <si>
    <t>Ball 7/8/21</t>
  </si>
  <si>
    <t>Ball DS 7/8/21</t>
  </si>
  <si>
    <t>Dew2 7/7/21</t>
  </si>
  <si>
    <t>Dewittvile 7/7/21</t>
  </si>
  <si>
    <t>Lwood 7/8/21</t>
  </si>
  <si>
    <t>Goose 7/8/21</t>
  </si>
  <si>
    <t>Lwood2 7/8/21</t>
  </si>
  <si>
    <t>Stow 7/6/21</t>
  </si>
  <si>
    <t>Stow 7/8/21</t>
  </si>
  <si>
    <t>Ball US 7/8/21</t>
  </si>
  <si>
    <t>Bridge Dissolved 6/22/21</t>
  </si>
  <si>
    <t>July14_BG-SB-1</t>
  </si>
  <si>
    <t>July14_BG-SB-2</t>
  </si>
  <si>
    <t>July14_BG-SB-3</t>
  </si>
  <si>
    <t>July14_BG-SB-4</t>
  </si>
  <si>
    <t>CNTRL GLSM 8/17/21</t>
  </si>
  <si>
    <t>M1 GLSM 8/17/21</t>
  </si>
  <si>
    <t>M2 GLSM 8/17/21</t>
  </si>
  <si>
    <t>M3 GLSM 8/17/21</t>
  </si>
  <si>
    <t>M4 GLSM 8/17/21</t>
  </si>
  <si>
    <t>M5 GLSM 8/17/21</t>
  </si>
  <si>
    <t>M6 GLSM 8/17/21</t>
  </si>
  <si>
    <t>July12_BG_EC1163</t>
  </si>
  <si>
    <t>Aug9_BG_Bells</t>
  </si>
  <si>
    <t>Aug9_BG_ODNR2</t>
  </si>
  <si>
    <t>Aug9_BG_ODNR1</t>
  </si>
  <si>
    <t>Aug9_BG_ODNR4</t>
  </si>
  <si>
    <t>Aug9_BG_ODNR6</t>
  </si>
  <si>
    <t>Aug9_BG_EC1163</t>
  </si>
  <si>
    <t>Aug9_BG_Bridge</t>
  </si>
  <si>
    <t>Aug9_BG_MC</t>
  </si>
  <si>
    <t>Aug9_BG_Buoy2</t>
  </si>
  <si>
    <t>August4_BG_SB-1</t>
  </si>
  <si>
    <t>August4_BG_SB-2</t>
  </si>
  <si>
    <t>August4_BG_SB-3</t>
  </si>
  <si>
    <t>August4_BG_SB-4</t>
  </si>
  <si>
    <t>Dew2 8/12/21</t>
  </si>
  <si>
    <t>Ball DS 8/12/21</t>
  </si>
  <si>
    <t>Dew 8/12/21</t>
  </si>
  <si>
    <t>LWood2 8/12/21</t>
  </si>
  <si>
    <t>Johnson-Pond 8/12/21</t>
  </si>
  <si>
    <t>Driftwood 8/12/21</t>
  </si>
  <si>
    <t>Crescent 7/9/21</t>
  </si>
  <si>
    <t>Chantauqua Marina 7/9/21</t>
  </si>
  <si>
    <t>The Chad 7/9/21</t>
  </si>
  <si>
    <t>Bemus Point Creek 7/9/21</t>
  </si>
  <si>
    <t>Prendergast Creek 7/9/21</t>
  </si>
  <si>
    <t>Cottage Park 7/9/21</t>
  </si>
  <si>
    <t>Big Inlet 7/9/21</t>
  </si>
  <si>
    <t>Little Inlet 7/9/21</t>
  </si>
  <si>
    <t>Lakewood 7/9/21</t>
  </si>
  <si>
    <t>Ball Creek 7/9/21</t>
  </si>
  <si>
    <t>Cheney Point 7/9/21</t>
  </si>
  <si>
    <t>Aug2_BG_ODNR4</t>
  </si>
  <si>
    <t>Aug2_BG_MC</t>
  </si>
  <si>
    <t>Aug2_BG_ODNR2</t>
  </si>
  <si>
    <t>Aug2_BG_ODNR6</t>
  </si>
  <si>
    <t>Aug2_BG_Bells</t>
  </si>
  <si>
    <t>Aug2_BG_Bridge</t>
  </si>
  <si>
    <t>Aug2_BG_Buoy2</t>
  </si>
  <si>
    <t>Aug2_BG_EC1163</t>
  </si>
  <si>
    <t>Aug2_BG_ODNR1</t>
  </si>
  <si>
    <t>Aug30_BG_MC</t>
  </si>
  <si>
    <t>Aug30_BG_ODNR4</t>
  </si>
  <si>
    <t>Aug30_BG_ODNR6</t>
  </si>
  <si>
    <t>Aug30_BG_EC1163</t>
  </si>
  <si>
    <t>Aug30_BG_ODNR2</t>
  </si>
  <si>
    <t>Aug30_BG_Bridge</t>
  </si>
  <si>
    <t>Aug30_BG_ODNR1</t>
  </si>
  <si>
    <t>Aug30_Buoy2</t>
  </si>
  <si>
    <t>Ball VS 8/12/21</t>
  </si>
  <si>
    <t>Cresecent 8/12/21</t>
  </si>
  <si>
    <t>Maple Springs 8/12/21</t>
  </si>
  <si>
    <t>Bellview 8/12/21</t>
  </si>
  <si>
    <t>Goose Cr 8/12/21</t>
  </si>
  <si>
    <t>Dutch Hollow 8/12/21</t>
  </si>
  <si>
    <t>Stidham Well Deep 7/9/21</t>
  </si>
  <si>
    <t>Castalia Blue Hole 7/19/21</t>
  </si>
  <si>
    <t>Millers Blue Hole 7/19/21</t>
  </si>
  <si>
    <t>Stidham Well 7/9/21</t>
  </si>
  <si>
    <t>Prendergast Creek 6/24/21</t>
  </si>
  <si>
    <t>The Chad 6/24/21</t>
  </si>
  <si>
    <t>Cheney Point 6/24/21</t>
  </si>
  <si>
    <t>Lakewood 6/24/21</t>
  </si>
  <si>
    <t>Little Inlet 6/24/21</t>
  </si>
  <si>
    <t>Crescent 6/24/21</t>
  </si>
  <si>
    <t>Bemus Creek 6/24/21</t>
  </si>
  <si>
    <t>Big Inlet 6/24/21</t>
  </si>
  <si>
    <t>Cottage Park 6/24/21</t>
  </si>
  <si>
    <t>Chautauqua Marina 6/24/21</t>
  </si>
  <si>
    <t>July26_BG_Bells</t>
  </si>
  <si>
    <t>July26_BG_ODNR4</t>
  </si>
  <si>
    <t>July26_BG_ODNR1</t>
  </si>
  <si>
    <t>July26_BG_ODNR6</t>
  </si>
  <si>
    <t>July26_BG_MC</t>
  </si>
  <si>
    <t>July26_BG_ODNR2</t>
  </si>
  <si>
    <t>July26_BG_Buoy2</t>
  </si>
  <si>
    <t>July26_BG_Bridge</t>
  </si>
  <si>
    <t>July26_BG_EC1163</t>
  </si>
  <si>
    <t>Springbrook 7/14/21</t>
  </si>
  <si>
    <t>Springbrook 7/21/21</t>
  </si>
  <si>
    <t>Stidham Well Deep 7/19/21</t>
  </si>
  <si>
    <t>SB-1 8/18/21</t>
  </si>
  <si>
    <t>SB-2 8/18/21</t>
  </si>
  <si>
    <t>SB-3 8/18/21</t>
  </si>
  <si>
    <t>SB-4 8/18/21</t>
  </si>
  <si>
    <t>July19_BG_Bells</t>
  </si>
  <si>
    <t>July19_BG_MC</t>
  </si>
  <si>
    <t>July19_BG_Bridge</t>
  </si>
  <si>
    <t>July19_BG_Buoy2</t>
  </si>
  <si>
    <t>July19_BG_ODNR1</t>
  </si>
  <si>
    <t>July19_BG_ODNR2</t>
  </si>
  <si>
    <t>July19_BG_ODNR4</t>
  </si>
  <si>
    <t>July19_BG_ODNR6</t>
  </si>
  <si>
    <t>July19_BG_EC1163</t>
  </si>
  <si>
    <t>Prendergast Creek 7/20/21</t>
  </si>
  <si>
    <t>Little Inlet 7/20/21</t>
  </si>
  <si>
    <t>Dewitville Creek 7/19/21</t>
  </si>
  <si>
    <t>Lakewood 7/20/21</t>
  </si>
  <si>
    <t>Chautauqua Marina 7/19/21</t>
  </si>
  <si>
    <t>Ball 7/28/21</t>
  </si>
  <si>
    <t>Dew2 7/28/21</t>
  </si>
  <si>
    <t>Muddy Creek 9/23</t>
  </si>
  <si>
    <t>Driftwood 9/23</t>
  </si>
  <si>
    <t>Goose Creek 9/23</t>
  </si>
  <si>
    <t>Chadoiken 9/23</t>
  </si>
  <si>
    <t>Dutch H 9/23</t>
  </si>
  <si>
    <t>Cheney 9/23</t>
  </si>
  <si>
    <t>Lakewood2 9/23</t>
  </si>
  <si>
    <t>Stow 9/23</t>
  </si>
  <si>
    <t>Dew K 9/8</t>
  </si>
  <si>
    <t>Bellview 9/23</t>
  </si>
  <si>
    <t>Lakewood 9/23</t>
  </si>
  <si>
    <t>Crescent 9/23</t>
  </si>
  <si>
    <t>Cottage Park 9/23</t>
  </si>
  <si>
    <t>Jodees 9/23</t>
  </si>
  <si>
    <t>GLSM Wright St 8/19/21</t>
  </si>
  <si>
    <t>July21_BG-SB-1</t>
  </si>
  <si>
    <t>July21_BG-SB-2</t>
  </si>
  <si>
    <t>July21_BG-SB-3</t>
  </si>
  <si>
    <t>July21_BG-SB-4</t>
  </si>
  <si>
    <t>BG-SB_1</t>
  </si>
  <si>
    <t>BG-SB_2</t>
  </si>
  <si>
    <t>BG-SB_3</t>
  </si>
  <si>
    <t>BG-SB_4</t>
  </si>
  <si>
    <t>MC_13_BG_MC</t>
  </si>
  <si>
    <t xml:space="preserve">SB-1 9/2/21 </t>
  </si>
  <si>
    <t xml:space="preserve">SB-3 9/2/21 </t>
  </si>
  <si>
    <t xml:space="preserve">SB-2 9/2/21 </t>
  </si>
  <si>
    <t xml:space="preserve">SB-4 9/2/21 </t>
  </si>
  <si>
    <t xml:space="preserve">Dewitville 8/25/21 </t>
  </si>
  <si>
    <t xml:space="preserve">Ball 8/25/21 </t>
  </si>
  <si>
    <t xml:space="preserve">Dew2 8/25/21 </t>
  </si>
  <si>
    <t>Lawson Center 8/25/21</t>
  </si>
  <si>
    <t xml:space="preserve">Driftwood 8/24/21 </t>
  </si>
  <si>
    <t xml:space="preserve">Maple Spring 8/24/21 </t>
  </si>
  <si>
    <t xml:space="preserve">Lakewood 8/25/21 </t>
  </si>
  <si>
    <t xml:space="preserve">Cresecent 8/25/21 </t>
  </si>
  <si>
    <t xml:space="preserve">LWood2 8/25/21 </t>
  </si>
  <si>
    <t>Goose Cr 8/25/21</t>
  </si>
  <si>
    <t xml:space="preserve">Ball VS 8/25/21 </t>
  </si>
  <si>
    <t xml:space="preserve">Ball DS 8/25/21 </t>
  </si>
  <si>
    <t>Name on Analyzer</t>
  </si>
  <si>
    <t>Nutrients Run Name</t>
  </si>
  <si>
    <t>TP Run Name</t>
  </si>
  <si>
    <t>TKN Run Name</t>
  </si>
  <si>
    <t>raw A</t>
  </si>
  <si>
    <t>raw B</t>
  </si>
  <si>
    <t>filtered A</t>
  </si>
  <si>
    <t>filtered B</t>
  </si>
  <si>
    <t>Springbok Inlet Bloom</t>
  </si>
  <si>
    <t>No Label Aug 2</t>
  </si>
  <si>
    <t>Notes</t>
  </si>
  <si>
    <t>"BVF"</t>
  </si>
  <si>
    <t>Cheney Point</t>
  </si>
  <si>
    <t>July 12_BG_MC</t>
  </si>
  <si>
    <t>BG Skinn Lake Dock</t>
  </si>
  <si>
    <t>Unlabeled Sample</t>
  </si>
  <si>
    <t>Ball Creek Sensor</t>
  </si>
  <si>
    <t>Bemus Point</t>
  </si>
  <si>
    <t>Cottage Park</t>
  </si>
  <si>
    <t>The Chad</t>
  </si>
  <si>
    <t>Lakewood</t>
  </si>
  <si>
    <t>Big Inlet</t>
  </si>
  <si>
    <t>Crescent</t>
  </si>
  <si>
    <t>Springbok Inlet Concentrated Sample</t>
  </si>
  <si>
    <t>Skinn Lake Dock</t>
  </si>
  <si>
    <t>Stow</t>
  </si>
  <si>
    <t>Lawson</t>
  </si>
  <si>
    <t>Dewitt</t>
  </si>
  <si>
    <t>A "Toxins Sample" Arrived at Stone Lab as well</t>
  </si>
  <si>
    <t>Buoy2</t>
  </si>
  <si>
    <t>6/24/201</t>
  </si>
  <si>
    <t>Maple Springs</t>
  </si>
  <si>
    <t>EHV 5:35 AM</t>
  </si>
  <si>
    <t>Ball Creek</t>
  </si>
  <si>
    <t>Have 2 Dis. Nuts. Bottles</t>
  </si>
  <si>
    <t>Castalia Blue Hole</t>
  </si>
  <si>
    <t>Miller's Blue Hole</t>
  </si>
  <si>
    <t>Stidham Well Deep</t>
  </si>
  <si>
    <t>Stidham Well Ovrflow</t>
  </si>
  <si>
    <t>GLSM Control Dissolved</t>
  </si>
  <si>
    <t>GLSM M1 Dissolved</t>
  </si>
  <si>
    <t>GLSM M2 Dissolved</t>
  </si>
  <si>
    <t>GLSM M3 Dissolved</t>
  </si>
  <si>
    <t>GLSM M4 Dissolved</t>
  </si>
  <si>
    <t>GLSM M5 Dissolved</t>
  </si>
  <si>
    <t>GLSM M6 Dissolved</t>
  </si>
  <si>
    <t>filtered</t>
  </si>
  <si>
    <t>June 24 Bemus</t>
  </si>
  <si>
    <t>June 24 Cheney</t>
  </si>
  <si>
    <t>June 24 Cottage</t>
  </si>
  <si>
    <t>June 24 Prendergast</t>
  </si>
  <si>
    <t>June 24 Big Inlet</t>
  </si>
  <si>
    <t>June 24 Chaut</t>
  </si>
  <si>
    <t>June 24 Crescent</t>
  </si>
  <si>
    <t>June 24 Lakewood</t>
  </si>
  <si>
    <t>June 24 Little Inlet</t>
  </si>
  <si>
    <t>June 24 Chad</t>
  </si>
  <si>
    <t>July 9 Chad</t>
  </si>
  <si>
    <t>July 6 BVF</t>
  </si>
  <si>
    <t>July 6 Ball</t>
  </si>
  <si>
    <t>July 6 Lawson</t>
  </si>
  <si>
    <t>July 6 Stow</t>
  </si>
  <si>
    <t>July 7 Dew2</t>
  </si>
  <si>
    <t>July 8 Ball</t>
  </si>
  <si>
    <t>July 8 Goose</t>
  </si>
  <si>
    <t>July 8 Jodee</t>
  </si>
  <si>
    <t>July 8 Lwood2</t>
  </si>
  <si>
    <t>July 8 Stow</t>
  </si>
  <si>
    <t>July 6 DewB</t>
  </si>
  <si>
    <t>July 7 Dewitt</t>
  </si>
  <si>
    <t>July 8 Ball DS</t>
  </si>
  <si>
    <t>July 8 Ball US</t>
  </si>
  <si>
    <t>July 8 Crescent</t>
  </si>
  <si>
    <t>July 8 Lakewood</t>
  </si>
  <si>
    <t>July 8 Maple</t>
  </si>
  <si>
    <t>July 9 Ball</t>
  </si>
  <si>
    <t>July 9 Bemus</t>
  </si>
  <si>
    <t>July 9 Big Inlet</t>
  </si>
  <si>
    <t>July 9 Chaut</t>
  </si>
  <si>
    <t>Duplicate Sample Listed</t>
  </si>
  <si>
    <t>July 9 Cheney</t>
  </si>
  <si>
    <t>July 9 Cottage</t>
  </si>
  <si>
    <t>July 9 Prendergast</t>
  </si>
  <si>
    <t>July 9 Crescent</t>
  </si>
  <si>
    <t>July 9 Lakewood</t>
  </si>
  <si>
    <t>July 9 Little Inlet</t>
  </si>
  <si>
    <t>Unclear weather bottle reads "july 9" or "july 19"</t>
  </si>
  <si>
    <t>Juy 12 Buoy 2</t>
  </si>
  <si>
    <t>July 12 MC</t>
  </si>
  <si>
    <t>July 12 Bridge</t>
  </si>
  <si>
    <t>July 12 ODNR1</t>
  </si>
  <si>
    <t>July 12 ODNR4</t>
  </si>
  <si>
    <t>July12 ODNR6</t>
  </si>
  <si>
    <t>July12 ODNR2</t>
  </si>
  <si>
    <t>July 12 EC11123</t>
  </si>
  <si>
    <t>July 14 SB1</t>
  </si>
  <si>
    <t>July 14 SB2</t>
  </si>
  <si>
    <t>July 14 SB3</t>
  </si>
  <si>
    <t>July 14 SB4</t>
  </si>
  <si>
    <t>TN Bottle Labeled "EC11123"</t>
  </si>
  <si>
    <t>June 22 Bridge</t>
  </si>
  <si>
    <t>July 14 SB In Bloom</t>
  </si>
  <si>
    <t>July 15 Skinn Dock</t>
  </si>
  <si>
    <t>July 17 Ball</t>
  </si>
  <si>
    <t>July 19 Ball Sensor</t>
  </si>
  <si>
    <t>July 19 Bemus</t>
  </si>
  <si>
    <t>July 19 Castalia BH</t>
  </si>
  <si>
    <t>July 19 Chaut</t>
  </si>
  <si>
    <t>July 19 Dewitt</t>
  </si>
  <si>
    <t>July 19 Bells</t>
  </si>
  <si>
    <t>July 19 Bridge</t>
  </si>
  <si>
    <t>July 19 Buoy 2</t>
  </si>
  <si>
    <t>July 19 EC1163</t>
  </si>
  <si>
    <t>July 19 MC</t>
  </si>
  <si>
    <t>July 19 ODNR1</t>
  </si>
  <si>
    <t>July 19 ODNR2</t>
  </si>
  <si>
    <t>July 19 ODNR4</t>
  </si>
  <si>
    <t>July 19 ODNR6</t>
  </si>
  <si>
    <t>July 20 Lakewood</t>
  </si>
  <si>
    <t>July 19 Miller BH</t>
  </si>
  <si>
    <t>July 19 Stidham</t>
  </si>
  <si>
    <t>July 20 Cottage</t>
  </si>
  <si>
    <t>July 20 Prendergast</t>
  </si>
  <si>
    <t>July 20 Crescent</t>
  </si>
  <si>
    <t>July 20 Big Inlet</t>
  </si>
  <si>
    <t>July 20 Little Inlet</t>
  </si>
  <si>
    <t>July 20 Chad</t>
  </si>
  <si>
    <t>July 21 SB1</t>
  </si>
  <si>
    <t>July 26 ODNR6</t>
  </si>
  <si>
    <t>July 21 SB2</t>
  </si>
  <si>
    <t>July 21 SB3</t>
  </si>
  <si>
    <t>July 21 SB4</t>
  </si>
  <si>
    <t>July 26 Bells</t>
  </si>
  <si>
    <t>July 26 Bridge</t>
  </si>
  <si>
    <t>July 26 Buoy2</t>
  </si>
  <si>
    <t>July 26 EC1163</t>
  </si>
  <si>
    <t>July 26 MC</t>
  </si>
  <si>
    <t>July 26 ODNR1</t>
  </si>
  <si>
    <t>July 26 ODNR2</t>
  </si>
  <si>
    <t>July 26 ODNR4</t>
  </si>
  <si>
    <t>July 28 Ball</t>
  </si>
  <si>
    <t>July 28 Dew2</t>
  </si>
  <si>
    <t>July 28 Dewitt</t>
  </si>
  <si>
    <t>July 28 Lawson</t>
  </si>
  <si>
    <t>July 28 Stow</t>
  </si>
  <si>
    <t>Dec 13 BGSU Nov and redosR1.RUN</t>
  </si>
  <si>
    <t>Dec 13 BGSU Nov and redosR1.RUN, Dec 13 RedosR1.RUN</t>
  </si>
  <si>
    <t>July 19 Stdhm Deep</t>
  </si>
  <si>
    <t>Aug 2 Bells</t>
  </si>
  <si>
    <t>Aug 2 Bridge</t>
  </si>
  <si>
    <t>Aug 2 Buoy2</t>
  </si>
  <si>
    <t>Aug 2 EC1163</t>
  </si>
  <si>
    <t>Aug 2 MC</t>
  </si>
  <si>
    <t>Aug 2 ODNR1</t>
  </si>
  <si>
    <t>Aug 2 ODNR2</t>
  </si>
  <si>
    <t>Aug 2 ODNR4</t>
  </si>
  <si>
    <t>Aug 2ODNR6</t>
  </si>
  <si>
    <t>Aug 4 SB1</t>
  </si>
  <si>
    <t>Aug 4 SB2</t>
  </si>
  <si>
    <t>Aug 4 SB3</t>
  </si>
  <si>
    <t>Aug 4 SB4</t>
  </si>
  <si>
    <t>Aug 9 Bells</t>
  </si>
  <si>
    <t>Aug 9 Bridge</t>
  </si>
  <si>
    <t>Aug 9 Buoy</t>
  </si>
  <si>
    <t>Aug 9 MC</t>
  </si>
  <si>
    <t>Aug 16 Bells</t>
  </si>
  <si>
    <t>Aug 16 Bridge</t>
  </si>
  <si>
    <t>Aug 16 MC</t>
  </si>
  <si>
    <t>Aug 9 EC1163</t>
  </si>
  <si>
    <t>Aug 9 ODNR1</t>
  </si>
  <si>
    <t>Aug 9 ODNR2</t>
  </si>
  <si>
    <t>Aug 9 ODNR4</t>
  </si>
  <si>
    <t>Aug 9 ODNR6</t>
  </si>
  <si>
    <t>Aug 16 EC1163</t>
  </si>
  <si>
    <t>Aug 16 ODNR1</t>
  </si>
  <si>
    <t>Aug 16 ODNR2</t>
  </si>
  <si>
    <t>Aug 16 ODNR4</t>
  </si>
  <si>
    <t>Aug 16 ODNR6</t>
  </si>
  <si>
    <t>Aug 23 Bells</t>
  </si>
  <si>
    <t>Aug 23 Bridge</t>
  </si>
  <si>
    <t>Aug 23 EC1163</t>
  </si>
  <si>
    <t>Aug 23 ODNR2</t>
  </si>
  <si>
    <t>Aug 23 ODNR4</t>
  </si>
  <si>
    <t>Aug 23 ODNR6</t>
  </si>
  <si>
    <t>Aug 12 Ball US</t>
  </si>
  <si>
    <t>Aug 12 Bellview</t>
  </si>
  <si>
    <t>Aug 12 Dew2</t>
  </si>
  <si>
    <t>Aug 12 Driftwood</t>
  </si>
  <si>
    <t>Aug 12 Crescent</t>
  </si>
  <si>
    <t>Aug 12 Dew8</t>
  </si>
  <si>
    <t>Aug 12 Dutch Hollow</t>
  </si>
  <si>
    <t>Aug 12 Goose</t>
  </si>
  <si>
    <t>Aug 12 Lwood2</t>
  </si>
  <si>
    <t>Aug 12 Maple</t>
  </si>
  <si>
    <t>Aug 16 Buoy2</t>
  </si>
  <si>
    <t>Aug 18 SB1</t>
  </si>
  <si>
    <t>Aug 24 Maple</t>
  </si>
  <si>
    <t>Aug 18 SB2</t>
  </si>
  <si>
    <t>Aug 18 SB3</t>
  </si>
  <si>
    <t>Aug 18 SB4</t>
  </si>
  <si>
    <t>Aug 19 WrightSt</t>
  </si>
  <si>
    <t>Aug 23 Buoy2</t>
  </si>
  <si>
    <t>Aug 24 MC</t>
  </si>
  <si>
    <t>Aug 24 Bellview</t>
  </si>
  <si>
    <t>Aug 24 Driftwood</t>
  </si>
  <si>
    <t>Aug 24 Dutch</t>
  </si>
  <si>
    <t>Bottle Labeled Aug 11, 2021</t>
  </si>
  <si>
    <t>Dec 14 BGSU Nov Batch.RUN</t>
  </si>
  <si>
    <t>Dec 14 BGSU Nov Run2R2X.RUN</t>
  </si>
  <si>
    <t>Dec 14 B, GSU Nov Batch.RUN, Dec 14 BGSU Run2R2X.RUN</t>
  </si>
  <si>
    <t>Aug 12 Ball DS</t>
  </si>
  <si>
    <t>Aug 23 ODNR 1</t>
  </si>
  <si>
    <t>Aug 25 Ball</t>
  </si>
  <si>
    <t>Aug 25 Dew2</t>
  </si>
  <si>
    <t>Aug 25 Lakewood</t>
  </si>
  <si>
    <t>Aug 25 Ball DS</t>
  </si>
  <si>
    <t>Aug 25 Ball US</t>
  </si>
  <si>
    <t>Aug 25 Crescent</t>
  </si>
  <si>
    <t>Aug 25 Dewitt</t>
  </si>
  <si>
    <t>Aug 25 Goose</t>
  </si>
  <si>
    <t>Aug 25 Lawson</t>
  </si>
  <si>
    <t>Aug 25 Lwood2</t>
  </si>
  <si>
    <t>Aug 30 Bridge</t>
  </si>
  <si>
    <t>Sept 6 Bridge</t>
  </si>
  <si>
    <t>Aug 30 EC1163</t>
  </si>
  <si>
    <t>Aug 30 Mc</t>
  </si>
  <si>
    <t>Aug 30 ODNR1</t>
  </si>
  <si>
    <t>Aug 30 ODNR2</t>
  </si>
  <si>
    <t>Aug 30 ODNR4</t>
  </si>
  <si>
    <t>Aug 30 ODNR6</t>
  </si>
  <si>
    <t>Aug 30 Buoy2</t>
  </si>
  <si>
    <t>Sept 2 SB1</t>
  </si>
  <si>
    <t>Sept 2 SB2</t>
  </si>
  <si>
    <t>Sept 2 SB3</t>
  </si>
  <si>
    <t>Sept 2 SB4</t>
  </si>
  <si>
    <t>Sept 6 Buoy2</t>
  </si>
  <si>
    <t>Sept 6 Bells</t>
  </si>
  <si>
    <t>Sept 6 EC1163</t>
  </si>
  <si>
    <t>Sept 6 MC</t>
  </si>
  <si>
    <t>Sept 6 ODNR1</t>
  </si>
  <si>
    <t>Sept 6 ODNR2</t>
  </si>
  <si>
    <t>Sept 6 ODNR4</t>
  </si>
  <si>
    <t>Sept 6 ODNR6</t>
  </si>
  <si>
    <t>Sept 8 DewK</t>
  </si>
  <si>
    <t>Sept 13 EC1163</t>
  </si>
  <si>
    <t>Sept 13 MC</t>
  </si>
  <si>
    <t>Sept 13 ODNR2</t>
  </si>
  <si>
    <t>Sept 13 ODNR4</t>
  </si>
  <si>
    <t>Sept 13 ODNR6</t>
  </si>
  <si>
    <t>Sept 17 Control</t>
  </si>
  <si>
    <t>Sept 17 M1</t>
  </si>
  <si>
    <t>Sept 17 M2</t>
  </si>
  <si>
    <t>Sept 17 M3</t>
  </si>
  <si>
    <t>Sept 17 M4</t>
  </si>
  <si>
    <t>Sept 17 M5</t>
  </si>
  <si>
    <t>Sept 17 M6</t>
  </si>
  <si>
    <t>Sept 23 Bellview</t>
  </si>
  <si>
    <t>Sept 23 Cheney</t>
  </si>
  <si>
    <t>Sept 23 Crescent</t>
  </si>
  <si>
    <t>Sept 23 Driftwood</t>
  </si>
  <si>
    <t>Sept 23 Lakewood</t>
  </si>
  <si>
    <t>Sept 23 Stow</t>
  </si>
  <si>
    <t>Sept 23 Chad</t>
  </si>
  <si>
    <t>Sept 23 Cottage</t>
  </si>
  <si>
    <t>Sept 23 Dutch H</t>
  </si>
  <si>
    <t>Sept 23 Jodee</t>
  </si>
  <si>
    <t>Sept 23 Goose</t>
  </si>
  <si>
    <t>Sept 23 Lwood2</t>
  </si>
  <si>
    <t>Sept 23 MC</t>
  </si>
  <si>
    <t>Oct 28 Castalia BH</t>
  </si>
  <si>
    <t>Oct 28 Miller BH</t>
  </si>
  <si>
    <t>Oct 28 Stdham Ovr</t>
  </si>
  <si>
    <t>Oct 28 Stdhm Deep</t>
  </si>
  <si>
    <t>Dec 14 BGSU Nov Run2R2X.RUN, Dec 16 BGSU Nov Run3.RUN</t>
  </si>
  <si>
    <t>Dec 16 BGSU Nov run3R1.RUN</t>
  </si>
  <si>
    <t>July 19 Unlabeled</t>
  </si>
  <si>
    <t>Chauteneuga Marina</t>
  </si>
  <si>
    <t>July 19 cheney</t>
  </si>
  <si>
    <t>Dec 16 BGSU Nov run3R1.RUN, Dec 16 BGSU3 Redos.RUN</t>
  </si>
  <si>
    <t>July 21 SB Conc.</t>
  </si>
  <si>
    <t>July 21 SB</t>
  </si>
  <si>
    <t>Yellow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</si>
</sst>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5B5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5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4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/>
    </xf>
    <xf numFmtId="14" fontId="1" fillId="4" borderId="3" xfId="0" applyNumberFormat="1" applyFont="1" applyFill="1" applyBorder="1" applyAlignment="1">
      <alignment horizontal="center"/>
    </xf>
    <xf numFmtId="14" fontId="0" fillId="0" borderId="3" xfId="0" applyNumberFormat="1" applyBorder="1" applyAlignment="1">
      <alignment horizontal="center" wrapText="1"/>
    </xf>
    <xf numFmtId="14" fontId="1" fillId="0" borderId="3" xfId="0" applyNumberFormat="1" applyFont="1" applyBorder="1" applyAlignment="1">
      <alignment horizontal="center"/>
    </xf>
    <xf numFmtId="14" fontId="0" fillId="0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4" borderId="0" xfId="0" applyFill="1"/>
    <xf numFmtId="165" fontId="0" fillId="2" borderId="2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14" fontId="1" fillId="4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Fill="1" applyBorder="1"/>
    <xf numFmtId="0" fontId="0" fillId="4" borderId="2" xfId="0" applyFill="1" applyBorder="1" applyAlignment="1">
      <alignment horizontal="center"/>
    </xf>
    <xf numFmtId="0" fontId="0" fillId="5" borderId="0" xfId="0" applyFill="1"/>
    <xf numFmtId="14" fontId="0" fillId="4" borderId="0" xfId="0" applyNumberFormat="1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6" borderId="0" xfId="0" applyFill="1"/>
    <xf numFmtId="16" fontId="0" fillId="0" borderId="0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00"/>
      <color rgb="FFFF99CC"/>
      <color rgb="FFFF00FF"/>
      <color rgb="FFFF5B5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270</xdr:row>
      <xdr:rowOff>161925</xdr:rowOff>
    </xdr:from>
    <xdr:to>
      <xdr:col>6</xdr:col>
      <xdr:colOff>66675</xdr:colOff>
      <xdr:row>277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F9F26B-2257-4B9B-BF65-B03D0248C402}"/>
            </a:ext>
          </a:extLst>
        </xdr:cNvPr>
        <xdr:cNvSpPr txBox="1"/>
      </xdr:nvSpPr>
      <xdr:spPr>
        <a:xfrm>
          <a:off x="3933825" y="54159150"/>
          <a:ext cx="347662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7030A0"/>
              </a:solidFill>
            </a:rPr>
            <a:t>Purple text indicates sample is diluted. See formula in each box for dilution.</a:t>
          </a:r>
          <a:r>
            <a:rPr lang="en-US" sz="1100" baseline="0">
              <a:solidFill>
                <a:srgbClr val="7030A0"/>
              </a:solidFill>
            </a:rPr>
            <a:t> They should all be 10% Dilution (1mL sample and 9mL DI H2O).</a:t>
          </a:r>
        </a:p>
        <a:p>
          <a:endParaRPr lang="en-US" sz="1100" baseline="0">
            <a:solidFill>
              <a:srgbClr val="7030A0"/>
            </a:solidFill>
          </a:endParaRPr>
        </a:p>
        <a:p>
          <a:r>
            <a:rPr lang="en-US" sz="1100" baseline="0">
              <a:solidFill>
                <a:srgbClr val="7030A0"/>
              </a:solidFill>
            </a:rPr>
            <a:t>- KMS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123825</xdr:rowOff>
    </xdr:from>
    <xdr:to>
      <xdr:col>14</xdr:col>
      <xdr:colOff>142875</xdr:colOff>
      <xdr:row>10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36C86D-B0B8-4F1A-BD0D-1F460A88812B}"/>
            </a:ext>
          </a:extLst>
        </xdr:cNvPr>
        <xdr:cNvSpPr txBox="1"/>
      </xdr:nvSpPr>
      <xdr:spPr>
        <a:xfrm>
          <a:off x="7515225" y="323850"/>
          <a:ext cx="3829050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Red = No Sample has</a:t>
          </a:r>
          <a:r>
            <a:rPr lang="en-US" sz="1100" baseline="0"/>
            <a:t> arrived to Stone Lab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3944-0FE0-AD4C-AF7B-5E2023E19C4A}">
  <dimension ref="A1:CH270"/>
  <sheetViews>
    <sheetView tabSelected="1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I102" sqref="I102"/>
    </sheetView>
  </sheetViews>
  <sheetFormatPr defaultColWidth="11" defaultRowHeight="15.75" x14ac:dyDescent="0.25"/>
  <cols>
    <col min="1" max="1" width="15.125" customWidth="1"/>
    <col min="2" max="2" width="24.25" bestFit="1" customWidth="1"/>
    <col min="3" max="3" width="10.375" bestFit="1" customWidth="1"/>
    <col min="4" max="5" width="15.5" bestFit="1" customWidth="1"/>
    <col min="6" max="6" width="15.625" bestFit="1" customWidth="1"/>
    <col min="7" max="7" width="11.875" style="2" bestFit="1" customWidth="1"/>
    <col min="8" max="8" width="18.75" bestFit="1" customWidth="1"/>
    <col min="9" max="9" width="17.625" bestFit="1" customWidth="1"/>
    <col min="10" max="10" width="13.5" bestFit="1" customWidth="1"/>
    <col min="11" max="11" width="11.625" bestFit="1" customWidth="1"/>
    <col min="12" max="12" width="14.25" bestFit="1" customWidth="1"/>
    <col min="13" max="13" width="14" bestFit="1" customWidth="1"/>
    <col min="14" max="14" width="10.25" bestFit="1" customWidth="1"/>
    <col min="15" max="15" width="12.125" bestFit="1" customWidth="1"/>
    <col min="16" max="16" width="11.125" bestFit="1" customWidth="1"/>
    <col min="17" max="17" width="12.625" bestFit="1" customWidth="1"/>
    <col min="18" max="18" width="7.25" customWidth="1"/>
    <col min="19" max="19" width="17.5" bestFit="1" customWidth="1"/>
    <col min="20" max="20" width="11.75" bestFit="1" customWidth="1"/>
    <col min="21" max="21" width="13.125" bestFit="1" customWidth="1"/>
    <col min="22" max="86" width="11" style="46"/>
  </cols>
  <sheetData>
    <row r="1" spans="1:86" x14ac:dyDescent="0.25">
      <c r="A1" s="50" t="s">
        <v>263</v>
      </c>
      <c r="B1" s="51" t="s">
        <v>0</v>
      </c>
      <c r="C1" s="52" t="s">
        <v>1</v>
      </c>
      <c r="D1" s="51" t="s">
        <v>2</v>
      </c>
      <c r="E1" s="51" t="s">
        <v>267</v>
      </c>
      <c r="F1" s="51" t="s">
        <v>268</v>
      </c>
      <c r="G1" s="51" t="s">
        <v>309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31" t="s">
        <v>273</v>
      </c>
      <c r="S1" s="10" t="s">
        <v>264</v>
      </c>
      <c r="T1" s="10" t="s">
        <v>265</v>
      </c>
      <c r="U1" s="10" t="s">
        <v>266</v>
      </c>
    </row>
    <row r="2" spans="1:86" s="46" customFormat="1" x14ac:dyDescent="0.25">
      <c r="A2" s="68"/>
      <c r="B2" s="43" t="s">
        <v>295</v>
      </c>
      <c r="C2" s="44">
        <v>42688</v>
      </c>
      <c r="D2" s="43"/>
      <c r="E2" s="44" t="s">
        <v>13</v>
      </c>
      <c r="F2" s="69"/>
      <c r="G2" s="69"/>
      <c r="H2" s="6"/>
      <c r="I2" s="6"/>
      <c r="J2" s="6"/>
      <c r="K2" s="6"/>
      <c r="L2" s="6"/>
      <c r="M2" s="6"/>
      <c r="P2" s="49">
        <f>O2+H2</f>
        <v>0</v>
      </c>
      <c r="Q2" s="49" t="e">
        <f>P2/N2</f>
        <v>#DIV/0!</v>
      </c>
      <c r="R2"/>
      <c r="S2" s="6"/>
    </row>
    <row r="3" spans="1:86" s="48" customFormat="1" x14ac:dyDescent="0.25">
      <c r="A3" s="55"/>
      <c r="B3" s="56" t="s">
        <v>36</v>
      </c>
      <c r="C3" s="57">
        <v>44343</v>
      </c>
      <c r="D3" s="54" t="s">
        <v>32</v>
      </c>
      <c r="E3" s="56" t="s">
        <v>13</v>
      </c>
      <c r="F3" s="56" t="s">
        <v>13</v>
      </c>
      <c r="G3" s="56" t="s">
        <v>13</v>
      </c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</row>
    <row r="4" spans="1:86" s="48" customFormat="1" x14ac:dyDescent="0.25">
      <c r="A4" s="55"/>
      <c r="B4" s="54" t="s">
        <v>30</v>
      </c>
      <c r="C4" s="57">
        <v>44354</v>
      </c>
      <c r="D4" s="54" t="s">
        <v>21</v>
      </c>
      <c r="E4" s="54" t="s">
        <v>13</v>
      </c>
      <c r="F4" s="54" t="s">
        <v>13</v>
      </c>
      <c r="G4" s="54" t="s">
        <v>13</v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</row>
    <row r="5" spans="1:86" s="48" customFormat="1" x14ac:dyDescent="0.25">
      <c r="A5" s="55"/>
      <c r="B5" s="54" t="s">
        <v>31</v>
      </c>
      <c r="C5" s="57">
        <v>44354</v>
      </c>
      <c r="D5" s="54" t="s">
        <v>22</v>
      </c>
      <c r="E5" s="54" t="s">
        <v>13</v>
      </c>
      <c r="F5" s="54" t="s">
        <v>37</v>
      </c>
      <c r="G5" s="54" t="s">
        <v>13</v>
      </c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</row>
    <row r="6" spans="1:86" s="48" customFormat="1" x14ac:dyDescent="0.25">
      <c r="A6" s="55"/>
      <c r="B6" s="54" t="s">
        <v>26</v>
      </c>
      <c r="C6" s="57">
        <v>44354</v>
      </c>
      <c r="D6" s="54" t="s">
        <v>14</v>
      </c>
      <c r="E6" s="54" t="s">
        <v>13</v>
      </c>
      <c r="F6" s="54" t="s">
        <v>13</v>
      </c>
      <c r="G6" s="54" t="s">
        <v>13</v>
      </c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</row>
    <row r="7" spans="1:86" s="48" customFormat="1" x14ac:dyDescent="0.25">
      <c r="A7" s="55"/>
      <c r="B7" s="54" t="s">
        <v>27</v>
      </c>
      <c r="C7" s="57">
        <v>44354</v>
      </c>
      <c r="D7" s="54" t="s">
        <v>19</v>
      </c>
      <c r="E7" s="54" t="s">
        <v>13</v>
      </c>
      <c r="F7" s="54" t="s">
        <v>13</v>
      </c>
      <c r="G7" s="54" t="s">
        <v>13</v>
      </c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</row>
    <row r="8" spans="1:86" s="48" customFormat="1" x14ac:dyDescent="0.25">
      <c r="A8" s="55"/>
      <c r="B8" s="54" t="s">
        <v>23</v>
      </c>
      <c r="C8" s="57">
        <v>44354</v>
      </c>
      <c r="D8" s="54" t="s">
        <v>15</v>
      </c>
      <c r="E8" s="54" t="s">
        <v>13</v>
      </c>
      <c r="F8" s="54" t="s">
        <v>13</v>
      </c>
      <c r="G8" s="54" t="s">
        <v>13</v>
      </c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</row>
    <row r="9" spans="1:86" s="48" customFormat="1" x14ac:dyDescent="0.25">
      <c r="A9" s="55"/>
      <c r="B9" s="54" t="s">
        <v>29</v>
      </c>
      <c r="C9" s="57">
        <v>44354</v>
      </c>
      <c r="D9" s="54" t="s">
        <v>20</v>
      </c>
      <c r="E9" s="54" t="s">
        <v>13</v>
      </c>
      <c r="F9" s="54" t="s">
        <v>37</v>
      </c>
      <c r="G9" s="54" t="s">
        <v>13</v>
      </c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</row>
    <row r="10" spans="1:86" s="48" customFormat="1" x14ac:dyDescent="0.25">
      <c r="A10" s="55"/>
      <c r="B10" s="54" t="s">
        <v>28</v>
      </c>
      <c r="C10" s="57">
        <v>44354</v>
      </c>
      <c r="D10" s="54" t="s">
        <v>18</v>
      </c>
      <c r="E10" s="54" t="s">
        <v>13</v>
      </c>
      <c r="F10" s="54" t="s">
        <v>13</v>
      </c>
      <c r="G10" s="54" t="s">
        <v>13</v>
      </c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</row>
    <row r="11" spans="1:86" s="48" customFormat="1" x14ac:dyDescent="0.25">
      <c r="A11" s="55"/>
      <c r="B11" s="54" t="s">
        <v>24</v>
      </c>
      <c r="C11" s="57">
        <v>44354</v>
      </c>
      <c r="D11" s="54" t="s">
        <v>16</v>
      </c>
      <c r="E11" s="54" t="s">
        <v>13</v>
      </c>
      <c r="F11" s="54" t="s">
        <v>13</v>
      </c>
      <c r="G11" s="54" t="s">
        <v>13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</row>
    <row r="12" spans="1:86" s="48" customFormat="1" x14ac:dyDescent="0.25">
      <c r="A12" s="55"/>
      <c r="B12" s="54" t="s">
        <v>25</v>
      </c>
      <c r="C12" s="57">
        <v>44354</v>
      </c>
      <c r="D12" s="54" t="s">
        <v>17</v>
      </c>
      <c r="E12" s="54" t="s">
        <v>13</v>
      </c>
      <c r="F12" s="54" t="s">
        <v>37</v>
      </c>
      <c r="G12" s="54" t="s">
        <v>13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</row>
    <row r="13" spans="1:86" s="48" customFormat="1" x14ac:dyDescent="0.25">
      <c r="A13" s="55"/>
      <c r="B13" s="56" t="s">
        <v>34</v>
      </c>
      <c r="C13" s="58">
        <v>44357</v>
      </c>
      <c r="D13" s="54" t="s">
        <v>32</v>
      </c>
      <c r="E13" s="56" t="s">
        <v>13</v>
      </c>
      <c r="F13" s="56" t="s">
        <v>13</v>
      </c>
      <c r="G13" s="56" t="s">
        <v>13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</row>
    <row r="14" spans="1:86" s="48" customFormat="1" x14ac:dyDescent="0.25">
      <c r="A14" s="55"/>
      <c r="B14" s="56" t="s">
        <v>35</v>
      </c>
      <c r="C14" s="58">
        <v>44357</v>
      </c>
      <c r="D14" s="54" t="s">
        <v>33</v>
      </c>
      <c r="E14" s="56" t="s">
        <v>13</v>
      </c>
      <c r="F14" s="56" t="s">
        <v>13</v>
      </c>
      <c r="G14" s="56" t="s">
        <v>13</v>
      </c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</row>
    <row r="15" spans="1:86" s="48" customFormat="1" x14ac:dyDescent="0.25">
      <c r="A15" s="55"/>
      <c r="B15" s="54" t="s">
        <v>45</v>
      </c>
      <c r="C15" s="57">
        <v>44361</v>
      </c>
      <c r="D15" s="54" t="s">
        <v>21</v>
      </c>
      <c r="E15" s="54" t="s">
        <v>13</v>
      </c>
      <c r="F15" s="54" t="s">
        <v>13</v>
      </c>
      <c r="G15" s="54" t="s">
        <v>13</v>
      </c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</row>
    <row r="16" spans="1:86" s="48" customFormat="1" x14ac:dyDescent="0.25">
      <c r="A16" s="55"/>
      <c r="B16" s="54" t="s">
        <v>46</v>
      </c>
      <c r="C16" s="57">
        <v>44361</v>
      </c>
      <c r="D16" s="54" t="s">
        <v>22</v>
      </c>
      <c r="E16" s="54" t="s">
        <v>13</v>
      </c>
      <c r="F16" s="54" t="s">
        <v>13</v>
      </c>
      <c r="G16" s="54" t="s">
        <v>13</v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</row>
    <row r="17" spans="1:86" s="48" customFormat="1" x14ac:dyDescent="0.25">
      <c r="A17" s="55"/>
      <c r="B17" s="54" t="s">
        <v>41</v>
      </c>
      <c r="C17" s="57">
        <v>44361</v>
      </c>
      <c r="D17" s="54" t="s">
        <v>14</v>
      </c>
      <c r="E17" s="54" t="s">
        <v>13</v>
      </c>
      <c r="F17" s="54" t="s">
        <v>13</v>
      </c>
      <c r="G17" s="54" t="s">
        <v>13</v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</row>
    <row r="18" spans="1:86" s="48" customFormat="1" x14ac:dyDescent="0.25">
      <c r="A18" s="55"/>
      <c r="B18" s="54" t="s">
        <v>43</v>
      </c>
      <c r="C18" s="57">
        <v>44361</v>
      </c>
      <c r="D18" s="54" t="s">
        <v>19</v>
      </c>
      <c r="E18" s="54" t="s">
        <v>13</v>
      </c>
      <c r="F18" s="54" t="s">
        <v>13</v>
      </c>
      <c r="G18" s="54" t="s">
        <v>13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</row>
    <row r="19" spans="1:86" s="48" customFormat="1" x14ac:dyDescent="0.25">
      <c r="A19" s="55"/>
      <c r="B19" s="54" t="s">
        <v>38</v>
      </c>
      <c r="C19" s="57">
        <v>44361</v>
      </c>
      <c r="D19" s="54" t="s">
        <v>15</v>
      </c>
      <c r="E19" s="54" t="s">
        <v>13</v>
      </c>
      <c r="F19" s="54" t="s">
        <v>13</v>
      </c>
      <c r="G19" s="54" t="s">
        <v>13</v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</row>
    <row r="20" spans="1:86" s="48" customFormat="1" x14ac:dyDescent="0.25">
      <c r="A20" s="55"/>
      <c r="B20" s="54" t="s">
        <v>44</v>
      </c>
      <c r="C20" s="57">
        <v>44361</v>
      </c>
      <c r="D20" s="54" t="s">
        <v>20</v>
      </c>
      <c r="E20" s="54" t="s">
        <v>13</v>
      </c>
      <c r="F20" s="54" t="s">
        <v>13</v>
      </c>
      <c r="G20" s="54" t="s">
        <v>37</v>
      </c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</row>
    <row r="21" spans="1:86" s="48" customFormat="1" x14ac:dyDescent="0.25">
      <c r="A21" s="55"/>
      <c r="B21" s="54" t="s">
        <v>42</v>
      </c>
      <c r="C21" s="57">
        <v>44361</v>
      </c>
      <c r="D21" s="54" t="s">
        <v>18</v>
      </c>
      <c r="E21" s="54" t="s">
        <v>13</v>
      </c>
      <c r="F21" s="54" t="s">
        <v>13</v>
      </c>
      <c r="G21" s="54" t="s">
        <v>13</v>
      </c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</row>
    <row r="22" spans="1:86" s="48" customFormat="1" x14ac:dyDescent="0.25">
      <c r="A22" s="55"/>
      <c r="B22" s="54" t="s">
        <v>39</v>
      </c>
      <c r="C22" s="57">
        <v>44361</v>
      </c>
      <c r="D22" s="54" t="s">
        <v>16</v>
      </c>
      <c r="E22" s="54" t="s">
        <v>13</v>
      </c>
      <c r="F22" s="54" t="s">
        <v>13</v>
      </c>
      <c r="G22" s="54" t="s">
        <v>13</v>
      </c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</row>
    <row r="23" spans="1:86" s="48" customFormat="1" x14ac:dyDescent="0.25">
      <c r="A23" s="55"/>
      <c r="B23" s="54" t="s">
        <v>40</v>
      </c>
      <c r="C23" s="57">
        <v>44361</v>
      </c>
      <c r="D23" s="54" t="s">
        <v>17</v>
      </c>
      <c r="E23" s="54" t="s">
        <v>13</v>
      </c>
      <c r="F23" s="54" t="s">
        <v>13</v>
      </c>
      <c r="G23" s="54" t="s">
        <v>13</v>
      </c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</row>
    <row r="24" spans="1:86" s="48" customFormat="1" x14ac:dyDescent="0.25">
      <c r="A24" s="55"/>
      <c r="B24" s="54" t="s">
        <v>50</v>
      </c>
      <c r="C24" s="57">
        <v>44368</v>
      </c>
      <c r="D24" s="54" t="s">
        <v>14</v>
      </c>
      <c r="E24" s="54" t="s">
        <v>13</v>
      </c>
      <c r="F24" s="54" t="s">
        <v>13</v>
      </c>
      <c r="G24" s="54" t="s">
        <v>13</v>
      </c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</row>
    <row r="25" spans="1:86" s="48" customFormat="1" x14ac:dyDescent="0.25">
      <c r="A25" s="55"/>
      <c r="B25" s="54" t="s">
        <v>47</v>
      </c>
      <c r="C25" s="57">
        <v>44368</v>
      </c>
      <c r="D25" s="54" t="s">
        <v>15</v>
      </c>
      <c r="E25" s="54" t="s">
        <v>13</v>
      </c>
      <c r="F25" s="54" t="s">
        <v>13</v>
      </c>
      <c r="G25" s="54" t="s">
        <v>13</v>
      </c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</row>
    <row r="26" spans="1:86" s="48" customFormat="1" x14ac:dyDescent="0.25">
      <c r="A26" s="55"/>
      <c r="B26" s="54" t="s">
        <v>48</v>
      </c>
      <c r="C26" s="57">
        <v>44368</v>
      </c>
      <c r="D26" s="54" t="s">
        <v>16</v>
      </c>
      <c r="E26" s="54" t="s">
        <v>13</v>
      </c>
      <c r="F26" s="54" t="s">
        <v>13</v>
      </c>
      <c r="G26" s="54" t="s">
        <v>13</v>
      </c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</row>
    <row r="27" spans="1:86" s="48" customFormat="1" x14ac:dyDescent="0.25">
      <c r="A27" s="55"/>
      <c r="B27" s="54" t="s">
        <v>49</v>
      </c>
      <c r="C27" s="57">
        <v>44368</v>
      </c>
      <c r="D27" s="54" t="s">
        <v>17</v>
      </c>
      <c r="E27" s="54" t="s">
        <v>13</v>
      </c>
      <c r="F27" s="54" t="s">
        <v>13</v>
      </c>
      <c r="G27" s="54" t="s">
        <v>13</v>
      </c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</row>
    <row r="28" spans="1:86" s="48" customFormat="1" x14ac:dyDescent="0.25">
      <c r="A28" s="55"/>
      <c r="B28" s="54" t="s">
        <v>111</v>
      </c>
      <c r="C28" s="57">
        <v>44369</v>
      </c>
      <c r="D28" s="54"/>
      <c r="E28" s="57"/>
      <c r="F28" s="54"/>
      <c r="G28" s="54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 spans="1:86" s="46" customFormat="1" x14ac:dyDescent="0.25">
      <c r="A29" s="53" t="s">
        <v>363</v>
      </c>
      <c r="B29" s="41" t="s">
        <v>51</v>
      </c>
      <c r="C29" s="42">
        <v>44369</v>
      </c>
      <c r="D29" s="41" t="s">
        <v>14</v>
      </c>
      <c r="E29" s="54" t="s">
        <v>37</v>
      </c>
      <c r="F29" s="54" t="s">
        <v>37</v>
      </c>
      <c r="G29" s="41" t="s">
        <v>13</v>
      </c>
      <c r="H29" s="1">
        <v>60.77</v>
      </c>
      <c r="I29" s="1">
        <v>1.7290000000000001</v>
      </c>
      <c r="J29" s="1">
        <v>1.706</v>
      </c>
      <c r="K29" s="1">
        <v>2.1999999999999999E-2</v>
      </c>
      <c r="L29" s="1">
        <v>5.4089999999999998</v>
      </c>
      <c r="M29" s="1">
        <v>59.091999999999999</v>
      </c>
      <c r="N29" s="6"/>
      <c r="O29" s="6"/>
      <c r="P29" s="6"/>
      <c r="Q29" s="6"/>
      <c r="R29"/>
      <c r="S29" t="s">
        <v>408</v>
      </c>
      <c r="T29" s="6"/>
      <c r="U29" s="6"/>
    </row>
    <row r="30" spans="1:86" s="46" customFormat="1" x14ac:dyDescent="0.25">
      <c r="A30" s="53" t="s">
        <v>310</v>
      </c>
      <c r="B30" s="41" t="s">
        <v>187</v>
      </c>
      <c r="C30" s="42">
        <v>44371</v>
      </c>
      <c r="D30" s="41"/>
      <c r="E30" s="41" t="s">
        <v>13</v>
      </c>
      <c r="F30" s="54"/>
      <c r="G30" s="41" t="s">
        <v>13</v>
      </c>
      <c r="H30" s="1">
        <v>7.3890000000000002</v>
      </c>
      <c r="I30" s="1">
        <v>0.625</v>
      </c>
      <c r="J30" s="1">
        <v>0.222</v>
      </c>
      <c r="K30" s="1">
        <v>6.3E-2</v>
      </c>
      <c r="L30" s="1">
        <v>39.569000000000003</v>
      </c>
      <c r="M30" s="1">
        <v>7.1710000000000003</v>
      </c>
      <c r="N30" s="70"/>
      <c r="O30" s="73"/>
      <c r="R30"/>
      <c r="S30" t="s">
        <v>408</v>
      </c>
    </row>
    <row r="31" spans="1:86" s="46" customFormat="1" x14ac:dyDescent="0.25">
      <c r="A31" s="53" t="s">
        <v>314</v>
      </c>
      <c r="B31" s="41" t="s">
        <v>188</v>
      </c>
      <c r="C31" s="42">
        <v>44371</v>
      </c>
      <c r="D31" s="41"/>
      <c r="E31" s="41" t="s">
        <v>13</v>
      </c>
      <c r="F31" s="54"/>
      <c r="G31" s="41" t="s">
        <v>13</v>
      </c>
      <c r="H31" s="1">
        <v>4.6870000000000003</v>
      </c>
      <c r="I31" s="1">
        <v>2.6120000000000001</v>
      </c>
      <c r="J31" s="1">
        <v>0.40100000000000002</v>
      </c>
      <c r="K31" s="1">
        <v>3.3000000000000002E-2</v>
      </c>
      <c r="L31" s="1">
        <v>18.207000000000001</v>
      </c>
      <c r="M31" s="1">
        <v>4.2859999999999996</v>
      </c>
      <c r="N31" s="70"/>
      <c r="O31" s="73"/>
      <c r="R31"/>
      <c r="S31" t="s">
        <v>408</v>
      </c>
    </row>
    <row r="32" spans="1:86" s="46" customFormat="1" x14ac:dyDescent="0.25">
      <c r="A32" s="53" t="s">
        <v>315</v>
      </c>
      <c r="B32" s="41" t="s">
        <v>190</v>
      </c>
      <c r="C32" s="42">
        <v>44371</v>
      </c>
      <c r="D32" s="41"/>
      <c r="E32" s="41" t="s">
        <v>13</v>
      </c>
      <c r="F32" s="54"/>
      <c r="G32" s="41" t="s">
        <v>13</v>
      </c>
      <c r="H32" s="75">
        <f>10*13.941</f>
        <v>139.41</v>
      </c>
      <c r="I32" s="1">
        <v>2.9750000000000001</v>
      </c>
      <c r="J32" s="1">
        <v>7.8789999999999996</v>
      </c>
      <c r="K32" s="1">
        <v>0.10199999999999999</v>
      </c>
      <c r="L32" s="1">
        <v>40.085999999999999</v>
      </c>
      <c r="M32" s="1">
        <v>137.714</v>
      </c>
      <c r="N32" s="70"/>
      <c r="O32" s="73"/>
      <c r="R32" t="s">
        <v>291</v>
      </c>
      <c r="S32" t="s">
        <v>409</v>
      </c>
    </row>
    <row r="33" spans="1:19" s="46" customFormat="1" x14ac:dyDescent="0.25">
      <c r="A33" s="53" t="s">
        <v>311</v>
      </c>
      <c r="B33" s="59" t="s">
        <v>183</v>
      </c>
      <c r="C33" s="60">
        <v>44371</v>
      </c>
      <c r="D33" s="59"/>
      <c r="E33" s="41" t="s">
        <v>13</v>
      </c>
      <c r="F33" s="54"/>
      <c r="G33" s="41" t="s">
        <v>13</v>
      </c>
      <c r="H33" s="1">
        <v>13.311999999999999</v>
      </c>
      <c r="I33" s="1">
        <v>1.851</v>
      </c>
      <c r="J33" s="1">
        <v>0.17399999999999999</v>
      </c>
      <c r="K33" s="1">
        <v>0.121</v>
      </c>
      <c r="L33" s="1">
        <v>67.858999999999995</v>
      </c>
      <c r="M33" s="1">
        <v>13.146000000000001</v>
      </c>
      <c r="N33" s="70"/>
      <c r="O33" s="73"/>
      <c r="R33"/>
      <c r="S33" t="s">
        <v>408</v>
      </c>
    </row>
    <row r="34" spans="1:19" s="46" customFormat="1" x14ac:dyDescent="0.25">
      <c r="A34" s="53" t="s">
        <v>312</v>
      </c>
      <c r="B34" s="41" t="s">
        <v>189</v>
      </c>
      <c r="C34" s="42">
        <v>44371</v>
      </c>
      <c r="D34" s="41"/>
      <c r="E34" s="41" t="s">
        <v>13</v>
      </c>
      <c r="F34" s="54"/>
      <c r="G34" s="41" t="s">
        <v>13</v>
      </c>
      <c r="H34" s="1">
        <v>0.85899999999999999</v>
      </c>
      <c r="I34" s="1">
        <v>0</v>
      </c>
      <c r="J34" s="1">
        <v>0.13900000000000001</v>
      </c>
      <c r="K34" s="1">
        <v>0</v>
      </c>
      <c r="L34" s="1">
        <v>43.996000000000002</v>
      </c>
      <c r="M34" s="1">
        <v>0.71899999999999997</v>
      </c>
      <c r="N34" s="70"/>
      <c r="O34" s="73"/>
      <c r="R34"/>
      <c r="S34" t="s">
        <v>408</v>
      </c>
    </row>
    <row r="35" spans="1:19" s="46" customFormat="1" x14ac:dyDescent="0.25">
      <c r="A35" s="53" t="s">
        <v>316</v>
      </c>
      <c r="B35" s="41" t="s">
        <v>186</v>
      </c>
      <c r="C35" s="42">
        <v>44371</v>
      </c>
      <c r="D35" s="41"/>
      <c r="E35" s="41" t="s">
        <v>13</v>
      </c>
      <c r="F35" s="54"/>
      <c r="G35" s="41" t="s">
        <v>13</v>
      </c>
      <c r="H35" s="1">
        <v>25.491</v>
      </c>
      <c r="I35" s="1">
        <v>0.16800000000000001</v>
      </c>
      <c r="J35" s="1">
        <v>0.152</v>
      </c>
      <c r="K35" s="1">
        <v>2.1000000000000001E-2</v>
      </c>
      <c r="L35" s="1">
        <v>76.153999999999996</v>
      </c>
      <c r="M35" s="1">
        <v>25.355</v>
      </c>
      <c r="N35" s="70"/>
      <c r="O35" s="73"/>
      <c r="R35"/>
      <c r="S35" t="s">
        <v>408</v>
      </c>
    </row>
    <row r="36" spans="1:19" s="46" customFormat="1" x14ac:dyDescent="0.25">
      <c r="A36" s="53" t="s">
        <v>317</v>
      </c>
      <c r="B36" s="41" t="s">
        <v>184</v>
      </c>
      <c r="C36" s="42">
        <v>44371</v>
      </c>
      <c r="D36" s="41"/>
      <c r="E36" s="41" t="s">
        <v>13</v>
      </c>
      <c r="F36" s="54"/>
      <c r="G36" s="41" t="s">
        <v>13</v>
      </c>
      <c r="H36" s="1">
        <v>0.59199999999999997</v>
      </c>
      <c r="I36" s="1">
        <v>3.7999999999999999E-2</v>
      </c>
      <c r="J36" s="1">
        <v>8.7999999999999995E-2</v>
      </c>
      <c r="K36" s="1">
        <v>0</v>
      </c>
      <c r="L36" s="1">
        <v>44.889000000000003</v>
      </c>
      <c r="M36" s="1">
        <v>0.503</v>
      </c>
      <c r="N36" s="70"/>
      <c r="O36" s="73"/>
      <c r="R36"/>
      <c r="S36" t="s">
        <v>408</v>
      </c>
    </row>
    <row r="37" spans="1:19" s="46" customFormat="1" x14ac:dyDescent="0.25">
      <c r="A37" s="53" t="s">
        <v>318</v>
      </c>
      <c r="B37" s="41" t="s">
        <v>185</v>
      </c>
      <c r="C37" s="42">
        <v>44371</v>
      </c>
      <c r="D37" s="41"/>
      <c r="E37" s="41" t="s">
        <v>13</v>
      </c>
      <c r="F37" s="54"/>
      <c r="G37" s="41" t="s">
        <v>13</v>
      </c>
      <c r="H37" s="1">
        <v>5.077</v>
      </c>
      <c r="I37" s="1">
        <v>3.625</v>
      </c>
      <c r="J37" s="1">
        <v>0.55800000000000005</v>
      </c>
      <c r="K37" s="1">
        <v>0.12</v>
      </c>
      <c r="L37" s="1">
        <v>46.84</v>
      </c>
      <c r="M37" s="1">
        <v>4.5190000000000001</v>
      </c>
      <c r="N37" s="70"/>
      <c r="O37" s="73"/>
      <c r="R37"/>
      <c r="S37" t="s">
        <v>408</v>
      </c>
    </row>
    <row r="38" spans="1:19" s="46" customFormat="1" x14ac:dyDescent="0.25">
      <c r="A38" s="53" t="s">
        <v>313</v>
      </c>
      <c r="B38" s="59" t="s">
        <v>181</v>
      </c>
      <c r="C38" s="60">
        <v>44371</v>
      </c>
      <c r="D38" s="59"/>
      <c r="E38" s="41" t="s">
        <v>13</v>
      </c>
      <c r="F38" s="54"/>
      <c r="G38" s="41" t="s">
        <v>13</v>
      </c>
      <c r="H38" s="1">
        <v>5.3819999999999997</v>
      </c>
      <c r="I38" s="1">
        <v>1.1240000000000001</v>
      </c>
      <c r="J38" s="1">
        <v>0.15</v>
      </c>
      <c r="K38" s="1">
        <v>0</v>
      </c>
      <c r="L38" s="1">
        <v>49.384</v>
      </c>
      <c r="M38" s="1">
        <v>5.234</v>
      </c>
      <c r="N38" s="70"/>
      <c r="O38" s="73"/>
      <c r="R38"/>
      <c r="S38" t="s">
        <v>408</v>
      </c>
    </row>
    <row r="39" spans="1:19" s="46" customFormat="1" x14ac:dyDescent="0.25">
      <c r="A39" s="53" t="s">
        <v>319</v>
      </c>
      <c r="B39" s="59" t="s">
        <v>182</v>
      </c>
      <c r="C39" s="60">
        <v>44371</v>
      </c>
      <c r="D39" s="59"/>
      <c r="E39" s="41" t="s">
        <v>13</v>
      </c>
      <c r="F39" s="54"/>
      <c r="G39" s="41" t="s">
        <v>13</v>
      </c>
      <c r="H39" s="1">
        <v>0.106</v>
      </c>
      <c r="I39" s="1">
        <v>0.121</v>
      </c>
      <c r="J39" s="1">
        <v>5.8000000000000003E-2</v>
      </c>
      <c r="K39" s="1">
        <v>0</v>
      </c>
      <c r="L39" s="1">
        <v>23.608000000000001</v>
      </c>
      <c r="M39" s="1">
        <v>4.7E-2</v>
      </c>
      <c r="N39" s="70"/>
      <c r="O39" s="73"/>
      <c r="R39"/>
      <c r="S39" t="s">
        <v>408</v>
      </c>
    </row>
    <row r="40" spans="1:19" s="46" customFormat="1" x14ac:dyDescent="0.25">
      <c r="A40" s="53" t="s">
        <v>322</v>
      </c>
      <c r="B40" s="41" t="s">
        <v>100</v>
      </c>
      <c r="C40" s="42">
        <v>44383</v>
      </c>
      <c r="D40" s="41"/>
      <c r="E40" s="41" t="s">
        <v>13</v>
      </c>
      <c r="F40" s="54"/>
      <c r="G40" s="41" t="s">
        <v>13</v>
      </c>
      <c r="H40" s="1">
        <v>8.3840000000000003</v>
      </c>
      <c r="I40" s="1">
        <v>8.7530000000000001</v>
      </c>
      <c r="J40" s="1">
        <v>1.194</v>
      </c>
      <c r="K40" s="1">
        <v>0.02</v>
      </c>
      <c r="L40" s="1">
        <v>47.896000000000001</v>
      </c>
      <c r="M40" s="1">
        <v>7.1870000000000003</v>
      </c>
      <c r="N40" s="70"/>
      <c r="O40" s="73"/>
      <c r="R40"/>
      <c r="S40" t="s">
        <v>408</v>
      </c>
    </row>
    <row r="41" spans="1:19" s="46" customFormat="1" x14ac:dyDescent="0.25">
      <c r="A41" s="53" t="s">
        <v>321</v>
      </c>
      <c r="B41" s="41" t="s">
        <v>94</v>
      </c>
      <c r="C41" s="42">
        <v>44383</v>
      </c>
      <c r="D41" s="41"/>
      <c r="E41" s="41" t="s">
        <v>13</v>
      </c>
      <c r="F41" s="54"/>
      <c r="G41" s="41" t="s">
        <v>13</v>
      </c>
      <c r="H41" s="1">
        <v>20.425000000000001</v>
      </c>
      <c r="I41" s="1">
        <v>0.78600000000000003</v>
      </c>
      <c r="J41" s="1">
        <v>0.18099999999999999</v>
      </c>
      <c r="K41" s="1">
        <v>0.16800000000000001</v>
      </c>
      <c r="L41" s="1">
        <v>74.846999999999994</v>
      </c>
      <c r="M41" s="1">
        <v>20.257000000000001</v>
      </c>
      <c r="N41" s="70"/>
      <c r="O41" s="73"/>
      <c r="R41" t="s">
        <v>274</v>
      </c>
      <c r="S41" t="s">
        <v>408</v>
      </c>
    </row>
    <row r="42" spans="1:19" s="46" customFormat="1" x14ac:dyDescent="0.25">
      <c r="A42" s="53" t="s">
        <v>331</v>
      </c>
      <c r="B42" s="41" t="s">
        <v>99</v>
      </c>
      <c r="C42" s="42">
        <v>44383</v>
      </c>
      <c r="D42" s="41"/>
      <c r="E42" s="41" t="s">
        <v>13</v>
      </c>
      <c r="F42" s="54"/>
      <c r="G42" s="41" t="s">
        <v>13</v>
      </c>
      <c r="H42" s="1">
        <v>87.596999999999994</v>
      </c>
      <c r="I42" s="1">
        <v>1.3480000000000001</v>
      </c>
      <c r="J42" s="1">
        <v>0.29799999999999999</v>
      </c>
      <c r="K42" s="1">
        <v>0</v>
      </c>
      <c r="L42" s="1">
        <v>70.391000000000005</v>
      </c>
      <c r="M42" s="1">
        <v>87.361999999999995</v>
      </c>
      <c r="N42" s="70"/>
      <c r="O42" s="73"/>
      <c r="R42"/>
      <c r="S42" t="s">
        <v>408</v>
      </c>
    </row>
    <row r="43" spans="1:19" s="46" customFormat="1" x14ac:dyDescent="0.25">
      <c r="A43" s="53" t="s">
        <v>323</v>
      </c>
      <c r="B43" s="41" t="s">
        <v>98</v>
      </c>
      <c r="C43" s="42">
        <v>44383</v>
      </c>
      <c r="D43" s="41"/>
      <c r="E43" s="41" t="s">
        <v>13</v>
      </c>
      <c r="F43" s="54"/>
      <c r="G43" s="41" t="s">
        <v>13</v>
      </c>
      <c r="H43" s="1">
        <v>16.036000000000001</v>
      </c>
      <c r="I43" s="1">
        <v>1.008</v>
      </c>
      <c r="J43" s="1">
        <v>0.153</v>
      </c>
      <c r="K43" s="1">
        <v>0</v>
      </c>
      <c r="L43" s="1">
        <v>32.563000000000002</v>
      </c>
      <c r="M43" s="1">
        <v>15.894</v>
      </c>
      <c r="N43" s="70"/>
      <c r="O43" s="73"/>
      <c r="R43"/>
      <c r="S43" t="s">
        <v>408</v>
      </c>
    </row>
    <row r="44" spans="1:19" s="46" customFormat="1" x14ac:dyDescent="0.25">
      <c r="A44" s="53" t="s">
        <v>324</v>
      </c>
      <c r="B44" s="41" t="s">
        <v>108</v>
      </c>
      <c r="C44" s="42">
        <v>44383</v>
      </c>
      <c r="D44" s="41"/>
      <c r="E44" s="41" t="s">
        <v>13</v>
      </c>
      <c r="F44" s="54"/>
      <c r="G44" s="41" t="s">
        <v>13</v>
      </c>
      <c r="H44" s="1">
        <v>1.1970000000000001</v>
      </c>
      <c r="I44" s="1">
        <v>3.052</v>
      </c>
      <c r="J44" s="1">
        <v>0.19700000000000001</v>
      </c>
      <c r="K44" s="1">
        <v>0.128</v>
      </c>
      <c r="L44" s="1">
        <v>16.606000000000002</v>
      </c>
      <c r="M44" s="1">
        <v>0.999</v>
      </c>
      <c r="N44" s="70"/>
      <c r="O44" s="73"/>
      <c r="R44"/>
      <c r="S44" t="s">
        <v>408</v>
      </c>
    </row>
    <row r="45" spans="1:19" s="46" customFormat="1" x14ac:dyDescent="0.25">
      <c r="A45" s="53" t="s">
        <v>325</v>
      </c>
      <c r="B45" s="41" t="s">
        <v>103</v>
      </c>
      <c r="C45" s="42">
        <v>44384</v>
      </c>
      <c r="D45" s="41"/>
      <c r="E45" s="41" t="s">
        <v>13</v>
      </c>
      <c r="F45" s="54"/>
      <c r="G45" s="41" t="s">
        <v>13</v>
      </c>
      <c r="H45" s="1">
        <v>0</v>
      </c>
      <c r="I45" s="1">
        <v>0</v>
      </c>
      <c r="J45" s="1">
        <v>0</v>
      </c>
      <c r="K45" s="1">
        <v>0</v>
      </c>
      <c r="L45" s="1">
        <v>13.548999999999999</v>
      </c>
      <c r="M45" s="1">
        <v>0</v>
      </c>
      <c r="N45" s="70"/>
      <c r="O45" s="73"/>
      <c r="R45"/>
      <c r="S45" t="s">
        <v>408</v>
      </c>
    </row>
    <row r="46" spans="1:19" s="46" customFormat="1" x14ac:dyDescent="0.25">
      <c r="A46" s="53" t="s">
        <v>332</v>
      </c>
      <c r="B46" s="41" t="s">
        <v>104</v>
      </c>
      <c r="C46" s="42">
        <v>44384</v>
      </c>
      <c r="D46" s="41"/>
      <c r="E46" s="41" t="s">
        <v>13</v>
      </c>
      <c r="F46" s="54"/>
      <c r="G46" s="41" t="s">
        <v>13</v>
      </c>
      <c r="H46" s="1">
        <v>89.661000000000001</v>
      </c>
      <c r="I46" s="1">
        <v>4.1210000000000004</v>
      </c>
      <c r="J46" s="1">
        <v>0.76500000000000001</v>
      </c>
      <c r="K46" s="1">
        <v>1E-3</v>
      </c>
      <c r="L46" s="1">
        <v>62.68</v>
      </c>
      <c r="M46" s="1">
        <v>88.959000000000003</v>
      </c>
      <c r="N46" s="70"/>
      <c r="O46" s="73"/>
      <c r="R46"/>
      <c r="S46" t="s">
        <v>408</v>
      </c>
    </row>
    <row r="47" spans="1:19" s="46" customFormat="1" x14ac:dyDescent="0.25">
      <c r="A47" s="53" t="s">
        <v>326</v>
      </c>
      <c r="B47" s="41" t="s">
        <v>101</v>
      </c>
      <c r="C47" s="42">
        <v>44385</v>
      </c>
      <c r="D47" s="41"/>
      <c r="E47" s="41" t="s">
        <v>13</v>
      </c>
      <c r="F47" s="54"/>
      <c r="G47" s="41" t="s">
        <v>13</v>
      </c>
      <c r="H47" s="1">
        <v>8.93</v>
      </c>
      <c r="I47" s="1">
        <v>3.9689999999999999</v>
      </c>
      <c r="J47" s="1">
        <v>0.73</v>
      </c>
      <c r="K47" s="1">
        <v>0.159</v>
      </c>
      <c r="L47" s="1">
        <v>51.597000000000001</v>
      </c>
      <c r="M47" s="1">
        <v>8.2010000000000005</v>
      </c>
      <c r="N47" s="70"/>
      <c r="O47" s="73"/>
      <c r="R47"/>
      <c r="S47" t="s">
        <v>408</v>
      </c>
    </row>
    <row r="48" spans="1:19" s="46" customFormat="1" x14ac:dyDescent="0.25">
      <c r="A48" s="53" t="s">
        <v>333</v>
      </c>
      <c r="B48" s="41" t="s">
        <v>102</v>
      </c>
      <c r="C48" s="42">
        <v>44385</v>
      </c>
      <c r="D48" s="41"/>
      <c r="E48" s="41" t="s">
        <v>13</v>
      </c>
      <c r="F48" s="54"/>
      <c r="G48" s="41" t="s">
        <v>13</v>
      </c>
      <c r="H48" s="1">
        <v>6.2759999999999998</v>
      </c>
      <c r="I48" s="1">
        <v>0</v>
      </c>
      <c r="J48" s="1">
        <v>0.17299999999999999</v>
      </c>
      <c r="K48" s="1">
        <v>7.0000000000000001E-3</v>
      </c>
      <c r="L48" s="1">
        <v>47.930999999999997</v>
      </c>
      <c r="M48" s="1">
        <v>6.1070000000000002</v>
      </c>
      <c r="N48" s="70"/>
      <c r="O48" s="73"/>
      <c r="R48"/>
      <c r="S48" t="s">
        <v>408</v>
      </c>
    </row>
    <row r="49" spans="1:19" s="46" customFormat="1" x14ac:dyDescent="0.25">
      <c r="A49" s="53" t="s">
        <v>334</v>
      </c>
      <c r="B49" s="41" t="s">
        <v>110</v>
      </c>
      <c r="C49" s="42">
        <v>44385</v>
      </c>
      <c r="D49" s="41"/>
      <c r="E49" s="41" t="s">
        <v>13</v>
      </c>
      <c r="F49" s="54"/>
      <c r="G49" s="41" t="s">
        <v>13</v>
      </c>
      <c r="H49" s="1">
        <v>4.3289999999999997</v>
      </c>
      <c r="I49" s="1">
        <v>6.0999999999999999E-2</v>
      </c>
      <c r="J49" s="1">
        <v>0.17599999999999999</v>
      </c>
      <c r="K49" s="1">
        <v>0</v>
      </c>
      <c r="L49" s="1">
        <v>60.509</v>
      </c>
      <c r="M49" s="1">
        <v>4.1550000000000002</v>
      </c>
      <c r="N49" s="70"/>
      <c r="O49" s="73"/>
      <c r="R49"/>
      <c r="S49" t="s">
        <v>408</v>
      </c>
    </row>
    <row r="50" spans="1:19" s="46" customFormat="1" x14ac:dyDescent="0.25">
      <c r="A50" s="53" t="s">
        <v>335</v>
      </c>
      <c r="B50" s="41" t="s">
        <v>95</v>
      </c>
      <c r="C50" s="42">
        <v>44385</v>
      </c>
      <c r="D50" s="41"/>
      <c r="E50" s="41" t="s">
        <v>13</v>
      </c>
      <c r="F50" s="54"/>
      <c r="G50" s="41" t="s">
        <v>13</v>
      </c>
      <c r="H50" s="1">
        <v>25.574999999999999</v>
      </c>
      <c r="I50" s="1">
        <v>0.42399999999999999</v>
      </c>
      <c r="J50" s="1">
        <v>0.22900000000000001</v>
      </c>
      <c r="K50" s="1">
        <v>0.19400000000000001</v>
      </c>
      <c r="L50" s="1">
        <v>103.85299999999999</v>
      </c>
      <c r="M50" s="1">
        <v>25.364999999999998</v>
      </c>
      <c r="N50" s="70"/>
      <c r="O50" s="73"/>
      <c r="R50"/>
      <c r="S50" t="s">
        <v>408</v>
      </c>
    </row>
    <row r="51" spans="1:19" s="46" customFormat="1" x14ac:dyDescent="0.25">
      <c r="A51" s="53" t="s">
        <v>327</v>
      </c>
      <c r="B51" s="41" t="s">
        <v>106</v>
      </c>
      <c r="C51" s="42">
        <v>44385</v>
      </c>
      <c r="D51" s="41"/>
      <c r="E51" s="41" t="s">
        <v>13</v>
      </c>
      <c r="F51" s="54"/>
      <c r="G51" s="41" t="s">
        <v>13</v>
      </c>
      <c r="H51" s="1">
        <v>22.99</v>
      </c>
      <c r="I51" s="1">
        <v>0.76400000000000001</v>
      </c>
      <c r="J51" s="1">
        <v>0.34399999999999997</v>
      </c>
      <c r="K51" s="1">
        <v>0.255</v>
      </c>
      <c r="L51" s="1">
        <v>70.519000000000005</v>
      </c>
      <c r="M51" s="1">
        <v>22.661999999999999</v>
      </c>
      <c r="N51" s="70"/>
      <c r="O51" s="73"/>
      <c r="R51"/>
      <c r="S51" t="s">
        <v>408</v>
      </c>
    </row>
    <row r="52" spans="1:19" s="46" customFormat="1" x14ac:dyDescent="0.25">
      <c r="A52" s="53" t="s">
        <v>328</v>
      </c>
      <c r="B52" s="41" t="s">
        <v>97</v>
      </c>
      <c r="C52" s="42">
        <v>44385</v>
      </c>
      <c r="D52" s="41"/>
      <c r="E52" s="41" t="s">
        <v>13</v>
      </c>
      <c r="F52" s="54"/>
      <c r="G52" s="41" t="s">
        <v>13</v>
      </c>
      <c r="H52" s="1">
        <v>0.30199999999999999</v>
      </c>
      <c r="I52" s="1">
        <v>0</v>
      </c>
      <c r="J52" s="1">
        <v>7.6999999999999999E-2</v>
      </c>
      <c r="K52" s="1">
        <v>0</v>
      </c>
      <c r="L52" s="1">
        <v>18.196000000000002</v>
      </c>
      <c r="M52" s="1">
        <v>0.22500000000000001</v>
      </c>
      <c r="N52" s="70"/>
      <c r="O52" s="73"/>
      <c r="R52"/>
      <c r="S52" t="s">
        <v>408</v>
      </c>
    </row>
    <row r="53" spans="1:19" s="46" customFormat="1" x14ac:dyDescent="0.25">
      <c r="A53" s="53" t="s">
        <v>336</v>
      </c>
      <c r="B53" s="41" t="s">
        <v>105</v>
      </c>
      <c r="C53" s="42">
        <v>44385</v>
      </c>
      <c r="D53" s="41"/>
      <c r="E53" s="41" t="s">
        <v>13</v>
      </c>
      <c r="F53" s="54"/>
      <c r="G53" s="41" t="s">
        <v>13</v>
      </c>
      <c r="H53" s="1">
        <v>16.184000000000001</v>
      </c>
      <c r="I53" s="1">
        <v>1.431</v>
      </c>
      <c r="J53" s="1">
        <v>0.65900000000000003</v>
      </c>
      <c r="K53" s="1">
        <v>0.27700000000000002</v>
      </c>
      <c r="L53" s="1">
        <v>83.680999999999997</v>
      </c>
      <c r="M53" s="1">
        <v>15.532</v>
      </c>
      <c r="N53" s="70"/>
      <c r="O53" s="73"/>
      <c r="R53"/>
      <c r="S53" t="s">
        <v>408</v>
      </c>
    </row>
    <row r="54" spans="1:19" s="46" customFormat="1" x14ac:dyDescent="0.25">
      <c r="A54" s="53" t="s">
        <v>329</v>
      </c>
      <c r="B54" s="41" t="s">
        <v>107</v>
      </c>
      <c r="C54" s="42">
        <v>44385</v>
      </c>
      <c r="D54" s="41"/>
      <c r="E54" s="41" t="s">
        <v>13</v>
      </c>
      <c r="F54" s="54"/>
      <c r="G54" s="41" t="s">
        <v>13</v>
      </c>
      <c r="H54" s="1">
        <v>0.95599999999999996</v>
      </c>
      <c r="I54" s="1">
        <v>1.7789999999999999</v>
      </c>
      <c r="J54" s="1">
        <v>8.5999999999999993E-2</v>
      </c>
      <c r="K54" s="1">
        <v>0</v>
      </c>
      <c r="L54" s="1">
        <v>20.948</v>
      </c>
      <c r="M54" s="1">
        <v>0.87</v>
      </c>
      <c r="N54" s="70"/>
      <c r="O54" s="73"/>
      <c r="R54"/>
      <c r="S54" t="s">
        <v>408</v>
      </c>
    </row>
    <row r="55" spans="1:19" s="46" customFormat="1" x14ac:dyDescent="0.25">
      <c r="A55" s="53" t="s">
        <v>337</v>
      </c>
      <c r="B55" s="41" t="s">
        <v>96</v>
      </c>
      <c r="C55" s="42">
        <v>44385</v>
      </c>
      <c r="D55" s="41"/>
      <c r="E55" s="41" t="s">
        <v>13</v>
      </c>
      <c r="F55" s="54"/>
      <c r="G55" s="41" t="s">
        <v>13</v>
      </c>
      <c r="H55" s="1">
        <v>27.428999999999998</v>
      </c>
      <c r="I55" s="1">
        <v>2.605</v>
      </c>
      <c r="J55" s="1">
        <v>0.50700000000000001</v>
      </c>
      <c r="K55" s="1">
        <v>0</v>
      </c>
      <c r="L55" s="1">
        <v>82.126000000000005</v>
      </c>
      <c r="M55" s="1">
        <v>26.94</v>
      </c>
      <c r="N55" s="70"/>
      <c r="O55" s="73"/>
      <c r="R55"/>
      <c r="S55" t="s">
        <v>408</v>
      </c>
    </row>
    <row r="56" spans="1:19" s="46" customFormat="1" x14ac:dyDescent="0.25">
      <c r="A56" s="53" t="s">
        <v>330</v>
      </c>
      <c r="B56" s="41" t="s">
        <v>109</v>
      </c>
      <c r="C56" s="42">
        <v>44385</v>
      </c>
      <c r="D56" s="41"/>
      <c r="E56" s="41" t="s">
        <v>13</v>
      </c>
      <c r="F56" s="54"/>
      <c r="G56" s="41" t="s">
        <v>13</v>
      </c>
      <c r="H56" s="1">
        <v>1.369</v>
      </c>
      <c r="I56" s="1">
        <v>0.91500000000000004</v>
      </c>
      <c r="J56" s="1">
        <v>0.216</v>
      </c>
      <c r="K56" s="1">
        <v>0</v>
      </c>
      <c r="L56" s="1">
        <v>19.882000000000001</v>
      </c>
      <c r="M56" s="1">
        <v>1.1519999999999999</v>
      </c>
      <c r="N56" s="70"/>
      <c r="O56" s="73"/>
      <c r="R56"/>
      <c r="S56" t="s">
        <v>408</v>
      </c>
    </row>
    <row r="57" spans="1:19" s="46" customFormat="1" x14ac:dyDescent="0.25">
      <c r="A57" s="53" t="s">
        <v>338</v>
      </c>
      <c r="B57" s="41" t="s">
        <v>152</v>
      </c>
      <c r="C57" s="42">
        <v>44386</v>
      </c>
      <c r="D57" s="41"/>
      <c r="E57" s="42" t="s">
        <v>13</v>
      </c>
      <c r="F57" s="54"/>
      <c r="G57" s="54"/>
      <c r="H57" s="6"/>
      <c r="I57" s="6"/>
      <c r="J57" s="6"/>
      <c r="K57" s="6"/>
      <c r="L57" s="6"/>
      <c r="M57" s="6"/>
      <c r="N57" s="70"/>
      <c r="O57" s="73"/>
      <c r="P57" s="6"/>
      <c r="Q57" s="6"/>
      <c r="R57" t="s">
        <v>349</v>
      </c>
      <c r="S57" s="6"/>
    </row>
    <row r="58" spans="1:19" s="46" customFormat="1" x14ac:dyDescent="0.25">
      <c r="A58" s="53" t="s">
        <v>339</v>
      </c>
      <c r="B58" s="41" t="s">
        <v>146</v>
      </c>
      <c r="C58" s="42">
        <v>44386</v>
      </c>
      <c r="D58" s="41"/>
      <c r="E58" s="41" t="s">
        <v>13</v>
      </c>
      <c r="F58" s="54"/>
      <c r="G58" s="41" t="s">
        <v>13</v>
      </c>
      <c r="H58" s="1">
        <v>14.48</v>
      </c>
      <c r="I58" s="1">
        <v>2.2759999999999998</v>
      </c>
      <c r="J58" s="1">
        <v>0.13500000000000001</v>
      </c>
      <c r="K58" s="1">
        <v>7.0000000000000001E-3</v>
      </c>
      <c r="L58" s="1">
        <v>77.043000000000006</v>
      </c>
      <c r="M58" s="1">
        <v>14.355</v>
      </c>
      <c r="N58" s="70"/>
      <c r="O58" s="73"/>
      <c r="R58"/>
      <c r="S58" t="s">
        <v>408</v>
      </c>
    </row>
    <row r="59" spans="1:19" s="48" customFormat="1" x14ac:dyDescent="0.25">
      <c r="A59" s="55"/>
      <c r="B59" s="54" t="s">
        <v>284</v>
      </c>
      <c r="C59" s="57">
        <v>44386</v>
      </c>
      <c r="D59" s="54"/>
      <c r="E59" s="54"/>
      <c r="F59" s="54"/>
      <c r="G59" s="57" t="s">
        <v>13</v>
      </c>
      <c r="R59" s="48" t="s">
        <v>342</v>
      </c>
    </row>
    <row r="60" spans="1:19" s="46" customFormat="1" ht="15" customHeight="1" x14ac:dyDescent="0.25">
      <c r="A60" s="53" t="s">
        <v>340</v>
      </c>
      <c r="B60" s="41" t="s">
        <v>149</v>
      </c>
      <c r="C60" s="42">
        <v>44386</v>
      </c>
      <c r="D60" s="41"/>
      <c r="E60" s="42" t="s">
        <v>13</v>
      </c>
      <c r="F60" s="54"/>
      <c r="G60" s="54"/>
      <c r="H60" s="1">
        <v>50.295000000000002</v>
      </c>
      <c r="I60" s="1">
        <v>4.72</v>
      </c>
      <c r="J60" s="1">
        <v>0.92900000000000005</v>
      </c>
      <c r="K60" s="1">
        <v>0.17399999999999999</v>
      </c>
      <c r="L60" s="1">
        <v>78.8</v>
      </c>
      <c r="M60" s="1">
        <v>49.401000000000003</v>
      </c>
      <c r="N60" s="70"/>
      <c r="O60" s="73"/>
      <c r="P60" s="6"/>
      <c r="Q60" s="6"/>
      <c r="R60"/>
      <c r="S60" s="6"/>
    </row>
    <row r="61" spans="1:19" s="46" customFormat="1" x14ac:dyDescent="0.25">
      <c r="A61" s="53" t="s">
        <v>341</v>
      </c>
      <c r="B61" s="41" t="s">
        <v>144</v>
      </c>
      <c r="C61" s="42">
        <v>44386</v>
      </c>
      <c r="D61" s="41"/>
      <c r="E61" s="41" t="s">
        <v>13</v>
      </c>
      <c r="F61" s="54"/>
      <c r="G61" s="41" t="s">
        <v>13</v>
      </c>
      <c r="H61" s="1">
        <v>37.134</v>
      </c>
      <c r="I61" s="1">
        <v>15.342000000000001</v>
      </c>
      <c r="J61" s="1">
        <v>4.2690000000000001</v>
      </c>
      <c r="K61" s="1">
        <v>0.26400000000000001</v>
      </c>
      <c r="L61" s="1">
        <v>96.262</v>
      </c>
      <c r="M61" s="1">
        <v>32.856000000000002</v>
      </c>
      <c r="N61" s="70"/>
      <c r="O61" s="73"/>
      <c r="R61"/>
      <c r="S61" t="s">
        <v>408</v>
      </c>
    </row>
    <row r="62" spans="1:19" s="48" customFormat="1" x14ac:dyDescent="0.25">
      <c r="A62" s="55"/>
      <c r="B62" s="54" t="s">
        <v>275</v>
      </c>
      <c r="C62" s="57">
        <v>44386</v>
      </c>
      <c r="D62" s="54"/>
      <c r="E62" s="54" t="s">
        <v>13</v>
      </c>
      <c r="F62" s="54"/>
      <c r="G62" s="54"/>
      <c r="R62" s="48" t="s">
        <v>342</v>
      </c>
    </row>
    <row r="63" spans="1:19" s="46" customFormat="1" x14ac:dyDescent="0.25">
      <c r="A63" s="53" t="s">
        <v>343</v>
      </c>
      <c r="B63" s="41" t="s">
        <v>153</v>
      </c>
      <c r="C63" s="42">
        <v>44386</v>
      </c>
      <c r="D63" s="41"/>
      <c r="E63" s="42" t="s">
        <v>13</v>
      </c>
      <c r="F63" s="54"/>
      <c r="G63" s="42" t="s">
        <v>13</v>
      </c>
      <c r="H63" s="1">
        <v>7.1459999999999999</v>
      </c>
      <c r="I63" s="1">
        <v>0.65700000000000003</v>
      </c>
      <c r="J63" s="1">
        <v>0.126</v>
      </c>
      <c r="K63" s="1">
        <v>0.30599999999999999</v>
      </c>
      <c r="L63" s="1">
        <v>87.822000000000003</v>
      </c>
      <c r="M63" s="1">
        <v>7.0250000000000004</v>
      </c>
      <c r="N63" s="70"/>
      <c r="O63" s="73"/>
      <c r="R63"/>
      <c r="S63" t="s">
        <v>408</v>
      </c>
    </row>
    <row r="64" spans="1:19" s="46" customFormat="1" x14ac:dyDescent="0.25">
      <c r="A64" s="53" t="s">
        <v>344</v>
      </c>
      <c r="B64" s="41" t="s">
        <v>148</v>
      </c>
      <c r="C64" s="42">
        <v>44386</v>
      </c>
      <c r="D64" s="41"/>
      <c r="E64" s="42" t="s">
        <v>13</v>
      </c>
      <c r="F64" s="54"/>
      <c r="G64" s="54"/>
      <c r="H64" s="6"/>
      <c r="I64" s="6"/>
      <c r="J64" s="6"/>
      <c r="K64" s="6"/>
      <c r="L64" s="6"/>
      <c r="M64" s="6"/>
      <c r="N64" s="70"/>
      <c r="O64" s="73"/>
      <c r="P64" s="6"/>
      <c r="Q64" s="6"/>
      <c r="R64"/>
      <c r="S64" s="6"/>
    </row>
    <row r="65" spans="1:19" s="46" customFormat="1" x14ac:dyDescent="0.25">
      <c r="A65" s="53" t="s">
        <v>346</v>
      </c>
      <c r="B65" s="41" t="s">
        <v>143</v>
      </c>
      <c r="C65" s="42">
        <v>44386</v>
      </c>
      <c r="D65" s="41"/>
      <c r="E65" s="41" t="s">
        <v>13</v>
      </c>
      <c r="F65" s="54"/>
      <c r="G65" s="41" t="s">
        <v>13</v>
      </c>
      <c r="H65" s="1">
        <v>31.582000000000001</v>
      </c>
      <c r="I65" s="1">
        <v>2.1320000000000001</v>
      </c>
      <c r="J65" s="1">
        <v>0.22500000000000001</v>
      </c>
      <c r="K65" s="1">
        <v>6.7000000000000004E-2</v>
      </c>
      <c r="L65" s="1">
        <v>110.437</v>
      </c>
      <c r="M65" s="1">
        <v>31.382000000000001</v>
      </c>
      <c r="N65" s="70"/>
      <c r="O65" s="73"/>
      <c r="R65"/>
      <c r="S65" t="s">
        <v>408</v>
      </c>
    </row>
    <row r="66" spans="1:19" s="46" customFormat="1" x14ac:dyDescent="0.25">
      <c r="A66" s="53" t="s">
        <v>347</v>
      </c>
      <c r="B66" s="41" t="s">
        <v>151</v>
      </c>
      <c r="C66" s="42">
        <v>44386</v>
      </c>
      <c r="D66" s="41"/>
      <c r="E66" s="42" t="s">
        <v>13</v>
      </c>
      <c r="F66" s="54"/>
      <c r="G66" s="42" t="s">
        <v>13</v>
      </c>
      <c r="H66" s="1">
        <v>19.268000000000001</v>
      </c>
      <c r="I66" s="1">
        <v>2.048</v>
      </c>
      <c r="J66" s="1">
        <v>0.222</v>
      </c>
      <c r="K66" s="1">
        <v>9.6000000000000002E-2</v>
      </c>
      <c r="L66" s="1">
        <v>103.045</v>
      </c>
      <c r="M66" s="1">
        <v>19.061</v>
      </c>
      <c r="N66" s="70"/>
      <c r="O66" s="73"/>
      <c r="R66"/>
      <c r="S66" t="s">
        <v>408</v>
      </c>
    </row>
    <row r="67" spans="1:19" s="46" customFormat="1" x14ac:dyDescent="0.25">
      <c r="A67" s="53" t="s">
        <v>348</v>
      </c>
      <c r="B67" s="41" t="s">
        <v>150</v>
      </c>
      <c r="C67" s="42">
        <v>44386</v>
      </c>
      <c r="D67" s="41"/>
      <c r="E67" s="42" t="s">
        <v>13</v>
      </c>
      <c r="F67" s="54"/>
      <c r="G67" s="42" t="s">
        <v>13</v>
      </c>
      <c r="H67" s="1">
        <v>3.5009999999999999</v>
      </c>
      <c r="I67" s="1">
        <v>4.266</v>
      </c>
      <c r="J67" s="1">
        <v>0.28299999999999997</v>
      </c>
      <c r="K67" s="1">
        <v>9.7000000000000003E-2</v>
      </c>
      <c r="L67" s="1">
        <v>83.128</v>
      </c>
      <c r="M67" s="1">
        <v>3.218</v>
      </c>
      <c r="N67" s="70"/>
      <c r="O67" s="73"/>
      <c r="R67"/>
      <c r="S67" t="s">
        <v>408</v>
      </c>
    </row>
    <row r="68" spans="1:19" s="46" customFormat="1" x14ac:dyDescent="0.25">
      <c r="A68" s="53" t="s">
        <v>345</v>
      </c>
      <c r="B68" s="41" t="s">
        <v>147</v>
      </c>
      <c r="C68" s="42">
        <v>44386</v>
      </c>
      <c r="D68" s="41"/>
      <c r="E68" s="41" t="s">
        <v>13</v>
      </c>
      <c r="F68" s="54"/>
      <c r="G68" s="41" t="s">
        <v>13</v>
      </c>
      <c r="H68" s="1">
        <v>11.545999999999999</v>
      </c>
      <c r="I68" s="1">
        <v>2.3460000000000001</v>
      </c>
      <c r="J68" s="1">
        <v>0.31</v>
      </c>
      <c r="K68" s="1">
        <v>0</v>
      </c>
      <c r="L68" s="1">
        <v>74.882999999999996</v>
      </c>
      <c r="M68" s="1">
        <v>11.243</v>
      </c>
      <c r="N68" s="70"/>
      <c r="O68" s="73"/>
      <c r="R68"/>
      <c r="S68" t="s">
        <v>408</v>
      </c>
    </row>
    <row r="69" spans="1:19" s="46" customFormat="1" x14ac:dyDescent="0.25">
      <c r="A69" s="53" t="s">
        <v>320</v>
      </c>
      <c r="B69" s="41" t="s">
        <v>145</v>
      </c>
      <c r="C69" s="42">
        <v>44386</v>
      </c>
      <c r="D69" s="41"/>
      <c r="E69" s="41" t="s">
        <v>13</v>
      </c>
      <c r="F69" s="54"/>
      <c r="G69" s="41" t="s">
        <v>13</v>
      </c>
      <c r="H69" s="1">
        <v>1.7509999999999999</v>
      </c>
      <c r="I69" s="1">
        <v>3.1389999999999998</v>
      </c>
      <c r="J69" s="1">
        <v>0.17299999999999999</v>
      </c>
      <c r="K69" s="1">
        <v>0</v>
      </c>
      <c r="L69" s="1">
        <v>27.135999999999999</v>
      </c>
      <c r="M69" s="1">
        <v>1.5780000000000001</v>
      </c>
      <c r="N69" s="70"/>
      <c r="O69" s="73"/>
      <c r="R69"/>
      <c r="S69" t="s">
        <v>408</v>
      </c>
    </row>
    <row r="70" spans="1:19" s="46" customFormat="1" x14ac:dyDescent="0.25">
      <c r="A70" s="53" t="s">
        <v>350</v>
      </c>
      <c r="B70" s="61" t="s">
        <v>90</v>
      </c>
      <c r="C70" s="42">
        <v>44389</v>
      </c>
      <c r="D70" s="41" t="s">
        <v>19</v>
      </c>
      <c r="E70" s="42" t="s">
        <v>13</v>
      </c>
      <c r="F70" s="61" t="s">
        <v>13</v>
      </c>
      <c r="G70" s="42" t="s">
        <v>13</v>
      </c>
      <c r="H70" s="1">
        <v>2.2559999999999998</v>
      </c>
      <c r="I70" s="1">
        <v>1.7170000000000001</v>
      </c>
      <c r="J70" s="1">
        <v>0.12</v>
      </c>
      <c r="K70" s="1">
        <v>0</v>
      </c>
      <c r="L70" s="1">
        <v>12.019</v>
      </c>
      <c r="M70" s="1">
        <v>2.137</v>
      </c>
      <c r="N70" s="70"/>
      <c r="O70" s="73"/>
      <c r="R70"/>
      <c r="S70" t="s">
        <v>408</v>
      </c>
    </row>
    <row r="71" spans="1:19" s="46" customFormat="1" x14ac:dyDescent="0.25">
      <c r="A71" s="53" t="s">
        <v>351</v>
      </c>
      <c r="B71" s="41" t="s">
        <v>276</v>
      </c>
      <c r="C71" s="42">
        <v>44389</v>
      </c>
      <c r="D71" s="41"/>
      <c r="E71" s="41" t="s">
        <v>13</v>
      </c>
      <c r="F71" s="54"/>
      <c r="G71" s="42" t="s">
        <v>13</v>
      </c>
      <c r="H71" s="75">
        <f>10*28.487</f>
        <v>284.87</v>
      </c>
      <c r="I71" s="1">
        <v>2.7229999999999999</v>
      </c>
      <c r="J71" s="1">
        <v>5.2069999999999999</v>
      </c>
      <c r="K71" s="1">
        <v>0.42499999999999999</v>
      </c>
      <c r="L71" s="1">
        <v>42.975999999999999</v>
      </c>
      <c r="M71" s="1">
        <v>288.19400000000002</v>
      </c>
      <c r="N71" s="70"/>
      <c r="O71" s="73"/>
      <c r="R71"/>
      <c r="S71" t="s">
        <v>409</v>
      </c>
    </row>
    <row r="72" spans="1:19" s="46" customFormat="1" x14ac:dyDescent="0.25">
      <c r="A72" s="53" t="s">
        <v>352</v>
      </c>
      <c r="B72" s="61" t="s">
        <v>92</v>
      </c>
      <c r="C72" s="42">
        <v>44389</v>
      </c>
      <c r="D72" s="41" t="s">
        <v>14</v>
      </c>
      <c r="E72" s="42" t="s">
        <v>13</v>
      </c>
      <c r="F72" s="42" t="s">
        <v>13</v>
      </c>
      <c r="G72" s="42" t="s">
        <v>13</v>
      </c>
      <c r="H72" s="1">
        <v>1.921</v>
      </c>
      <c r="I72" s="1">
        <v>3.3130000000000002</v>
      </c>
      <c r="J72" s="1">
        <v>0.16300000000000001</v>
      </c>
      <c r="K72" s="1">
        <v>0.04</v>
      </c>
      <c r="L72" s="1">
        <v>34.847000000000001</v>
      </c>
      <c r="M72" s="1">
        <v>1.758</v>
      </c>
      <c r="N72" s="70"/>
      <c r="O72" s="73"/>
      <c r="R72"/>
      <c r="S72" t="s">
        <v>408</v>
      </c>
    </row>
    <row r="73" spans="1:19" s="46" customFormat="1" x14ac:dyDescent="0.25">
      <c r="A73" s="53" t="s">
        <v>357</v>
      </c>
      <c r="B73" s="61" t="s">
        <v>123</v>
      </c>
      <c r="C73" s="42">
        <v>44389</v>
      </c>
      <c r="D73" s="41" t="s">
        <v>21</v>
      </c>
      <c r="E73" s="42" t="s">
        <v>13</v>
      </c>
      <c r="F73" s="61" t="s">
        <v>13</v>
      </c>
      <c r="G73" s="42" t="s">
        <v>13</v>
      </c>
      <c r="H73" s="1">
        <v>6.5190000000000001</v>
      </c>
      <c r="I73" s="1">
        <v>4.26</v>
      </c>
      <c r="J73" s="1">
        <v>2.1999999999999999E-2</v>
      </c>
      <c r="K73" s="1">
        <v>0.01</v>
      </c>
      <c r="L73" s="1">
        <v>5.3999999999999999E-2</v>
      </c>
      <c r="M73" s="1">
        <v>6.5030000000000001</v>
      </c>
      <c r="N73" s="70"/>
      <c r="O73" s="73"/>
      <c r="R73" t="s">
        <v>362</v>
      </c>
      <c r="S73" t="s">
        <v>408</v>
      </c>
    </row>
    <row r="74" spans="1:19" s="48" customFormat="1" x14ac:dyDescent="0.25">
      <c r="A74" s="55"/>
      <c r="B74" s="64" t="s">
        <v>87</v>
      </c>
      <c r="C74" s="71">
        <v>44389</v>
      </c>
      <c r="D74" s="72" t="s">
        <v>15</v>
      </c>
      <c r="E74" s="57" t="s">
        <v>13</v>
      </c>
      <c r="F74" s="64" t="s">
        <v>37</v>
      </c>
      <c r="G74" s="57" t="s">
        <v>13</v>
      </c>
      <c r="R74" s="48" t="s">
        <v>342</v>
      </c>
    </row>
    <row r="75" spans="1:19" s="46" customFormat="1" x14ac:dyDescent="0.25">
      <c r="A75" s="53" t="s">
        <v>353</v>
      </c>
      <c r="B75" s="61" t="s">
        <v>88</v>
      </c>
      <c r="C75" s="62">
        <v>44389</v>
      </c>
      <c r="D75" s="3" t="s">
        <v>20</v>
      </c>
      <c r="E75" s="42" t="s">
        <v>13</v>
      </c>
      <c r="F75" s="61" t="s">
        <v>13</v>
      </c>
      <c r="G75" s="42" t="s">
        <v>13</v>
      </c>
      <c r="H75" s="76">
        <v>1.1279999999999999</v>
      </c>
      <c r="I75" s="76">
        <v>3.0270000000000001</v>
      </c>
      <c r="J75" s="76">
        <v>0.107</v>
      </c>
      <c r="K75" s="76">
        <v>0</v>
      </c>
      <c r="L75" s="76">
        <v>26.895</v>
      </c>
      <c r="M75" s="1">
        <v>1.0209999999999999</v>
      </c>
      <c r="N75" s="70"/>
      <c r="O75" s="73"/>
      <c r="R75"/>
      <c r="S75" t="s">
        <v>408</v>
      </c>
    </row>
    <row r="76" spans="1:19" s="46" customFormat="1" x14ac:dyDescent="0.25">
      <c r="A76" s="53" t="s">
        <v>354</v>
      </c>
      <c r="B76" s="61" t="s">
        <v>91</v>
      </c>
      <c r="C76" s="62">
        <v>44389</v>
      </c>
      <c r="D76" s="3" t="s">
        <v>16</v>
      </c>
      <c r="E76" s="42" t="s">
        <v>13</v>
      </c>
      <c r="F76" s="42" t="s">
        <v>13</v>
      </c>
      <c r="G76" s="42" t="s">
        <v>13</v>
      </c>
      <c r="H76" s="76">
        <v>11.833</v>
      </c>
      <c r="I76" s="76">
        <v>1.851</v>
      </c>
      <c r="J76" s="76">
        <v>0.35499999999999998</v>
      </c>
      <c r="K76" s="76">
        <v>0</v>
      </c>
      <c r="L76" s="76">
        <v>14.303000000000001</v>
      </c>
      <c r="M76" s="1">
        <v>11.484999999999999</v>
      </c>
      <c r="N76" s="70"/>
      <c r="O76" s="73"/>
      <c r="R76"/>
      <c r="S76" t="s">
        <v>408</v>
      </c>
    </row>
    <row r="77" spans="1:19" s="46" customFormat="1" x14ac:dyDescent="0.25">
      <c r="A77" s="53" t="s">
        <v>355</v>
      </c>
      <c r="B77" s="61" t="s">
        <v>86</v>
      </c>
      <c r="C77" s="62">
        <v>44389</v>
      </c>
      <c r="D77" s="3" t="s">
        <v>17</v>
      </c>
      <c r="E77" s="42" t="s">
        <v>13</v>
      </c>
      <c r="F77" s="61" t="s">
        <v>13</v>
      </c>
      <c r="G77" s="42" t="s">
        <v>13</v>
      </c>
      <c r="H77" s="77">
        <f>10*30.496</f>
        <v>304.95999999999998</v>
      </c>
      <c r="I77" s="76">
        <v>1.9910000000000001</v>
      </c>
      <c r="J77" s="76">
        <v>5.34</v>
      </c>
      <c r="K77" s="76">
        <v>0.20599999999999999</v>
      </c>
      <c r="L77" s="76">
        <v>44.148000000000003</v>
      </c>
      <c r="M77" s="1">
        <v>291.66800000000001</v>
      </c>
      <c r="N77" s="70"/>
      <c r="O77" s="73"/>
      <c r="R77"/>
      <c r="S77" t="s">
        <v>409</v>
      </c>
    </row>
    <row r="78" spans="1:19" s="46" customFormat="1" x14ac:dyDescent="0.25">
      <c r="A78" s="53" t="s">
        <v>356</v>
      </c>
      <c r="B78" s="61" t="s">
        <v>89</v>
      </c>
      <c r="C78" s="42">
        <v>44389</v>
      </c>
      <c r="D78" s="41" t="s">
        <v>18</v>
      </c>
      <c r="E78" s="42" t="s">
        <v>13</v>
      </c>
      <c r="F78" s="61" t="s">
        <v>13</v>
      </c>
      <c r="G78" s="42" t="s">
        <v>13</v>
      </c>
      <c r="H78" s="76">
        <v>0.88100000000000001</v>
      </c>
      <c r="I78" s="76">
        <v>8.7490000000000006</v>
      </c>
      <c r="J78" s="76">
        <v>3.7999999999999999E-2</v>
      </c>
      <c r="K78" s="76">
        <v>6.8000000000000005E-2</v>
      </c>
      <c r="L78" s="76">
        <v>19.917999999999999</v>
      </c>
      <c r="M78" s="1">
        <v>0.84299999999999997</v>
      </c>
      <c r="N78" s="70"/>
      <c r="O78" s="73"/>
      <c r="R78"/>
      <c r="S78" t="s">
        <v>408</v>
      </c>
    </row>
    <row r="79" spans="1:19" s="46" customFormat="1" x14ac:dyDescent="0.25">
      <c r="A79" s="53" t="s">
        <v>358</v>
      </c>
      <c r="B79" s="41" t="s">
        <v>112</v>
      </c>
      <c r="C79" s="42">
        <v>44391</v>
      </c>
      <c r="D79" s="63" t="s">
        <v>242</v>
      </c>
      <c r="E79" s="42" t="s">
        <v>13</v>
      </c>
      <c r="F79" s="41" t="s">
        <v>13</v>
      </c>
      <c r="G79" s="41" t="s">
        <v>13</v>
      </c>
      <c r="H79" s="76">
        <v>0.34200000000000003</v>
      </c>
      <c r="I79" s="76">
        <v>9.7000000000000003E-2</v>
      </c>
      <c r="J79" s="76">
        <v>6.3E-2</v>
      </c>
      <c r="K79" s="76">
        <v>0</v>
      </c>
      <c r="L79" s="77">
        <f>10*32.506</f>
        <v>325.06</v>
      </c>
      <c r="M79" s="1">
        <v>0.27900000000000003</v>
      </c>
      <c r="N79" s="70"/>
      <c r="O79" s="73"/>
      <c r="R79"/>
      <c r="S79" t="s">
        <v>409</v>
      </c>
    </row>
    <row r="80" spans="1:19" s="46" customFormat="1" x14ac:dyDescent="0.25">
      <c r="A80" s="53" t="s">
        <v>359</v>
      </c>
      <c r="B80" s="41" t="s">
        <v>113</v>
      </c>
      <c r="C80" s="42">
        <v>44391</v>
      </c>
      <c r="D80" s="63" t="s">
        <v>243</v>
      </c>
      <c r="E80" s="42" t="s">
        <v>13</v>
      </c>
      <c r="F80" s="41" t="s">
        <v>13</v>
      </c>
      <c r="G80" s="41" t="s">
        <v>13</v>
      </c>
      <c r="H80" s="1">
        <v>0</v>
      </c>
      <c r="I80" s="1">
        <v>0</v>
      </c>
      <c r="J80" s="1">
        <v>3.6999999999999998E-2</v>
      </c>
      <c r="K80" s="1">
        <v>4.9000000000000002E-2</v>
      </c>
      <c r="L80" s="75">
        <f>10*42.825</f>
        <v>428.25</v>
      </c>
      <c r="M80" s="78">
        <v>0</v>
      </c>
      <c r="N80" s="70"/>
      <c r="O80" s="73"/>
      <c r="R80"/>
      <c r="S80" t="s">
        <v>470</v>
      </c>
    </row>
    <row r="81" spans="1:80" s="46" customFormat="1" x14ac:dyDescent="0.25">
      <c r="A81" s="53" t="s">
        <v>360</v>
      </c>
      <c r="B81" s="41" t="s">
        <v>114</v>
      </c>
      <c r="C81" s="42">
        <v>44391</v>
      </c>
      <c r="D81" s="63" t="s">
        <v>244</v>
      </c>
      <c r="E81" s="42" t="s">
        <v>13</v>
      </c>
      <c r="F81" s="41" t="s">
        <v>13</v>
      </c>
      <c r="G81" s="41" t="s">
        <v>13</v>
      </c>
      <c r="H81" s="1">
        <v>0</v>
      </c>
      <c r="I81" s="1">
        <v>0</v>
      </c>
      <c r="J81" s="1">
        <v>3.5999999999999997E-2</v>
      </c>
      <c r="K81" s="1">
        <v>1.7000000000000001E-2</v>
      </c>
      <c r="L81" s="75">
        <f>10*39.919</f>
        <v>399.18999999999994</v>
      </c>
      <c r="M81" s="78">
        <v>0</v>
      </c>
      <c r="N81" s="70"/>
      <c r="O81" s="73"/>
      <c r="R81"/>
      <c r="S81" t="s">
        <v>470</v>
      </c>
    </row>
    <row r="82" spans="1:80" s="46" customFormat="1" x14ac:dyDescent="0.25">
      <c r="A82" s="53" t="s">
        <v>361</v>
      </c>
      <c r="B82" s="41" t="s">
        <v>115</v>
      </c>
      <c r="C82" s="42">
        <v>44391</v>
      </c>
      <c r="D82" s="63" t="s">
        <v>245</v>
      </c>
      <c r="E82" s="42" t="s">
        <v>13</v>
      </c>
      <c r="F82" s="41" t="s">
        <v>13</v>
      </c>
      <c r="G82" s="41" t="s">
        <v>13</v>
      </c>
      <c r="H82" s="1">
        <v>0.14099999999999999</v>
      </c>
      <c r="I82" s="1">
        <v>0</v>
      </c>
      <c r="J82" s="1">
        <v>0.08</v>
      </c>
      <c r="K82" s="1">
        <v>0.108</v>
      </c>
      <c r="L82" s="75">
        <f>10*29.543</f>
        <v>295.43</v>
      </c>
      <c r="M82" s="78">
        <f t="shared" ref="M81:M82" si="0">H82-J82</f>
        <v>6.0999999999999985E-2</v>
      </c>
      <c r="N82" s="70"/>
      <c r="O82" s="73"/>
      <c r="R82"/>
      <c r="S82" t="s">
        <v>470</v>
      </c>
    </row>
    <row r="83" spans="1:80" s="46" customFormat="1" x14ac:dyDescent="0.25">
      <c r="A83" s="53" t="s">
        <v>364</v>
      </c>
      <c r="B83" s="41" t="s">
        <v>271</v>
      </c>
      <c r="C83" s="42">
        <v>44391</v>
      </c>
      <c r="D83" s="41"/>
      <c r="E83" s="41" t="s">
        <v>13</v>
      </c>
      <c r="F83" s="54"/>
      <c r="G83" s="54"/>
      <c r="H83" s="6"/>
      <c r="I83" s="6"/>
      <c r="J83" s="6"/>
      <c r="K83" s="6"/>
      <c r="L83" s="6"/>
      <c r="M83" s="6"/>
      <c r="N83" s="80"/>
      <c r="O83" s="73"/>
      <c r="P83" s="6"/>
      <c r="Q83" s="6"/>
      <c r="R83"/>
      <c r="S83" s="6"/>
    </row>
    <row r="84" spans="1:80" s="48" customFormat="1" x14ac:dyDescent="0.25">
      <c r="A84" s="55"/>
      <c r="B84" s="54" t="s">
        <v>200</v>
      </c>
      <c r="C84" s="57">
        <v>44391</v>
      </c>
      <c r="D84" s="54"/>
      <c r="E84" s="57"/>
      <c r="F84" s="54"/>
      <c r="G84" s="54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</row>
    <row r="85" spans="1:80" s="48" customFormat="1" x14ac:dyDescent="0.25">
      <c r="A85" s="55"/>
      <c r="B85" s="64" t="s">
        <v>93</v>
      </c>
      <c r="C85" s="57">
        <v>44392</v>
      </c>
      <c r="D85" s="54"/>
      <c r="E85" s="57"/>
      <c r="F85" s="54"/>
      <c r="G85" s="54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</row>
    <row r="86" spans="1:80" s="46" customFormat="1" x14ac:dyDescent="0.25">
      <c r="A86" s="53" t="s">
        <v>365</v>
      </c>
      <c r="B86" s="41" t="s">
        <v>287</v>
      </c>
      <c r="C86" s="42">
        <v>44392</v>
      </c>
      <c r="D86" s="41"/>
      <c r="E86" s="54"/>
      <c r="F86" s="54"/>
      <c r="G86" s="42" t="s">
        <v>13</v>
      </c>
      <c r="H86" s="1">
        <v>0.126</v>
      </c>
      <c r="I86" s="1">
        <v>0</v>
      </c>
      <c r="J86" s="1">
        <v>0</v>
      </c>
      <c r="K86" s="1">
        <v>0</v>
      </c>
      <c r="L86" s="1">
        <v>42.44</v>
      </c>
      <c r="M86" s="1">
        <v>0.13100000000000001</v>
      </c>
      <c r="N86" s="80"/>
      <c r="O86" s="73"/>
      <c r="R86"/>
      <c r="S86" t="s">
        <v>470</v>
      </c>
    </row>
    <row r="87" spans="1:80" s="46" customFormat="1" x14ac:dyDescent="0.25">
      <c r="A87" s="53" t="s">
        <v>366</v>
      </c>
      <c r="B87" s="41" t="s">
        <v>296</v>
      </c>
      <c r="C87" s="42">
        <v>44394</v>
      </c>
      <c r="D87" s="41"/>
      <c r="E87" s="54"/>
      <c r="F87" s="54"/>
      <c r="G87" s="42" t="s">
        <v>13</v>
      </c>
      <c r="H87" s="1">
        <v>9.8879999999999999</v>
      </c>
      <c r="I87" s="1">
        <v>0</v>
      </c>
      <c r="J87" s="1">
        <v>0.13700000000000001</v>
      </c>
      <c r="K87" s="1">
        <v>0.17</v>
      </c>
      <c r="L87" s="1">
        <v>78.555999999999997</v>
      </c>
      <c r="M87" s="1">
        <v>9.7569999999999997</v>
      </c>
      <c r="N87" s="6"/>
      <c r="O87" s="6"/>
      <c r="P87" s="6"/>
      <c r="Q87" s="6"/>
      <c r="R87"/>
      <c r="S87" t="s">
        <v>470</v>
      </c>
      <c r="T87" s="6"/>
      <c r="U87" s="6"/>
    </row>
    <row r="88" spans="1:80" s="46" customFormat="1" x14ac:dyDescent="0.25">
      <c r="A88" s="53" t="s">
        <v>367</v>
      </c>
      <c r="B88" s="41" t="s">
        <v>279</v>
      </c>
      <c r="C88" s="42">
        <v>44396</v>
      </c>
      <c r="D88" s="41"/>
      <c r="E88" s="42" t="s">
        <v>13</v>
      </c>
      <c r="F88" s="54"/>
      <c r="G88" s="42" t="s">
        <v>13</v>
      </c>
      <c r="H88" s="1">
        <v>0.27400000000000002</v>
      </c>
      <c r="I88" s="1">
        <v>0</v>
      </c>
      <c r="J88" s="1">
        <v>0.246</v>
      </c>
      <c r="K88" s="1">
        <v>3.6999999999999998E-2</v>
      </c>
      <c r="L88" s="1">
        <v>22.238</v>
      </c>
      <c r="M88" s="1">
        <v>2.5999999999999999E-2</v>
      </c>
      <c r="N88" s="80"/>
      <c r="O88" s="81"/>
      <c r="R88" t="s">
        <v>291</v>
      </c>
      <c r="S88" t="s">
        <v>470</v>
      </c>
    </row>
    <row r="89" spans="1:80" s="46" customFormat="1" x14ac:dyDescent="0.25">
      <c r="A89" s="53" t="s">
        <v>368</v>
      </c>
      <c r="B89" s="41" t="s">
        <v>280</v>
      </c>
      <c r="C89" s="42">
        <v>44396</v>
      </c>
      <c r="D89" s="41"/>
      <c r="E89" s="42" t="s">
        <v>13</v>
      </c>
      <c r="F89" s="54"/>
      <c r="G89" s="42" t="s">
        <v>13</v>
      </c>
      <c r="H89" s="1">
        <v>29.766999999999999</v>
      </c>
      <c r="I89" s="1">
        <v>0</v>
      </c>
      <c r="J89" s="1">
        <v>9.6000000000000002E-2</v>
      </c>
      <c r="K89" s="1">
        <v>0.05</v>
      </c>
      <c r="L89" s="1">
        <v>83.453999999999994</v>
      </c>
      <c r="M89" s="1">
        <v>29.693000000000001</v>
      </c>
      <c r="N89" s="80"/>
      <c r="O89" s="81"/>
      <c r="R89"/>
      <c r="S89" t="s">
        <v>470</v>
      </c>
    </row>
    <row r="90" spans="1:80" s="46" customFormat="1" x14ac:dyDescent="0.25">
      <c r="A90" s="53" t="s">
        <v>369</v>
      </c>
      <c r="B90" s="41" t="s">
        <v>178</v>
      </c>
      <c r="C90" s="42">
        <v>44396</v>
      </c>
      <c r="D90" s="41"/>
      <c r="E90" s="57"/>
      <c r="F90" s="54"/>
      <c r="G90" s="42" t="s">
        <v>13</v>
      </c>
      <c r="H90" s="1">
        <v>28.870999999999999</v>
      </c>
      <c r="I90" s="1">
        <v>0</v>
      </c>
      <c r="J90" s="1">
        <v>0</v>
      </c>
      <c r="K90" s="1">
        <v>0.03</v>
      </c>
      <c r="L90" s="1">
        <v>113.788</v>
      </c>
      <c r="M90" s="1">
        <v>28.899000000000001</v>
      </c>
      <c r="N90" s="6"/>
      <c r="O90" s="6"/>
      <c r="P90" s="6"/>
      <c r="Q90" s="6"/>
      <c r="R90"/>
      <c r="S90" t="s">
        <v>470</v>
      </c>
      <c r="T90" s="6"/>
      <c r="U90" s="6"/>
    </row>
    <row r="91" spans="1:80" s="46" customFormat="1" x14ac:dyDescent="0.25">
      <c r="A91" s="53" t="s">
        <v>370</v>
      </c>
      <c r="B91" s="41" t="s">
        <v>220</v>
      </c>
      <c r="C91" s="42">
        <v>44396</v>
      </c>
      <c r="D91" s="41"/>
      <c r="E91" s="54"/>
      <c r="F91" s="54"/>
      <c r="G91" s="42" t="s">
        <v>13</v>
      </c>
      <c r="H91" s="1">
        <v>19.552</v>
      </c>
      <c r="I91" s="1">
        <v>2.6680000000000001</v>
      </c>
      <c r="J91" s="1">
        <v>1.2230000000000001</v>
      </c>
      <c r="K91" s="1">
        <v>0.23</v>
      </c>
      <c r="L91" s="1">
        <v>95.936999999999998</v>
      </c>
      <c r="M91" s="1">
        <v>18.332999999999998</v>
      </c>
      <c r="N91" s="6"/>
      <c r="O91" s="6"/>
      <c r="P91" s="6"/>
      <c r="Q91" s="6"/>
      <c r="R91"/>
      <c r="S91" t="s">
        <v>470</v>
      </c>
      <c r="T91" s="6"/>
      <c r="U91" s="6"/>
    </row>
    <row r="92" spans="1:80" s="46" customFormat="1" x14ac:dyDescent="0.25">
      <c r="A92" s="53" t="s">
        <v>371</v>
      </c>
      <c r="B92" s="41" t="s">
        <v>218</v>
      </c>
      <c r="C92" s="42">
        <v>44396</v>
      </c>
      <c r="D92" s="41"/>
      <c r="E92" s="42" t="s">
        <v>13</v>
      </c>
      <c r="F92" s="54"/>
      <c r="G92" s="42" t="s">
        <v>13</v>
      </c>
      <c r="H92" s="1">
        <v>73.238</v>
      </c>
      <c r="I92" s="1">
        <v>0.73799999999999999</v>
      </c>
      <c r="J92" s="1">
        <v>0.215</v>
      </c>
      <c r="K92" s="1">
        <v>4.1000000000000002E-2</v>
      </c>
      <c r="L92" s="1">
        <v>63.722000000000001</v>
      </c>
      <c r="M92" s="1">
        <v>73.078000000000003</v>
      </c>
      <c r="N92" s="80"/>
      <c r="O92" s="81"/>
      <c r="R92" t="s">
        <v>291</v>
      </c>
      <c r="S92" t="s">
        <v>470</v>
      </c>
    </row>
    <row r="93" spans="1:80" s="46" customFormat="1" x14ac:dyDescent="0.25">
      <c r="A93" s="53" t="s">
        <v>372</v>
      </c>
      <c r="B93" s="41" t="s">
        <v>207</v>
      </c>
      <c r="C93" s="42">
        <v>44396</v>
      </c>
      <c r="D93" s="41" t="s">
        <v>22</v>
      </c>
      <c r="E93" s="41" t="s">
        <v>13</v>
      </c>
      <c r="F93" s="54" t="s">
        <v>37</v>
      </c>
      <c r="G93" s="41" t="s">
        <v>13</v>
      </c>
      <c r="H93" s="1">
        <v>30.356000000000002</v>
      </c>
      <c r="I93" s="1">
        <v>0.95899999999999985</v>
      </c>
      <c r="J93" s="1">
        <v>0.52900000000000003</v>
      </c>
      <c r="K93" s="1">
        <v>0</v>
      </c>
      <c r="L93" s="1">
        <v>23.091999999999999</v>
      </c>
      <c r="M93" s="1">
        <v>29.847000000000001</v>
      </c>
      <c r="N93" s="80"/>
      <c r="O93" s="81"/>
      <c r="R93"/>
      <c r="S93" t="s">
        <v>470</v>
      </c>
    </row>
    <row r="94" spans="1:80" s="46" customFormat="1" x14ac:dyDescent="0.25">
      <c r="A94" s="74" t="s">
        <v>373</v>
      </c>
      <c r="B94" s="41" t="s">
        <v>209</v>
      </c>
      <c r="C94" s="42">
        <v>44396</v>
      </c>
      <c r="D94" s="41" t="s">
        <v>14</v>
      </c>
      <c r="E94" s="41" t="s">
        <v>13</v>
      </c>
      <c r="F94" s="41" t="s">
        <v>13</v>
      </c>
      <c r="G94" s="41" t="s">
        <v>13</v>
      </c>
      <c r="H94" s="1">
        <v>5.5E-2</v>
      </c>
      <c r="I94" s="1">
        <v>0</v>
      </c>
      <c r="J94" s="1">
        <v>3.5000000000000003E-2</v>
      </c>
      <c r="K94" s="1">
        <v>6.4000000000000001E-2</v>
      </c>
      <c r="L94" s="1">
        <v>29.462</v>
      </c>
      <c r="M94" s="1">
        <v>1.9E-2</v>
      </c>
      <c r="N94" s="80"/>
      <c r="O94" s="81"/>
      <c r="R94"/>
      <c r="S94" t="s">
        <v>470</v>
      </c>
    </row>
    <row r="95" spans="1:80" s="46" customFormat="1" x14ac:dyDescent="0.25">
      <c r="A95" s="53" t="s">
        <v>374</v>
      </c>
      <c r="B95" s="41" t="s">
        <v>210</v>
      </c>
      <c r="C95" s="42">
        <v>44396</v>
      </c>
      <c r="D95" s="41" t="s">
        <v>19</v>
      </c>
      <c r="E95" s="41" t="s">
        <v>13</v>
      </c>
      <c r="F95" s="41" t="s">
        <v>13</v>
      </c>
      <c r="G95" s="41" t="s">
        <v>13</v>
      </c>
      <c r="H95" s="1">
        <v>3.4580000000000002</v>
      </c>
      <c r="I95" s="1">
        <v>0.67800000000000016</v>
      </c>
      <c r="J95" s="1">
        <v>0.24099999999999999</v>
      </c>
      <c r="K95" s="1">
        <v>5.6000000000000001E-2</v>
      </c>
      <c r="L95" s="1">
        <v>22.638000000000002</v>
      </c>
      <c r="M95" s="1">
        <v>3.218</v>
      </c>
      <c r="N95" s="80"/>
      <c r="O95" s="81"/>
      <c r="R95"/>
      <c r="S95" t="s">
        <v>470</v>
      </c>
    </row>
    <row r="96" spans="1:80" s="46" customFormat="1" x14ac:dyDescent="0.25">
      <c r="A96" s="53" t="s">
        <v>375</v>
      </c>
      <c r="B96" s="41" t="s">
        <v>215</v>
      </c>
      <c r="C96" s="42">
        <v>44396</v>
      </c>
      <c r="D96" s="41" t="s">
        <v>21</v>
      </c>
      <c r="E96" s="41" t="s">
        <v>13</v>
      </c>
      <c r="F96" s="41" t="s">
        <v>13</v>
      </c>
      <c r="G96" s="41" t="s">
        <v>13</v>
      </c>
      <c r="H96" s="1">
        <v>1.5149999999999999</v>
      </c>
      <c r="I96" s="1">
        <v>0</v>
      </c>
      <c r="J96" s="1">
        <v>0.13300000000000001</v>
      </c>
      <c r="K96" s="1">
        <v>0</v>
      </c>
      <c r="L96" s="1">
        <v>31.661000000000001</v>
      </c>
      <c r="M96" s="1">
        <v>1.3819999999999999</v>
      </c>
      <c r="N96" s="80"/>
      <c r="O96" s="81"/>
      <c r="R96"/>
      <c r="S96" t="s">
        <v>470</v>
      </c>
    </row>
    <row r="97" spans="1:80" s="46" customFormat="1" x14ac:dyDescent="0.25">
      <c r="A97" s="53" t="s">
        <v>376</v>
      </c>
      <c r="B97" s="41" t="s">
        <v>208</v>
      </c>
      <c r="C97" s="42">
        <v>44396</v>
      </c>
      <c r="D97" s="41" t="s">
        <v>15</v>
      </c>
      <c r="E97" s="41" t="s">
        <v>13</v>
      </c>
      <c r="F97" s="41" t="s">
        <v>13</v>
      </c>
      <c r="G97" s="41" t="s">
        <v>13</v>
      </c>
      <c r="H97" s="75">
        <f>10*33.545</f>
        <v>335.45000000000005</v>
      </c>
      <c r="I97" s="1">
        <v>1.679</v>
      </c>
      <c r="J97" s="1">
        <v>2.4649999999999999</v>
      </c>
      <c r="K97" s="1">
        <v>4.0659999999999998</v>
      </c>
      <c r="L97" s="1">
        <v>135.22800000000001</v>
      </c>
      <c r="M97" s="1">
        <v>317.76799999999997</v>
      </c>
      <c r="N97" s="80"/>
      <c r="O97" s="81"/>
      <c r="R97"/>
      <c r="S97" t="s">
        <v>472</v>
      </c>
    </row>
    <row r="98" spans="1:80" s="46" customFormat="1" x14ac:dyDescent="0.25">
      <c r="A98" s="53" t="s">
        <v>377</v>
      </c>
      <c r="B98" s="41" t="s">
        <v>211</v>
      </c>
      <c r="C98" s="42">
        <v>44396</v>
      </c>
      <c r="D98" s="41" t="s">
        <v>20</v>
      </c>
      <c r="E98" s="41" t="s">
        <v>13</v>
      </c>
      <c r="F98" s="41" t="s">
        <v>13</v>
      </c>
      <c r="G98" s="41" t="s">
        <v>13</v>
      </c>
      <c r="H98" s="1">
        <v>0.42399999999999999</v>
      </c>
      <c r="I98" s="1">
        <v>0</v>
      </c>
      <c r="J98" s="1">
        <v>1.9E-2</v>
      </c>
      <c r="K98" s="1">
        <v>7.0000000000000001E-3</v>
      </c>
      <c r="L98" s="1">
        <v>27.791</v>
      </c>
      <c r="M98" s="1">
        <v>0.40500000000000003</v>
      </c>
      <c r="N98" s="80"/>
      <c r="O98" s="81"/>
      <c r="R98"/>
      <c r="S98" t="s">
        <v>470</v>
      </c>
    </row>
    <row r="99" spans="1:80" s="46" customFormat="1" x14ac:dyDescent="0.25">
      <c r="A99" s="53" t="s">
        <v>378</v>
      </c>
      <c r="B99" s="41" t="s">
        <v>212</v>
      </c>
      <c r="C99" s="42">
        <v>44396</v>
      </c>
      <c r="D99" s="41" t="s">
        <v>18</v>
      </c>
      <c r="E99" s="41" t="s">
        <v>13</v>
      </c>
      <c r="F99" s="41" t="s">
        <v>13</v>
      </c>
      <c r="G99" s="41" t="s">
        <v>13</v>
      </c>
      <c r="H99" s="1">
        <v>1.8819999999999999</v>
      </c>
      <c r="I99" s="1">
        <v>0.32899999999999996</v>
      </c>
      <c r="J99" s="1">
        <v>0.19900000000000001</v>
      </c>
      <c r="K99" s="1">
        <v>3.2000000000000001E-2</v>
      </c>
      <c r="L99" s="1">
        <v>27.963999999999999</v>
      </c>
      <c r="M99" s="1">
        <v>1.6830000000000001</v>
      </c>
      <c r="N99" s="80"/>
      <c r="O99" s="81"/>
      <c r="R99"/>
      <c r="S99" t="s">
        <v>470</v>
      </c>
    </row>
    <row r="100" spans="1:80" s="46" customFormat="1" x14ac:dyDescent="0.25">
      <c r="A100" s="53" t="s">
        <v>379</v>
      </c>
      <c r="B100" s="41" t="s">
        <v>213</v>
      </c>
      <c r="C100" s="42">
        <v>44396</v>
      </c>
      <c r="D100" s="41" t="s">
        <v>16</v>
      </c>
      <c r="E100" s="41" t="s">
        <v>13</v>
      </c>
      <c r="F100" s="41" t="s">
        <v>13</v>
      </c>
      <c r="G100" s="41" t="s">
        <v>13</v>
      </c>
      <c r="H100" s="75">
        <f>10*30.618</f>
        <v>306.18</v>
      </c>
      <c r="I100" s="1">
        <v>2.5789999999999997</v>
      </c>
      <c r="J100" s="1">
        <v>2.6560000000000001</v>
      </c>
      <c r="K100" s="1">
        <v>2.996</v>
      </c>
      <c r="L100" s="1">
        <v>120.616</v>
      </c>
      <c r="M100" s="1">
        <v>277.78899999999999</v>
      </c>
      <c r="N100" s="80"/>
      <c r="O100" s="81"/>
      <c r="R100"/>
      <c r="S100" t="s">
        <v>472</v>
      </c>
    </row>
    <row r="101" spans="1:80" s="46" customFormat="1" x14ac:dyDescent="0.25">
      <c r="A101" s="53" t="s">
        <v>380</v>
      </c>
      <c r="B101" s="41" t="s">
        <v>214</v>
      </c>
      <c r="C101" s="42">
        <v>44396</v>
      </c>
      <c r="D101" s="41" t="s">
        <v>17</v>
      </c>
      <c r="E101" s="41" t="s">
        <v>13</v>
      </c>
      <c r="F101" s="41" t="s">
        <v>13</v>
      </c>
      <c r="G101" s="41" t="s">
        <v>13</v>
      </c>
      <c r="H101" s="1">
        <v>79.677000000000007</v>
      </c>
      <c r="I101" s="1">
        <v>2.5970000000000004</v>
      </c>
      <c r="J101" s="1">
        <v>1.982</v>
      </c>
      <c r="K101" s="1">
        <v>9.6000000000000002E-2</v>
      </c>
      <c r="L101" s="1">
        <v>22.507999999999999</v>
      </c>
      <c r="M101" s="1">
        <v>77.75</v>
      </c>
      <c r="N101" s="80"/>
      <c r="O101" s="81"/>
      <c r="R101"/>
      <c r="S101" t="s">
        <v>470</v>
      </c>
    </row>
    <row r="102" spans="1:80" s="48" customFormat="1" x14ac:dyDescent="0.25">
      <c r="A102" s="55" t="s">
        <v>381</v>
      </c>
      <c r="B102" s="54" t="s">
        <v>219</v>
      </c>
      <c r="C102" s="57">
        <v>44396</v>
      </c>
      <c r="D102" s="54"/>
      <c r="E102" s="54"/>
      <c r="F102" s="54"/>
      <c r="G102" s="57"/>
    </row>
    <row r="103" spans="1:80" s="46" customFormat="1" x14ac:dyDescent="0.25">
      <c r="A103" s="53" t="s">
        <v>382</v>
      </c>
      <c r="B103" s="41" t="s">
        <v>179</v>
      </c>
      <c r="C103" s="42">
        <v>44396</v>
      </c>
      <c r="D103" s="41"/>
      <c r="E103" s="57"/>
      <c r="F103" s="54"/>
      <c r="G103" s="42" t="s">
        <v>13</v>
      </c>
      <c r="H103" s="1">
        <v>0.49099999999999999</v>
      </c>
      <c r="I103" s="1">
        <v>0</v>
      </c>
      <c r="J103" s="1">
        <v>5.2999999999999999E-2</v>
      </c>
      <c r="K103" s="1">
        <v>0</v>
      </c>
      <c r="L103" s="1">
        <v>138.137</v>
      </c>
      <c r="M103" s="1">
        <v>0.438</v>
      </c>
      <c r="N103" s="6"/>
      <c r="O103" s="6"/>
      <c r="P103" s="6"/>
      <c r="Q103" s="6"/>
      <c r="R103"/>
      <c r="S103" t="s">
        <v>470</v>
      </c>
      <c r="T103" s="6"/>
      <c r="U103" s="6"/>
    </row>
    <row r="104" spans="1:80" s="46" customFormat="1" x14ac:dyDescent="0.25">
      <c r="A104" s="53" t="s">
        <v>383</v>
      </c>
      <c r="B104" s="41" t="s">
        <v>180</v>
      </c>
      <c r="C104" s="42">
        <v>44396</v>
      </c>
      <c r="D104" s="41"/>
      <c r="E104" s="57"/>
      <c r="F104" s="54"/>
      <c r="G104" s="42" t="s">
        <v>13</v>
      </c>
      <c r="H104" s="1">
        <v>0.34</v>
      </c>
      <c r="I104" s="1">
        <v>8.3730000000000011</v>
      </c>
      <c r="J104" s="1">
        <v>1E-3</v>
      </c>
      <c r="K104" s="1">
        <v>0</v>
      </c>
      <c r="L104" s="1">
        <v>171.63200000000001</v>
      </c>
      <c r="M104" s="1">
        <v>0.33900000000000002</v>
      </c>
      <c r="N104" s="6"/>
      <c r="O104" s="6"/>
      <c r="P104" s="6"/>
      <c r="Q104" s="6"/>
      <c r="R104"/>
      <c r="S104" t="s">
        <v>470</v>
      </c>
      <c r="T104" s="6"/>
      <c r="U104" s="6"/>
    </row>
    <row r="105" spans="1:80" s="48" customFormat="1" x14ac:dyDescent="0.25">
      <c r="A105" s="55"/>
      <c r="B105" s="54" t="s">
        <v>202</v>
      </c>
      <c r="C105" s="57">
        <v>44396</v>
      </c>
      <c r="D105" s="54"/>
      <c r="E105" s="54"/>
      <c r="F105" s="54"/>
      <c r="G105" s="54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</row>
    <row r="106" spans="1:80" s="46" customFormat="1" x14ac:dyDescent="0.25">
      <c r="A106" s="53" t="s">
        <v>410</v>
      </c>
      <c r="B106" s="41" t="s">
        <v>177</v>
      </c>
      <c r="C106" s="42">
        <v>44396</v>
      </c>
      <c r="D106" s="41"/>
      <c r="E106" s="57"/>
      <c r="F106" s="54"/>
      <c r="G106" s="42" t="s">
        <v>13</v>
      </c>
      <c r="H106" s="1">
        <v>0.27400000000000002</v>
      </c>
      <c r="I106" s="1">
        <v>9.484</v>
      </c>
      <c r="J106" s="1">
        <v>2.5000000000000001E-2</v>
      </c>
      <c r="K106" s="1">
        <v>0</v>
      </c>
      <c r="L106" s="1">
        <v>146.06299999999999</v>
      </c>
      <c r="M106" s="1">
        <v>0.249</v>
      </c>
      <c r="N106" s="6"/>
      <c r="O106" s="6"/>
      <c r="P106" s="6"/>
      <c r="Q106" s="6"/>
      <c r="R106"/>
      <c r="S106" t="s">
        <v>470</v>
      </c>
      <c r="T106" s="6"/>
      <c r="U106" s="6"/>
    </row>
    <row r="107" spans="1:80" s="46" customFormat="1" x14ac:dyDescent="0.25">
      <c r="A107" s="53" t="s">
        <v>538</v>
      </c>
      <c r="B107" s="41" t="s">
        <v>278</v>
      </c>
      <c r="C107" s="42">
        <v>44396</v>
      </c>
      <c r="D107" s="41"/>
      <c r="E107" s="42" t="s">
        <v>13</v>
      </c>
      <c r="F107" s="54"/>
      <c r="G107" s="54"/>
      <c r="H107" s="6"/>
      <c r="I107" s="6"/>
      <c r="J107" s="6"/>
      <c r="K107" s="6"/>
      <c r="L107" s="6"/>
      <c r="M107" s="6"/>
      <c r="N107" s="80"/>
      <c r="O107" s="81"/>
      <c r="R107"/>
      <c r="S107" s="6"/>
    </row>
    <row r="108" spans="1:80" s="46" customFormat="1" x14ac:dyDescent="0.25">
      <c r="A108" s="53" t="s">
        <v>370</v>
      </c>
      <c r="B108" s="41" t="s">
        <v>539</v>
      </c>
      <c r="C108" s="42">
        <v>44396</v>
      </c>
      <c r="D108" s="41"/>
      <c r="E108" s="42"/>
      <c r="F108" s="54"/>
      <c r="G108" s="54"/>
      <c r="H108" s="6"/>
      <c r="I108" s="6"/>
      <c r="J108" s="6"/>
      <c r="K108" s="6"/>
      <c r="L108" s="6"/>
      <c r="M108" s="6"/>
      <c r="N108" s="80"/>
      <c r="O108" s="81"/>
      <c r="R108"/>
      <c r="S108" s="6"/>
    </row>
    <row r="109" spans="1:80" s="46" customFormat="1" x14ac:dyDescent="0.25">
      <c r="A109" s="53" t="s">
        <v>540</v>
      </c>
      <c r="B109" s="41" t="s">
        <v>275</v>
      </c>
      <c r="C109" s="42">
        <v>44396</v>
      </c>
      <c r="D109" s="41"/>
      <c r="E109" s="42"/>
      <c r="F109" s="54"/>
      <c r="G109" s="54"/>
      <c r="H109" s="6"/>
      <c r="I109" s="6"/>
      <c r="J109" s="6"/>
      <c r="K109" s="6"/>
      <c r="L109" s="6"/>
      <c r="M109" s="6"/>
      <c r="N109" s="80"/>
      <c r="O109" s="81"/>
      <c r="R109"/>
      <c r="S109" s="6"/>
    </row>
    <row r="110" spans="1:80" s="46" customFormat="1" x14ac:dyDescent="0.25">
      <c r="A110" s="53" t="s">
        <v>387</v>
      </c>
      <c r="B110" s="41" t="s">
        <v>284</v>
      </c>
      <c r="C110" s="42">
        <v>44397</v>
      </c>
      <c r="D110" s="41"/>
      <c r="E110" s="42" t="s">
        <v>13</v>
      </c>
      <c r="F110" s="54"/>
      <c r="G110" s="42" t="s">
        <v>13</v>
      </c>
      <c r="H110" s="1">
        <v>1.0489999999999999</v>
      </c>
      <c r="I110" s="1">
        <v>0</v>
      </c>
      <c r="J110" s="1">
        <v>0.20100000000000001</v>
      </c>
      <c r="K110" s="1">
        <v>4.9000000000000002E-2</v>
      </c>
      <c r="L110" s="1">
        <v>35.372</v>
      </c>
      <c r="M110" s="1">
        <v>0.84699999999999998</v>
      </c>
      <c r="N110" s="80"/>
      <c r="O110" s="81"/>
      <c r="R110"/>
      <c r="S110" t="s">
        <v>470</v>
      </c>
    </row>
    <row r="111" spans="1:80" s="46" customFormat="1" x14ac:dyDescent="0.25">
      <c r="A111" s="53" t="s">
        <v>384</v>
      </c>
      <c r="B111" s="41" t="s">
        <v>281</v>
      </c>
      <c r="C111" s="42">
        <v>44397</v>
      </c>
      <c r="D111" s="41"/>
      <c r="E111" s="42" t="s">
        <v>13</v>
      </c>
      <c r="F111" s="54"/>
      <c r="G111" s="42" t="s">
        <v>13</v>
      </c>
      <c r="H111" s="1">
        <v>0.219</v>
      </c>
      <c r="I111" s="1">
        <v>0</v>
      </c>
      <c r="J111" s="1">
        <v>6.9000000000000006E-2</v>
      </c>
      <c r="K111" s="1">
        <v>0</v>
      </c>
      <c r="L111" s="1">
        <v>16.478999999999999</v>
      </c>
      <c r="M111" s="1">
        <v>0.15</v>
      </c>
      <c r="N111" s="80"/>
      <c r="O111" s="81"/>
      <c r="R111"/>
      <c r="S111" t="s">
        <v>470</v>
      </c>
    </row>
    <row r="112" spans="1:80" s="46" customFormat="1" x14ac:dyDescent="0.25">
      <c r="A112" s="53" t="s">
        <v>386</v>
      </c>
      <c r="B112" s="41" t="s">
        <v>285</v>
      </c>
      <c r="C112" s="42">
        <v>44397</v>
      </c>
      <c r="D112" s="41"/>
      <c r="E112" s="42" t="s">
        <v>13</v>
      </c>
      <c r="F112" s="54"/>
      <c r="G112" s="42" t="s">
        <v>13</v>
      </c>
      <c r="H112" s="1">
        <v>45.247999999999998</v>
      </c>
      <c r="I112" s="1">
        <v>1.1500000000000001</v>
      </c>
      <c r="J112" s="1">
        <v>0.27100000000000002</v>
      </c>
      <c r="K112" s="1">
        <v>0.14199999999999999</v>
      </c>
      <c r="L112" s="1">
        <v>100.34399999999999</v>
      </c>
      <c r="M112" s="1">
        <v>45.021999999999998</v>
      </c>
      <c r="N112" s="80"/>
      <c r="O112" s="81"/>
      <c r="R112"/>
      <c r="S112" t="s">
        <v>470</v>
      </c>
    </row>
    <row r="113" spans="1:19" s="46" customFormat="1" x14ac:dyDescent="0.25">
      <c r="A113" s="53" t="s">
        <v>381</v>
      </c>
      <c r="B113" s="41" t="s">
        <v>283</v>
      </c>
      <c r="C113" s="42">
        <v>44397</v>
      </c>
      <c r="D113" s="41"/>
      <c r="E113" s="42" t="s">
        <v>13</v>
      </c>
      <c r="F113" s="54"/>
      <c r="G113" s="54"/>
      <c r="H113" s="6"/>
      <c r="I113" s="6"/>
      <c r="J113" s="6"/>
      <c r="K113" s="6"/>
      <c r="L113" s="6"/>
      <c r="M113" s="6"/>
      <c r="N113" s="80"/>
      <c r="O113" s="81"/>
      <c r="R113"/>
      <c r="S113" s="6"/>
    </row>
    <row r="114" spans="1:19" s="48" customFormat="1" x14ac:dyDescent="0.25">
      <c r="A114" s="55"/>
      <c r="B114" s="54" t="s">
        <v>283</v>
      </c>
      <c r="C114" s="57">
        <v>44397</v>
      </c>
      <c r="D114" s="54"/>
      <c r="E114" s="57" t="s">
        <v>13</v>
      </c>
      <c r="F114" s="54"/>
      <c r="G114" s="54"/>
      <c r="R114" s="48" t="s">
        <v>342</v>
      </c>
    </row>
    <row r="115" spans="1:19" s="46" customFormat="1" x14ac:dyDescent="0.25">
      <c r="A115" s="53" t="s">
        <v>388</v>
      </c>
      <c r="B115" s="41" t="s">
        <v>217</v>
      </c>
      <c r="C115" s="42">
        <v>44397</v>
      </c>
      <c r="D115" s="41"/>
      <c r="E115" s="42" t="s">
        <v>13</v>
      </c>
      <c r="F115" s="54"/>
      <c r="G115" s="42" t="s">
        <v>13</v>
      </c>
      <c r="H115" s="1">
        <v>3.88</v>
      </c>
      <c r="I115" s="1">
        <v>5.2</v>
      </c>
      <c r="J115" s="1">
        <v>0.35599999999999998</v>
      </c>
      <c r="K115" s="1">
        <v>0.47599999999999998</v>
      </c>
      <c r="L115" s="1">
        <v>61.341000000000001</v>
      </c>
      <c r="M115" s="1">
        <v>3.524</v>
      </c>
      <c r="N115" s="80"/>
      <c r="O115" s="81"/>
      <c r="R115"/>
      <c r="S115" t="s">
        <v>470</v>
      </c>
    </row>
    <row r="116" spans="1:19" s="46" customFormat="1" x14ac:dyDescent="0.25">
      <c r="A116" s="53" t="s">
        <v>385</v>
      </c>
      <c r="B116" s="41" t="s">
        <v>216</v>
      </c>
      <c r="C116" s="42">
        <v>44397</v>
      </c>
      <c r="D116" s="41"/>
      <c r="E116" s="42" t="s">
        <v>13</v>
      </c>
      <c r="F116" s="54"/>
      <c r="G116" s="42" t="s">
        <v>13</v>
      </c>
      <c r="H116" s="1">
        <v>17.617999999999999</v>
      </c>
      <c r="I116" s="1">
        <v>1.05</v>
      </c>
      <c r="J116" s="1">
        <v>0.14199999999999999</v>
      </c>
      <c r="K116" s="1">
        <v>4.2000000000000003E-2</v>
      </c>
      <c r="L116" s="1">
        <v>70.893000000000001</v>
      </c>
      <c r="M116" s="1">
        <v>17.492999999999999</v>
      </c>
      <c r="N116" s="80"/>
      <c r="O116" s="81"/>
      <c r="R116"/>
      <c r="S116" t="s">
        <v>470</v>
      </c>
    </row>
    <row r="117" spans="1:19" s="46" customFormat="1" x14ac:dyDescent="0.25">
      <c r="A117" s="53" t="s">
        <v>389</v>
      </c>
      <c r="B117" s="41" t="s">
        <v>282</v>
      </c>
      <c r="C117" s="42">
        <v>44397</v>
      </c>
      <c r="D117" s="41"/>
      <c r="E117" s="42" t="s">
        <v>13</v>
      </c>
      <c r="F117" s="54"/>
      <c r="G117" s="42" t="s">
        <v>13</v>
      </c>
      <c r="N117" s="80"/>
      <c r="O117" s="81"/>
      <c r="R117"/>
      <c r="S117"/>
    </row>
    <row r="118" spans="1:19" s="46" customFormat="1" x14ac:dyDescent="0.25">
      <c r="A118" s="53" t="s">
        <v>390</v>
      </c>
      <c r="B118" s="41" t="s">
        <v>238</v>
      </c>
      <c r="C118" s="42">
        <v>44398</v>
      </c>
      <c r="D118" s="63" t="s">
        <v>242</v>
      </c>
      <c r="E118" s="41" t="s">
        <v>13</v>
      </c>
      <c r="F118" s="41" t="s">
        <v>13</v>
      </c>
      <c r="G118" s="41" t="s">
        <v>13</v>
      </c>
      <c r="H118" s="1">
        <v>0.17599999999999999</v>
      </c>
      <c r="I118" s="1">
        <v>0</v>
      </c>
      <c r="J118" s="1">
        <v>5.8000000000000003E-2</v>
      </c>
      <c r="K118" s="1">
        <v>0</v>
      </c>
      <c r="L118" s="75">
        <f>10*35.897</f>
        <v>358.96999999999997</v>
      </c>
      <c r="M118" s="1">
        <v>0.11700000000000001</v>
      </c>
      <c r="N118" s="80"/>
      <c r="O118" s="81"/>
      <c r="R118"/>
      <c r="S118" t="s">
        <v>472</v>
      </c>
    </row>
    <row r="119" spans="1:19" s="46" customFormat="1" x14ac:dyDescent="0.25">
      <c r="A119" s="53" t="s">
        <v>392</v>
      </c>
      <c r="B119" s="41" t="s">
        <v>239</v>
      </c>
      <c r="C119" s="42">
        <v>44398</v>
      </c>
      <c r="D119" s="63" t="s">
        <v>243</v>
      </c>
      <c r="E119" s="41" t="s">
        <v>13</v>
      </c>
      <c r="F119" s="41" t="s">
        <v>13</v>
      </c>
      <c r="G119" s="41" t="s">
        <v>13</v>
      </c>
      <c r="H119" s="1">
        <v>0.22700000000000001</v>
      </c>
      <c r="I119" s="1">
        <v>0.82099999999999995</v>
      </c>
      <c r="J119" s="1">
        <v>9.0999999999999998E-2</v>
      </c>
      <c r="K119" s="1">
        <v>8.0000000000000002E-3</v>
      </c>
      <c r="L119" s="75">
        <f>10*27.961</f>
        <v>279.61</v>
      </c>
      <c r="M119" s="1">
        <v>0.13400000000000001</v>
      </c>
      <c r="N119" s="80"/>
      <c r="O119" s="81"/>
      <c r="R119"/>
      <c r="S119" t="s">
        <v>472</v>
      </c>
    </row>
    <row r="120" spans="1:19" s="46" customFormat="1" x14ac:dyDescent="0.25">
      <c r="A120" s="53" t="s">
        <v>393</v>
      </c>
      <c r="B120" s="41" t="s">
        <v>240</v>
      </c>
      <c r="C120" s="42">
        <v>44398</v>
      </c>
      <c r="D120" s="63" t="s">
        <v>244</v>
      </c>
      <c r="E120" s="41" t="s">
        <v>13</v>
      </c>
      <c r="F120" s="41" t="s">
        <v>13</v>
      </c>
      <c r="G120" s="41" t="s">
        <v>13</v>
      </c>
      <c r="H120" s="1">
        <v>0.114</v>
      </c>
      <c r="I120" s="1">
        <v>0.21599999999999997</v>
      </c>
      <c r="J120" s="1">
        <v>6.4000000000000001E-2</v>
      </c>
      <c r="K120" s="1">
        <v>0</v>
      </c>
      <c r="L120" s="75">
        <f>10*34.048</f>
        <v>340.48</v>
      </c>
      <c r="M120" s="1">
        <v>0.05</v>
      </c>
      <c r="N120" s="80"/>
      <c r="O120" s="81"/>
      <c r="R120"/>
      <c r="S120" t="s">
        <v>472</v>
      </c>
    </row>
    <row r="121" spans="1:19" s="46" customFormat="1" x14ac:dyDescent="0.25">
      <c r="A121" s="53" t="s">
        <v>394</v>
      </c>
      <c r="B121" s="41" t="s">
        <v>241</v>
      </c>
      <c r="C121" s="42">
        <v>44398</v>
      </c>
      <c r="D121" s="63" t="s">
        <v>245</v>
      </c>
      <c r="E121" s="41" t="s">
        <v>13</v>
      </c>
      <c r="F121" s="41" t="s">
        <v>13</v>
      </c>
      <c r="G121" s="41" t="s">
        <v>13</v>
      </c>
      <c r="H121" s="1">
        <v>0.10199999999999999</v>
      </c>
      <c r="I121" s="1">
        <v>0.30499999999999999</v>
      </c>
      <c r="J121" s="1">
        <v>6.0999999999999999E-2</v>
      </c>
      <c r="K121" s="1">
        <v>0</v>
      </c>
      <c r="L121" s="75">
        <f>10*34.735</f>
        <v>347.35</v>
      </c>
      <c r="M121" s="1">
        <v>0.04</v>
      </c>
      <c r="N121" s="80"/>
      <c r="O121" s="81"/>
      <c r="R121"/>
      <c r="S121" t="s">
        <v>472</v>
      </c>
    </row>
    <row r="122" spans="1:19" s="46" customFormat="1" x14ac:dyDescent="0.25">
      <c r="A122" s="53" t="s">
        <v>542</v>
      </c>
      <c r="B122" s="41" t="s">
        <v>286</v>
      </c>
      <c r="C122" s="42">
        <v>44398</v>
      </c>
      <c r="D122" s="41"/>
      <c r="E122" s="42" t="s">
        <v>13</v>
      </c>
      <c r="F122" s="54"/>
      <c r="G122" s="54"/>
      <c r="H122" s="6"/>
      <c r="I122" s="6"/>
      <c r="J122" s="6"/>
      <c r="K122" s="6"/>
      <c r="L122" s="6"/>
      <c r="M122" s="6"/>
      <c r="N122" s="80"/>
      <c r="O122" s="81"/>
      <c r="R122"/>
      <c r="S122" s="6"/>
    </row>
    <row r="123" spans="1:19" s="46" customFormat="1" x14ac:dyDescent="0.25">
      <c r="A123" s="53" t="s">
        <v>543</v>
      </c>
      <c r="B123" s="41" t="s">
        <v>201</v>
      </c>
      <c r="C123" s="42">
        <v>44398</v>
      </c>
      <c r="D123" s="41"/>
      <c r="E123" s="41" t="s">
        <v>13</v>
      </c>
      <c r="F123" s="54"/>
      <c r="G123" s="54"/>
      <c r="H123" s="6"/>
      <c r="I123" s="6"/>
      <c r="J123" s="6"/>
      <c r="K123" s="6"/>
      <c r="L123" s="6"/>
      <c r="M123" s="6"/>
      <c r="N123" s="80"/>
      <c r="O123" s="81"/>
      <c r="R123"/>
      <c r="S123" s="6"/>
    </row>
    <row r="124" spans="1:19" s="46" customFormat="1" x14ac:dyDescent="0.25">
      <c r="A124" s="53" t="s">
        <v>395</v>
      </c>
      <c r="B124" s="41" t="s">
        <v>191</v>
      </c>
      <c r="C124" s="42">
        <v>44403</v>
      </c>
      <c r="D124" s="41" t="s">
        <v>22</v>
      </c>
      <c r="E124" s="41" t="s">
        <v>13</v>
      </c>
      <c r="F124" s="41" t="s">
        <v>13</v>
      </c>
      <c r="G124" s="41" t="s">
        <v>13</v>
      </c>
      <c r="H124" s="1">
        <v>18.12</v>
      </c>
      <c r="I124" s="1">
        <v>0.21900000000000008</v>
      </c>
      <c r="J124" s="1">
        <v>0.53300000000000003</v>
      </c>
      <c r="K124" s="1">
        <v>0</v>
      </c>
      <c r="L124" s="1">
        <v>20.367999999999999</v>
      </c>
      <c r="M124" s="1">
        <v>17.600999999999999</v>
      </c>
      <c r="N124" s="80"/>
      <c r="O124" s="81"/>
      <c r="R124"/>
      <c r="S124" t="s">
        <v>470</v>
      </c>
    </row>
    <row r="125" spans="1:19" s="46" customFormat="1" x14ac:dyDescent="0.25">
      <c r="A125" s="53" t="s">
        <v>396</v>
      </c>
      <c r="B125" s="41" t="s">
        <v>198</v>
      </c>
      <c r="C125" s="42">
        <v>44403</v>
      </c>
      <c r="D125" s="41" t="s">
        <v>14</v>
      </c>
      <c r="E125" s="41" t="s">
        <v>13</v>
      </c>
      <c r="F125" s="41" t="s">
        <v>13</v>
      </c>
      <c r="G125" s="41" t="s">
        <v>13</v>
      </c>
      <c r="H125" s="1">
        <v>5.3179999999999996</v>
      </c>
      <c r="I125" s="1">
        <v>36.577000000000005</v>
      </c>
      <c r="J125" s="1">
        <v>0.48399999999999999</v>
      </c>
      <c r="K125" s="1">
        <v>0.04</v>
      </c>
      <c r="L125" s="1">
        <v>4.7789999999999999</v>
      </c>
      <c r="M125" s="1">
        <v>4.835</v>
      </c>
      <c r="N125" s="80"/>
      <c r="O125" s="81"/>
      <c r="R125"/>
      <c r="S125" t="s">
        <v>470</v>
      </c>
    </row>
    <row r="126" spans="1:19" s="46" customFormat="1" x14ac:dyDescent="0.25">
      <c r="A126" s="53" t="s">
        <v>397</v>
      </c>
      <c r="B126" s="41" t="s">
        <v>197</v>
      </c>
      <c r="C126" s="42">
        <v>44403</v>
      </c>
      <c r="D126" s="41" t="s">
        <v>19</v>
      </c>
      <c r="E126" s="41" t="s">
        <v>13</v>
      </c>
      <c r="F126" s="41" t="s">
        <v>13</v>
      </c>
      <c r="G126" s="41" t="s">
        <v>13</v>
      </c>
      <c r="H126" s="1">
        <v>0.21199999999999999</v>
      </c>
      <c r="I126" s="1">
        <v>1.34</v>
      </c>
      <c r="J126" s="1">
        <v>9.9000000000000005E-2</v>
      </c>
      <c r="K126" s="1">
        <v>0</v>
      </c>
      <c r="L126" s="1">
        <v>34.122999999999998</v>
      </c>
      <c r="M126" s="1">
        <v>0.112</v>
      </c>
      <c r="N126" s="80"/>
      <c r="O126" s="81"/>
      <c r="R126"/>
      <c r="S126" t="s">
        <v>470</v>
      </c>
    </row>
    <row r="127" spans="1:19" s="46" customFormat="1" x14ac:dyDescent="0.25">
      <c r="A127" s="53" t="s">
        <v>398</v>
      </c>
      <c r="B127" s="41" t="s">
        <v>199</v>
      </c>
      <c r="C127" s="42">
        <v>44403</v>
      </c>
      <c r="D127" s="41" t="s">
        <v>21</v>
      </c>
      <c r="E127" s="41" t="s">
        <v>13</v>
      </c>
      <c r="F127" s="41" t="s">
        <v>13</v>
      </c>
      <c r="G127" s="41" t="s">
        <v>13</v>
      </c>
      <c r="H127" s="1">
        <v>9.1929999999999996</v>
      </c>
      <c r="I127" s="1">
        <v>0.56899999999999995</v>
      </c>
      <c r="J127" s="1">
        <v>0.318</v>
      </c>
      <c r="K127" s="1">
        <v>0</v>
      </c>
      <c r="L127" s="1">
        <v>28.334</v>
      </c>
      <c r="M127" s="1">
        <v>8.8819999999999997</v>
      </c>
      <c r="N127" s="80"/>
      <c r="O127" s="81"/>
      <c r="R127"/>
      <c r="S127" t="s">
        <v>470</v>
      </c>
    </row>
    <row r="128" spans="1:19" s="46" customFormat="1" x14ac:dyDescent="0.25">
      <c r="A128" s="53" t="s">
        <v>399</v>
      </c>
      <c r="B128" s="41" t="s">
        <v>195</v>
      </c>
      <c r="C128" s="42">
        <v>44403</v>
      </c>
      <c r="D128" s="41" t="s">
        <v>15</v>
      </c>
      <c r="E128" s="41" t="s">
        <v>13</v>
      </c>
      <c r="F128" s="41" t="s">
        <v>13</v>
      </c>
      <c r="G128" s="41" t="s">
        <v>13</v>
      </c>
      <c r="H128" s="75">
        <f>10*24.095</f>
        <v>240.95</v>
      </c>
      <c r="I128" s="1">
        <v>2.1900000000000004</v>
      </c>
      <c r="J128" s="1">
        <v>3.448</v>
      </c>
      <c r="K128" s="1">
        <v>1.0720000000000001</v>
      </c>
      <c r="L128" s="1">
        <v>115.869</v>
      </c>
      <c r="M128" s="1">
        <v>224.95099999999999</v>
      </c>
      <c r="N128" s="80"/>
      <c r="O128" s="81"/>
      <c r="R128"/>
      <c r="S128" t="s">
        <v>472</v>
      </c>
    </row>
    <row r="129" spans="1:19" s="46" customFormat="1" x14ac:dyDescent="0.25">
      <c r="A129" s="53" t="s">
        <v>400</v>
      </c>
      <c r="B129" s="41" t="s">
        <v>193</v>
      </c>
      <c r="C129" s="42">
        <v>44403</v>
      </c>
      <c r="D129" s="41" t="s">
        <v>20</v>
      </c>
      <c r="E129" s="41" t="s">
        <v>13</v>
      </c>
      <c r="F129" s="41" t="s">
        <v>13</v>
      </c>
      <c r="G129" s="41" t="s">
        <v>13</v>
      </c>
      <c r="H129" s="1">
        <v>0.51400000000000001</v>
      </c>
      <c r="I129" s="1">
        <v>0.2430000000000001</v>
      </c>
      <c r="J129" s="1">
        <v>4.7E-2</v>
      </c>
      <c r="K129" s="1">
        <v>0</v>
      </c>
      <c r="L129" s="1">
        <v>30.116</v>
      </c>
      <c r="M129" s="1">
        <v>0.46700000000000003</v>
      </c>
      <c r="N129" s="80"/>
      <c r="O129" s="81"/>
      <c r="R129"/>
      <c r="S129" t="s">
        <v>470</v>
      </c>
    </row>
    <row r="130" spans="1:19" s="46" customFormat="1" x14ac:dyDescent="0.25">
      <c r="A130" s="53" t="s">
        <v>401</v>
      </c>
      <c r="B130" s="41" t="s">
        <v>196</v>
      </c>
      <c r="C130" s="42">
        <v>44403</v>
      </c>
      <c r="D130" s="41" t="s">
        <v>18</v>
      </c>
      <c r="E130" s="41" t="s">
        <v>13</v>
      </c>
      <c r="F130" s="41" t="s">
        <v>13</v>
      </c>
      <c r="G130" s="41" t="s">
        <v>13</v>
      </c>
      <c r="H130" s="1">
        <v>0.71499999999999997</v>
      </c>
      <c r="I130" s="1">
        <v>1.36</v>
      </c>
      <c r="J130" s="1">
        <v>5.8999999999999997E-2</v>
      </c>
      <c r="K130" s="1">
        <v>0</v>
      </c>
      <c r="L130" s="1">
        <v>28.7</v>
      </c>
      <c r="M130" s="1">
        <v>0.65600000000000003</v>
      </c>
      <c r="N130" s="80"/>
      <c r="O130" s="81"/>
      <c r="R130"/>
      <c r="S130" t="s">
        <v>470</v>
      </c>
    </row>
    <row r="131" spans="1:19" s="46" customFormat="1" x14ac:dyDescent="0.25">
      <c r="A131" s="53" t="s">
        <v>402</v>
      </c>
      <c r="B131" s="41" t="s">
        <v>192</v>
      </c>
      <c r="C131" s="42">
        <v>44403</v>
      </c>
      <c r="D131" s="41" t="s">
        <v>16</v>
      </c>
      <c r="E131" s="41" t="s">
        <v>13</v>
      </c>
      <c r="F131" s="41" t="s">
        <v>13</v>
      </c>
      <c r="G131" s="41" t="s">
        <v>13</v>
      </c>
      <c r="H131" s="75">
        <f>10*21.436</f>
        <v>214.36</v>
      </c>
      <c r="I131" s="1">
        <v>1.3270000000000002</v>
      </c>
      <c r="J131" s="1">
        <v>2.7490000000000001</v>
      </c>
      <c r="K131" s="1">
        <v>1.145</v>
      </c>
      <c r="L131" s="1">
        <v>103.27500000000001</v>
      </c>
      <c r="M131" s="1">
        <v>227.01499999999999</v>
      </c>
      <c r="N131" s="80"/>
      <c r="O131" s="81"/>
      <c r="R131"/>
      <c r="S131" t="s">
        <v>472</v>
      </c>
    </row>
    <row r="132" spans="1:19" s="46" customFormat="1" x14ac:dyDescent="0.25">
      <c r="A132" s="53" t="s">
        <v>391</v>
      </c>
      <c r="B132" s="41" t="s">
        <v>194</v>
      </c>
      <c r="C132" s="42">
        <v>44403</v>
      </c>
      <c r="D132" s="41" t="s">
        <v>17</v>
      </c>
      <c r="E132" s="41" t="s">
        <v>13</v>
      </c>
      <c r="F132" s="41" t="s">
        <v>13</v>
      </c>
      <c r="G132" s="41" t="s">
        <v>13</v>
      </c>
      <c r="H132" s="1">
        <v>95.385999999999996</v>
      </c>
      <c r="I132" s="1">
        <v>1.39</v>
      </c>
      <c r="J132" s="1">
        <v>1.7609999999999999</v>
      </c>
      <c r="K132" s="1">
        <v>1.9E-2</v>
      </c>
      <c r="L132" s="1">
        <v>59.225999999999999</v>
      </c>
      <c r="M132" s="1">
        <v>93.724999999999994</v>
      </c>
      <c r="N132" s="80"/>
      <c r="O132" s="81"/>
      <c r="R132"/>
      <c r="S132" t="s">
        <v>470</v>
      </c>
    </row>
    <row r="133" spans="1:19" s="46" customFormat="1" x14ac:dyDescent="0.25">
      <c r="A133" s="53" t="s">
        <v>405</v>
      </c>
      <c r="B133" s="41" t="s">
        <v>290</v>
      </c>
      <c r="C133" s="42">
        <v>44405</v>
      </c>
      <c r="D133" s="41"/>
      <c r="E133" s="42" t="s">
        <v>13</v>
      </c>
      <c r="F133" s="54"/>
      <c r="G133" s="42" t="s">
        <v>13</v>
      </c>
      <c r="H133" s="75">
        <f>10*11.115</f>
        <v>111.15</v>
      </c>
      <c r="I133" s="1">
        <v>1.8910000000000002</v>
      </c>
      <c r="J133" s="1">
        <v>0.42299999999999999</v>
      </c>
      <c r="K133" s="1">
        <v>0</v>
      </c>
      <c r="L133" s="1">
        <v>52.935000000000002</v>
      </c>
      <c r="M133" s="1">
        <v>112.66</v>
      </c>
      <c r="N133" s="80"/>
      <c r="O133" s="81"/>
      <c r="R133"/>
      <c r="S133" t="s">
        <v>472</v>
      </c>
    </row>
    <row r="134" spans="1:19" s="46" customFormat="1" x14ac:dyDescent="0.25">
      <c r="A134" s="53" t="s">
        <v>406</v>
      </c>
      <c r="B134" s="41" t="s">
        <v>289</v>
      </c>
      <c r="C134" s="42">
        <v>44405</v>
      </c>
      <c r="D134" s="41"/>
      <c r="E134" s="42" t="s">
        <v>13</v>
      </c>
      <c r="F134" s="54"/>
      <c r="G134" s="42" t="s">
        <v>13</v>
      </c>
      <c r="H134" s="1">
        <v>1.57</v>
      </c>
      <c r="I134" s="1">
        <v>0.68199999999999994</v>
      </c>
      <c r="J134" s="1">
        <v>3.4000000000000002E-2</v>
      </c>
      <c r="K134" s="1">
        <v>0</v>
      </c>
      <c r="L134" s="1">
        <v>27.454000000000001</v>
      </c>
      <c r="M134" s="1">
        <v>1.538</v>
      </c>
      <c r="N134" s="80"/>
      <c r="O134" s="81"/>
      <c r="R134"/>
      <c r="S134" t="s">
        <v>470</v>
      </c>
    </row>
    <row r="135" spans="1:19" s="46" customFormat="1" x14ac:dyDescent="0.25">
      <c r="A135" s="53" t="s">
        <v>407</v>
      </c>
      <c r="B135" s="41" t="s">
        <v>288</v>
      </c>
      <c r="C135" s="42">
        <v>44405</v>
      </c>
      <c r="D135" s="41"/>
      <c r="E135" s="42" t="s">
        <v>13</v>
      </c>
      <c r="F135" s="54"/>
      <c r="G135" s="42" t="s">
        <v>13</v>
      </c>
      <c r="H135" s="1">
        <v>0.627</v>
      </c>
      <c r="I135" s="1">
        <v>1.0160000000000002</v>
      </c>
      <c r="J135" s="1">
        <v>0.14099999999999999</v>
      </c>
      <c r="K135" s="1">
        <v>6.4000000000000001E-2</v>
      </c>
      <c r="L135" s="1">
        <v>10.358000000000001</v>
      </c>
      <c r="M135" s="1">
        <v>0.48399999999999999</v>
      </c>
      <c r="N135" s="80"/>
      <c r="O135" s="81"/>
      <c r="R135"/>
      <c r="S135" t="s">
        <v>470</v>
      </c>
    </row>
    <row r="136" spans="1:19" s="46" customFormat="1" x14ac:dyDescent="0.25">
      <c r="A136" s="53" t="s">
        <v>403</v>
      </c>
      <c r="B136" s="41" t="s">
        <v>221</v>
      </c>
      <c r="C136" s="42">
        <v>44405</v>
      </c>
      <c r="D136" s="41"/>
      <c r="E136" s="54"/>
      <c r="F136" s="54"/>
      <c r="G136" s="42" t="s">
        <v>13</v>
      </c>
      <c r="H136" s="1">
        <v>1.8120000000000001</v>
      </c>
      <c r="I136" s="1">
        <v>2.7789999999999999</v>
      </c>
      <c r="J136" s="1">
        <v>0.192</v>
      </c>
      <c r="K136" s="1">
        <v>2.3E-2</v>
      </c>
      <c r="L136" s="1">
        <v>19.311</v>
      </c>
      <c r="M136" s="1">
        <v>1.621</v>
      </c>
      <c r="N136" s="80"/>
      <c r="O136" s="81"/>
      <c r="R136"/>
      <c r="S136" t="s">
        <v>470</v>
      </c>
    </row>
    <row r="137" spans="1:19" s="46" customFormat="1" x14ac:dyDescent="0.25">
      <c r="A137" s="53" t="s">
        <v>404</v>
      </c>
      <c r="B137" s="41" t="s">
        <v>222</v>
      </c>
      <c r="C137" s="42">
        <v>44405</v>
      </c>
      <c r="D137" s="41"/>
      <c r="E137" s="54"/>
      <c r="F137" s="54"/>
      <c r="G137" s="42" t="s">
        <v>13</v>
      </c>
      <c r="H137" s="1">
        <v>0.63100000000000001</v>
      </c>
      <c r="I137" s="1">
        <v>0.60600000000000009</v>
      </c>
      <c r="J137" s="1">
        <v>0.158</v>
      </c>
      <c r="K137" s="1">
        <v>0</v>
      </c>
      <c r="L137" s="1">
        <v>12.805</v>
      </c>
      <c r="M137" s="1">
        <v>0.47199999999999998</v>
      </c>
      <c r="N137" s="80"/>
      <c r="O137" s="81"/>
      <c r="R137"/>
      <c r="S137" t="s">
        <v>470</v>
      </c>
    </row>
    <row r="138" spans="1:19" s="46" customFormat="1" x14ac:dyDescent="0.25">
      <c r="A138" s="53" t="s">
        <v>411</v>
      </c>
      <c r="B138" s="41" t="s">
        <v>158</v>
      </c>
      <c r="C138" s="42">
        <v>44410</v>
      </c>
      <c r="D138" s="41" t="s">
        <v>22</v>
      </c>
      <c r="E138" s="42" t="s">
        <v>13</v>
      </c>
      <c r="F138" s="41" t="s">
        <v>13</v>
      </c>
      <c r="G138" s="41" t="s">
        <v>13</v>
      </c>
      <c r="H138" s="1">
        <v>27.364999999999998</v>
      </c>
      <c r="I138" s="1">
        <v>7.0999999999999952E-2</v>
      </c>
      <c r="J138" s="1">
        <v>0.63300000000000001</v>
      </c>
      <c r="K138" s="1">
        <v>0</v>
      </c>
      <c r="L138" s="1">
        <v>39.704999999999998</v>
      </c>
      <c r="M138" s="1">
        <v>26.762</v>
      </c>
      <c r="N138" s="80"/>
      <c r="O138" s="81"/>
      <c r="R138"/>
      <c r="S138" t="s">
        <v>470</v>
      </c>
    </row>
    <row r="139" spans="1:19" s="46" customFormat="1" x14ac:dyDescent="0.25">
      <c r="A139" s="53" t="s">
        <v>412</v>
      </c>
      <c r="B139" s="41" t="s">
        <v>159</v>
      </c>
      <c r="C139" s="42">
        <v>44410</v>
      </c>
      <c r="D139" s="41" t="s">
        <v>14</v>
      </c>
      <c r="E139" s="42" t="s">
        <v>13</v>
      </c>
      <c r="F139" s="41" t="s">
        <v>13</v>
      </c>
      <c r="G139" s="41" t="s">
        <v>13</v>
      </c>
      <c r="H139" s="1">
        <v>0.251</v>
      </c>
      <c r="I139" s="1">
        <v>1.1889999999999998</v>
      </c>
      <c r="J139" s="1">
        <v>5.7000000000000002E-2</v>
      </c>
      <c r="K139" s="1">
        <v>1.4999999999999999E-2</v>
      </c>
      <c r="L139" s="1">
        <v>27.469000000000001</v>
      </c>
      <c r="M139" s="1">
        <v>0.19400000000000001</v>
      </c>
      <c r="N139" s="80"/>
      <c r="O139" s="81"/>
      <c r="R139"/>
      <c r="S139" t="s">
        <v>470</v>
      </c>
    </row>
    <row r="140" spans="1:19" s="46" customFormat="1" x14ac:dyDescent="0.25">
      <c r="A140" s="53" t="s">
        <v>413</v>
      </c>
      <c r="B140" s="41" t="s">
        <v>160</v>
      </c>
      <c r="C140" s="42">
        <v>44410</v>
      </c>
      <c r="D140" s="41" t="s">
        <v>19</v>
      </c>
      <c r="E140" s="42" t="s">
        <v>13</v>
      </c>
      <c r="F140" s="41" t="s">
        <v>13</v>
      </c>
      <c r="G140" s="41" t="s">
        <v>13</v>
      </c>
      <c r="H140" s="1">
        <v>8.5000000000000006E-2</v>
      </c>
      <c r="I140" s="1">
        <v>0.14100000000000001</v>
      </c>
      <c r="J140" s="1">
        <v>2.4E-2</v>
      </c>
      <c r="K140" s="1">
        <v>5.1999999999999998E-2</v>
      </c>
      <c r="L140" s="1">
        <v>43.582999999999998</v>
      </c>
      <c r="M140" s="1">
        <v>6.0999999999999999E-2</v>
      </c>
      <c r="N140" s="80"/>
      <c r="O140" s="81"/>
      <c r="R140"/>
      <c r="S140" t="s">
        <v>470</v>
      </c>
    </row>
    <row r="141" spans="1:19" s="46" customFormat="1" x14ac:dyDescent="0.25">
      <c r="A141" s="53" t="s">
        <v>414</v>
      </c>
      <c r="B141" s="41" t="s">
        <v>161</v>
      </c>
      <c r="C141" s="42">
        <v>44410</v>
      </c>
      <c r="D141" s="41" t="s">
        <v>21</v>
      </c>
      <c r="E141" s="42" t="s">
        <v>13</v>
      </c>
      <c r="F141" s="41" t="s">
        <v>13</v>
      </c>
      <c r="G141" s="41" t="s">
        <v>13</v>
      </c>
      <c r="H141" s="1">
        <v>2.9020000000000001</v>
      </c>
      <c r="I141" s="1">
        <v>0.19300000000000006</v>
      </c>
      <c r="J141" s="1">
        <v>0.24299999999999999</v>
      </c>
      <c r="K141" s="1">
        <v>0</v>
      </c>
      <c r="L141" s="1">
        <v>22.141999999999999</v>
      </c>
      <c r="M141" s="1">
        <v>2.6589999999999998</v>
      </c>
      <c r="N141" s="80"/>
      <c r="O141" s="81"/>
      <c r="R141"/>
      <c r="S141" t="s">
        <v>470</v>
      </c>
    </row>
    <row r="142" spans="1:19" s="46" customFormat="1" x14ac:dyDescent="0.25">
      <c r="A142" s="53" t="s">
        <v>415</v>
      </c>
      <c r="B142" s="41" t="s">
        <v>155</v>
      </c>
      <c r="C142" s="42">
        <v>44410</v>
      </c>
      <c r="D142" s="41" t="s">
        <v>15</v>
      </c>
      <c r="E142" s="42" t="s">
        <v>13</v>
      </c>
      <c r="F142" s="41" t="s">
        <v>13</v>
      </c>
      <c r="G142" s="41" t="s">
        <v>13</v>
      </c>
      <c r="H142" s="1">
        <v>106.098</v>
      </c>
      <c r="I142" s="1">
        <v>1.8539999999999999</v>
      </c>
      <c r="J142" s="1">
        <v>2.8479999999999999</v>
      </c>
      <c r="K142" s="1">
        <v>0.50600000000000001</v>
      </c>
      <c r="L142" s="1">
        <v>75.876000000000005</v>
      </c>
      <c r="M142" s="1">
        <v>103.36199999999999</v>
      </c>
      <c r="N142" s="82"/>
      <c r="O142" s="81"/>
      <c r="R142"/>
      <c r="S142" t="s">
        <v>470</v>
      </c>
    </row>
    <row r="143" spans="1:19" s="46" customFormat="1" x14ac:dyDescent="0.25">
      <c r="A143" s="53" t="s">
        <v>416</v>
      </c>
      <c r="B143" s="41" t="s">
        <v>162</v>
      </c>
      <c r="C143" s="42">
        <v>44410</v>
      </c>
      <c r="D143" s="41" t="s">
        <v>20</v>
      </c>
      <c r="E143" s="42" t="s">
        <v>13</v>
      </c>
      <c r="F143" s="41" t="s">
        <v>13</v>
      </c>
      <c r="G143" s="41" t="s">
        <v>13</v>
      </c>
      <c r="H143" s="1">
        <v>0.16500000000000001</v>
      </c>
      <c r="I143" s="1">
        <v>0.12800000000000011</v>
      </c>
      <c r="J143" s="1">
        <v>7.6999999999999999E-2</v>
      </c>
      <c r="K143" s="1">
        <v>5.3999999999999999E-2</v>
      </c>
      <c r="L143" s="1">
        <v>43.186999999999998</v>
      </c>
      <c r="M143" s="1">
        <v>8.7999999999999995E-2</v>
      </c>
      <c r="N143" s="82"/>
      <c r="O143" s="81"/>
      <c r="R143"/>
      <c r="S143" t="s">
        <v>470</v>
      </c>
    </row>
    <row r="144" spans="1:19" s="46" customFormat="1" x14ac:dyDescent="0.25">
      <c r="A144" s="53" t="s">
        <v>417</v>
      </c>
      <c r="B144" s="41" t="s">
        <v>156</v>
      </c>
      <c r="C144" s="42">
        <v>44410</v>
      </c>
      <c r="D144" s="41" t="s">
        <v>18</v>
      </c>
      <c r="E144" s="42" t="s">
        <v>13</v>
      </c>
      <c r="F144" s="41" t="s">
        <v>13</v>
      </c>
      <c r="G144" s="41" t="s">
        <v>13</v>
      </c>
      <c r="H144" s="1">
        <v>0.20599999999999999</v>
      </c>
      <c r="I144" s="1">
        <v>0.44399999999999995</v>
      </c>
      <c r="J144" s="1">
        <v>0.03</v>
      </c>
      <c r="K144" s="1">
        <v>0</v>
      </c>
      <c r="L144" s="1">
        <v>32.578000000000003</v>
      </c>
      <c r="M144" s="1">
        <v>0.17599999999999999</v>
      </c>
      <c r="N144" s="82"/>
      <c r="O144" s="81"/>
      <c r="R144"/>
      <c r="S144" t="s">
        <v>470</v>
      </c>
    </row>
    <row r="145" spans="1:19" s="46" customFormat="1" x14ac:dyDescent="0.25">
      <c r="A145" s="53" t="s">
        <v>418</v>
      </c>
      <c r="B145" s="41" t="s">
        <v>154</v>
      </c>
      <c r="C145" s="42">
        <v>44410</v>
      </c>
      <c r="D145" s="41" t="s">
        <v>16</v>
      </c>
      <c r="E145" s="42" t="s">
        <v>13</v>
      </c>
      <c r="F145" s="41" t="s">
        <v>13</v>
      </c>
      <c r="G145" s="41" t="s">
        <v>13</v>
      </c>
      <c r="H145" s="1">
        <v>72.099999999999994</v>
      </c>
      <c r="I145" s="1">
        <v>0.55000000000000004</v>
      </c>
      <c r="J145" s="1">
        <v>1.387</v>
      </c>
      <c r="K145" s="1">
        <v>0</v>
      </c>
      <c r="L145" s="1">
        <v>35.634999999999998</v>
      </c>
      <c r="M145" s="1">
        <v>70.801000000000002</v>
      </c>
      <c r="N145" s="82"/>
      <c r="O145" s="81"/>
      <c r="R145"/>
      <c r="S145" t="s">
        <v>470</v>
      </c>
    </row>
    <row r="146" spans="1:19" s="46" customFormat="1" x14ac:dyDescent="0.25">
      <c r="A146" s="53" t="s">
        <v>419</v>
      </c>
      <c r="B146" s="41" t="s">
        <v>157</v>
      </c>
      <c r="C146" s="42">
        <v>44410</v>
      </c>
      <c r="D146" s="41" t="s">
        <v>17</v>
      </c>
      <c r="E146" s="42" t="s">
        <v>13</v>
      </c>
      <c r="F146" s="54" t="s">
        <v>37</v>
      </c>
      <c r="G146" s="41" t="s">
        <v>13</v>
      </c>
      <c r="H146" s="1">
        <v>0.186</v>
      </c>
      <c r="I146" s="1">
        <v>0.71700000000000008</v>
      </c>
      <c r="J146" s="1">
        <v>4.8000000000000001E-2</v>
      </c>
      <c r="K146" s="1">
        <v>0</v>
      </c>
      <c r="L146" s="1">
        <v>45.73</v>
      </c>
      <c r="M146" s="1">
        <v>0.13700000000000001</v>
      </c>
      <c r="N146" s="82"/>
      <c r="O146" s="81"/>
      <c r="R146"/>
      <c r="S146" t="s">
        <v>470</v>
      </c>
    </row>
    <row r="147" spans="1:19" s="46" customFormat="1" x14ac:dyDescent="0.25">
      <c r="A147" s="53"/>
      <c r="B147" s="41" t="s">
        <v>272</v>
      </c>
      <c r="C147" s="42">
        <v>44410</v>
      </c>
      <c r="D147" s="41"/>
      <c r="E147" s="41" t="s">
        <v>13</v>
      </c>
      <c r="F147" s="54"/>
      <c r="G147" s="54"/>
      <c r="H147" s="6"/>
      <c r="I147" s="6"/>
      <c r="J147" s="6"/>
      <c r="K147" s="6"/>
      <c r="L147" s="6"/>
      <c r="M147" s="6"/>
      <c r="N147" s="82"/>
      <c r="O147" s="81"/>
      <c r="P147" s="6"/>
      <c r="Q147" s="6"/>
      <c r="R147" t="s">
        <v>544</v>
      </c>
      <c r="S147" s="6"/>
    </row>
    <row r="148" spans="1:19" s="46" customFormat="1" x14ac:dyDescent="0.25">
      <c r="A148" s="53" t="s">
        <v>420</v>
      </c>
      <c r="B148" s="41" t="s">
        <v>133</v>
      </c>
      <c r="C148" s="42">
        <v>44412</v>
      </c>
      <c r="D148" s="63" t="s">
        <v>242</v>
      </c>
      <c r="E148" s="42" t="s">
        <v>13</v>
      </c>
      <c r="F148" s="41" t="s">
        <v>13</v>
      </c>
      <c r="G148" s="41" t="s">
        <v>13</v>
      </c>
      <c r="H148" s="1">
        <v>0.108</v>
      </c>
      <c r="I148" s="1">
        <v>1.6919999999999999</v>
      </c>
      <c r="J148" s="1">
        <v>5.6000000000000001E-2</v>
      </c>
      <c r="K148" s="1">
        <v>0</v>
      </c>
      <c r="L148" s="75">
        <f>10*38.892</f>
        <v>388.92</v>
      </c>
      <c r="M148" s="1">
        <v>5.0999999999999997E-2</v>
      </c>
      <c r="N148" s="82"/>
      <c r="O148" s="81"/>
      <c r="R148"/>
      <c r="S148" t="s">
        <v>472</v>
      </c>
    </row>
    <row r="149" spans="1:19" s="46" customFormat="1" x14ac:dyDescent="0.25">
      <c r="A149" s="53" t="s">
        <v>421</v>
      </c>
      <c r="B149" s="41" t="s">
        <v>134</v>
      </c>
      <c r="C149" s="42">
        <v>44412</v>
      </c>
      <c r="D149" s="63" t="s">
        <v>243</v>
      </c>
      <c r="E149" s="42" t="s">
        <v>13</v>
      </c>
      <c r="F149" s="41" t="s">
        <v>13</v>
      </c>
      <c r="G149" s="41" t="s">
        <v>13</v>
      </c>
      <c r="H149" s="1">
        <v>0.17599999999999999</v>
      </c>
      <c r="I149" s="1">
        <v>1.486</v>
      </c>
      <c r="J149" s="1">
        <v>0.11700000000000001</v>
      </c>
      <c r="K149" s="1">
        <v>9.8000000000000004E-2</v>
      </c>
      <c r="L149" s="75">
        <f>10*35.272</f>
        <v>352.71999999999997</v>
      </c>
      <c r="M149" s="1">
        <v>5.7000000000000002E-2</v>
      </c>
      <c r="N149" s="82"/>
      <c r="O149" s="81"/>
      <c r="R149"/>
      <c r="S149" t="s">
        <v>472</v>
      </c>
    </row>
    <row r="150" spans="1:19" s="46" customFormat="1" x14ac:dyDescent="0.25">
      <c r="A150" s="53" t="s">
        <v>422</v>
      </c>
      <c r="B150" s="41" t="s">
        <v>135</v>
      </c>
      <c r="C150" s="42">
        <v>44412</v>
      </c>
      <c r="D150" s="63" t="s">
        <v>244</v>
      </c>
      <c r="E150" s="42" t="s">
        <v>13</v>
      </c>
      <c r="F150" s="41" t="s">
        <v>13</v>
      </c>
      <c r="G150" s="41" t="s">
        <v>13</v>
      </c>
      <c r="H150" s="1">
        <v>0.42399999999999999</v>
      </c>
      <c r="I150" s="1">
        <v>1.8240000000000001</v>
      </c>
      <c r="J150" s="1">
        <v>0.253</v>
      </c>
      <c r="K150" s="1">
        <v>0</v>
      </c>
      <c r="L150" s="75">
        <f>10*36.558</f>
        <v>365.58</v>
      </c>
      <c r="M150" s="1">
        <v>0.16600000000000001</v>
      </c>
      <c r="N150" s="82"/>
      <c r="O150" s="81"/>
      <c r="R150"/>
      <c r="S150" t="s">
        <v>472</v>
      </c>
    </row>
    <row r="151" spans="1:19" s="46" customFormat="1" x14ac:dyDescent="0.25">
      <c r="A151" s="53" t="s">
        <v>423</v>
      </c>
      <c r="B151" s="41" t="s">
        <v>136</v>
      </c>
      <c r="C151" s="42">
        <v>44412</v>
      </c>
      <c r="D151" s="63" t="s">
        <v>245</v>
      </c>
      <c r="E151" s="42" t="s">
        <v>13</v>
      </c>
      <c r="F151" s="41" t="s">
        <v>13</v>
      </c>
      <c r="G151" s="41" t="s">
        <v>13</v>
      </c>
      <c r="H151" s="1">
        <v>0.46100000000000002</v>
      </c>
      <c r="I151" s="1">
        <v>5.2930000000000001</v>
      </c>
      <c r="J151" s="1">
        <v>0.1</v>
      </c>
      <c r="K151" s="1">
        <v>8.8999999999999996E-2</v>
      </c>
      <c r="L151" s="75">
        <f>10*34.442</f>
        <v>344.42</v>
      </c>
      <c r="M151" s="1">
        <v>0.36</v>
      </c>
      <c r="N151" s="82"/>
      <c r="O151" s="81"/>
      <c r="R151"/>
      <c r="S151" t="s">
        <v>472</v>
      </c>
    </row>
    <row r="152" spans="1:19" s="46" customFormat="1" x14ac:dyDescent="0.25">
      <c r="A152" s="53" t="s">
        <v>424</v>
      </c>
      <c r="B152" s="41" t="s">
        <v>124</v>
      </c>
      <c r="C152" s="42">
        <v>44417</v>
      </c>
      <c r="D152" s="41" t="s">
        <v>22</v>
      </c>
      <c r="E152" s="42" t="s">
        <v>13</v>
      </c>
      <c r="F152" s="41" t="s">
        <v>13</v>
      </c>
      <c r="G152" s="41" t="s">
        <v>13</v>
      </c>
      <c r="H152" s="1">
        <v>8.7780000000000005</v>
      </c>
      <c r="I152" s="1">
        <v>0</v>
      </c>
      <c r="J152" s="1">
        <v>0.4</v>
      </c>
      <c r="K152" s="1">
        <v>0</v>
      </c>
      <c r="L152" s="1">
        <v>18.742999999999999</v>
      </c>
      <c r="M152" s="1">
        <v>8.3960000000000008</v>
      </c>
      <c r="N152" s="82"/>
      <c r="O152" s="83"/>
      <c r="R152"/>
      <c r="S152" t="s">
        <v>472</v>
      </c>
    </row>
    <row r="153" spans="1:19" s="46" customFormat="1" x14ac:dyDescent="0.25">
      <c r="A153" s="53" t="s">
        <v>425</v>
      </c>
      <c r="B153" s="41" t="s">
        <v>130</v>
      </c>
      <c r="C153" s="42">
        <v>44417</v>
      </c>
      <c r="D153" s="41" t="s">
        <v>14</v>
      </c>
      <c r="E153" s="42" t="s">
        <v>13</v>
      </c>
      <c r="F153" s="41" t="s">
        <v>13</v>
      </c>
      <c r="G153" s="41" t="s">
        <v>13</v>
      </c>
      <c r="H153" s="1">
        <v>2.1000000000000001E-2</v>
      </c>
      <c r="I153" s="1">
        <v>3.1279999999999997</v>
      </c>
      <c r="J153" s="1">
        <v>7.2999999999999995E-2</v>
      </c>
      <c r="K153" s="1">
        <v>0.33800000000000002</v>
      </c>
      <c r="L153" s="1">
        <v>22.09</v>
      </c>
      <c r="M153" s="1">
        <v>0</v>
      </c>
      <c r="N153" s="82"/>
      <c r="O153" s="83"/>
      <c r="R153"/>
      <c r="S153" t="s">
        <v>471</v>
      </c>
    </row>
    <row r="154" spans="1:19" s="46" customFormat="1" x14ac:dyDescent="0.25">
      <c r="A154" s="53" t="s">
        <v>426</v>
      </c>
      <c r="B154" s="41" t="s">
        <v>132</v>
      </c>
      <c r="C154" s="42">
        <v>44417</v>
      </c>
      <c r="D154" s="41" t="s">
        <v>19</v>
      </c>
      <c r="E154" s="42" t="s">
        <v>13</v>
      </c>
      <c r="F154" s="41" t="s">
        <v>13</v>
      </c>
      <c r="G154" s="41" t="s">
        <v>13</v>
      </c>
      <c r="H154" s="1">
        <v>0</v>
      </c>
      <c r="I154" s="1">
        <v>0</v>
      </c>
      <c r="J154" s="1">
        <v>0</v>
      </c>
      <c r="K154" s="1">
        <v>3.3000000000000002E-2</v>
      </c>
      <c r="L154" s="1">
        <v>29.346</v>
      </c>
      <c r="M154" s="1">
        <v>0</v>
      </c>
      <c r="N154" s="82"/>
      <c r="O154" s="83"/>
      <c r="R154"/>
      <c r="S154" t="s">
        <v>471</v>
      </c>
    </row>
    <row r="155" spans="1:19" s="46" customFormat="1" x14ac:dyDescent="0.25">
      <c r="A155" s="53" t="s">
        <v>431</v>
      </c>
      <c r="B155" s="41" t="s">
        <v>129</v>
      </c>
      <c r="C155" s="42">
        <v>44417</v>
      </c>
      <c r="D155" s="41" t="s">
        <v>21</v>
      </c>
      <c r="E155" s="42" t="s">
        <v>13</v>
      </c>
      <c r="F155" s="41" t="s">
        <v>13</v>
      </c>
      <c r="G155" s="41" t="s">
        <v>13</v>
      </c>
      <c r="H155" s="1">
        <v>0</v>
      </c>
      <c r="I155" s="1">
        <v>0</v>
      </c>
      <c r="J155" s="1">
        <v>0</v>
      </c>
      <c r="K155" s="1">
        <v>0</v>
      </c>
      <c r="L155" s="1">
        <v>24.753</v>
      </c>
      <c r="M155" s="1">
        <v>0</v>
      </c>
      <c r="N155" s="82"/>
      <c r="O155" s="83"/>
      <c r="R155"/>
      <c r="S155" t="s">
        <v>471</v>
      </c>
    </row>
    <row r="156" spans="1:19" s="46" customFormat="1" x14ac:dyDescent="0.25">
      <c r="A156" s="53" t="s">
        <v>427</v>
      </c>
      <c r="B156" s="41" t="s">
        <v>131</v>
      </c>
      <c r="C156" s="42">
        <v>44417</v>
      </c>
      <c r="D156" s="41" t="s">
        <v>15</v>
      </c>
      <c r="E156" s="42" t="s">
        <v>13</v>
      </c>
      <c r="F156" s="41" t="s">
        <v>13</v>
      </c>
      <c r="G156" s="41" t="s">
        <v>13</v>
      </c>
      <c r="H156" s="1">
        <v>15.13</v>
      </c>
      <c r="I156" s="1">
        <v>9.5000000000000001E-2</v>
      </c>
      <c r="J156" s="1">
        <v>1.5169999999999999</v>
      </c>
      <c r="K156" s="1">
        <v>0.58299999999999996</v>
      </c>
      <c r="L156" s="1">
        <v>19.481000000000002</v>
      </c>
      <c r="M156" s="1">
        <v>13.603999999999999</v>
      </c>
      <c r="N156" s="82"/>
      <c r="O156" s="83"/>
      <c r="R156"/>
      <c r="S156" t="s">
        <v>471</v>
      </c>
    </row>
    <row r="157" spans="1:19" s="46" customFormat="1" x14ac:dyDescent="0.25">
      <c r="A157" s="53" t="s">
        <v>432</v>
      </c>
      <c r="B157" s="41" t="s">
        <v>126</v>
      </c>
      <c r="C157" s="42">
        <v>44417</v>
      </c>
      <c r="D157" s="41" t="s">
        <v>20</v>
      </c>
      <c r="E157" s="42" t="s">
        <v>13</v>
      </c>
      <c r="F157" s="41" t="s">
        <v>13</v>
      </c>
      <c r="G157" s="41" t="s">
        <v>13</v>
      </c>
      <c r="H157" s="1">
        <v>0</v>
      </c>
      <c r="I157" s="1">
        <v>0</v>
      </c>
      <c r="J157" s="1">
        <v>2.3E-2</v>
      </c>
      <c r="K157" s="1">
        <v>0</v>
      </c>
      <c r="L157" s="1">
        <v>41.366</v>
      </c>
      <c r="M157" s="1">
        <v>0</v>
      </c>
      <c r="N157" s="82"/>
      <c r="O157" s="83"/>
      <c r="R157"/>
      <c r="S157" t="s">
        <v>471</v>
      </c>
    </row>
    <row r="158" spans="1:19" s="46" customFormat="1" x14ac:dyDescent="0.25">
      <c r="A158" s="53" t="s">
        <v>433</v>
      </c>
      <c r="B158" s="41" t="s">
        <v>125</v>
      </c>
      <c r="C158" s="42">
        <v>44417</v>
      </c>
      <c r="D158" s="41" t="s">
        <v>18</v>
      </c>
      <c r="E158" s="42" t="s">
        <v>13</v>
      </c>
      <c r="F158" s="41" t="s">
        <v>13</v>
      </c>
      <c r="G158" s="41" t="s">
        <v>13</v>
      </c>
      <c r="H158" s="1">
        <v>6.3E-2</v>
      </c>
      <c r="I158" s="1">
        <v>0</v>
      </c>
      <c r="J158" s="1">
        <v>5.0000000000000001E-3</v>
      </c>
      <c r="K158" s="1">
        <v>3.4000000000000002E-2</v>
      </c>
      <c r="L158" s="1">
        <v>38.502000000000002</v>
      </c>
      <c r="M158" s="1">
        <v>5.8999999999999997E-2</v>
      </c>
      <c r="N158" s="82"/>
      <c r="O158" s="83"/>
      <c r="R158"/>
      <c r="S158" t="s">
        <v>471</v>
      </c>
    </row>
    <row r="159" spans="1:19" s="46" customFormat="1" x14ac:dyDescent="0.25">
      <c r="A159" s="53" t="s">
        <v>434</v>
      </c>
      <c r="B159" s="41" t="s">
        <v>127</v>
      </c>
      <c r="C159" s="42">
        <v>44417</v>
      </c>
      <c r="D159" s="41" t="s">
        <v>16</v>
      </c>
      <c r="E159" s="42" t="s">
        <v>13</v>
      </c>
      <c r="F159" s="41" t="s">
        <v>13</v>
      </c>
      <c r="G159" s="41" t="s">
        <v>13</v>
      </c>
      <c r="H159" s="1">
        <v>21.600999999999999</v>
      </c>
      <c r="I159" s="1">
        <v>0</v>
      </c>
      <c r="J159" s="1">
        <v>1.4410000000000001</v>
      </c>
      <c r="K159" s="1">
        <v>8.9999999999999993E-3</v>
      </c>
      <c r="L159" s="1">
        <v>13.906000000000001</v>
      </c>
      <c r="M159" s="1">
        <v>20.195</v>
      </c>
      <c r="N159" s="82"/>
      <c r="O159" s="83"/>
      <c r="R159"/>
      <c r="S159" t="s">
        <v>471</v>
      </c>
    </row>
    <row r="160" spans="1:19" s="46" customFormat="1" x14ac:dyDescent="0.25">
      <c r="A160" s="53" t="s">
        <v>435</v>
      </c>
      <c r="B160" s="41" t="s">
        <v>128</v>
      </c>
      <c r="C160" s="42">
        <v>44417</v>
      </c>
      <c r="D160" s="41" t="s">
        <v>17</v>
      </c>
      <c r="E160" s="42" t="s">
        <v>13</v>
      </c>
      <c r="F160" s="41" t="s">
        <v>13</v>
      </c>
      <c r="G160" s="41" t="s">
        <v>13</v>
      </c>
      <c r="H160" s="1">
        <v>0</v>
      </c>
      <c r="I160" s="1">
        <v>0</v>
      </c>
      <c r="J160" s="1">
        <v>3.5000000000000003E-2</v>
      </c>
      <c r="K160" s="1">
        <v>0.185</v>
      </c>
      <c r="L160" s="1">
        <v>37.850999999999999</v>
      </c>
      <c r="M160" s="1">
        <v>0</v>
      </c>
      <c r="N160" s="82"/>
      <c r="O160" s="83"/>
      <c r="R160"/>
      <c r="S160" t="s">
        <v>471</v>
      </c>
    </row>
    <row r="161" spans="1:19" s="46" customFormat="1" x14ac:dyDescent="0.25">
      <c r="A161" s="53" t="s">
        <v>473</v>
      </c>
      <c r="B161" s="41" t="s">
        <v>138</v>
      </c>
      <c r="C161" s="42">
        <v>44420</v>
      </c>
      <c r="D161" s="41"/>
      <c r="E161" s="42" t="s">
        <v>13</v>
      </c>
      <c r="F161" s="54"/>
      <c r="G161" s="42" t="s">
        <v>13</v>
      </c>
      <c r="H161" s="1">
        <v>1.2829999999999999</v>
      </c>
      <c r="I161" s="1">
        <v>0.70499999999999996</v>
      </c>
      <c r="J161" s="1">
        <v>0.18099999999999999</v>
      </c>
      <c r="K161" s="1">
        <v>0</v>
      </c>
      <c r="L161" s="1">
        <v>22.532</v>
      </c>
      <c r="M161" s="1">
        <v>1.1020000000000001</v>
      </c>
      <c r="N161" s="82"/>
      <c r="O161" s="83"/>
      <c r="R161"/>
      <c r="S161" t="s">
        <v>537</v>
      </c>
    </row>
    <row r="162" spans="1:19" s="46" customFormat="1" x14ac:dyDescent="0.25">
      <c r="A162" s="53" t="s">
        <v>447</v>
      </c>
      <c r="B162" s="41" t="s">
        <v>171</v>
      </c>
      <c r="C162" s="42">
        <v>44420</v>
      </c>
      <c r="D162" s="41"/>
      <c r="E162" s="42" t="s">
        <v>13</v>
      </c>
      <c r="F162" s="54"/>
      <c r="G162" s="42" t="s">
        <v>13</v>
      </c>
      <c r="H162" s="1">
        <v>2.2109999999999999</v>
      </c>
      <c r="I162" s="1">
        <v>0</v>
      </c>
      <c r="J162" s="1">
        <v>0.29699999999999999</v>
      </c>
      <c r="K162" s="1">
        <v>0</v>
      </c>
      <c r="L162" s="1">
        <v>12.397</v>
      </c>
      <c r="M162" s="1">
        <v>1.9059999999999999</v>
      </c>
      <c r="N162" s="82"/>
      <c r="O162" s="83"/>
      <c r="R162"/>
      <c r="S162" t="s">
        <v>471</v>
      </c>
    </row>
    <row r="163" spans="1:19" s="46" customFormat="1" x14ac:dyDescent="0.25">
      <c r="A163" s="53" t="s">
        <v>448</v>
      </c>
      <c r="B163" s="41" t="s">
        <v>174</v>
      </c>
      <c r="C163" s="42">
        <v>44420</v>
      </c>
      <c r="D163" s="41"/>
      <c r="E163" s="42" t="s">
        <v>13</v>
      </c>
      <c r="F163" s="54"/>
      <c r="G163" s="42" t="s">
        <v>13</v>
      </c>
      <c r="H163" s="1">
        <v>0.217</v>
      </c>
      <c r="I163" s="1">
        <v>0</v>
      </c>
      <c r="J163" s="1">
        <v>6.0000000000000001E-3</v>
      </c>
      <c r="K163" s="1">
        <v>0</v>
      </c>
      <c r="L163" s="1">
        <v>25.634</v>
      </c>
      <c r="M163" s="1">
        <v>0.21199999999999999</v>
      </c>
      <c r="N163" s="82"/>
      <c r="O163" s="83"/>
      <c r="R163"/>
      <c r="S163" t="s">
        <v>471</v>
      </c>
    </row>
    <row r="164" spans="1:19" s="46" customFormat="1" x14ac:dyDescent="0.25">
      <c r="A164" s="53" t="s">
        <v>451</v>
      </c>
      <c r="B164" s="41" t="s">
        <v>172</v>
      </c>
      <c r="C164" s="42">
        <v>44420</v>
      </c>
      <c r="D164" s="41"/>
      <c r="E164" s="42" t="s">
        <v>13</v>
      </c>
      <c r="F164" s="54"/>
      <c r="G164" s="42" t="s">
        <v>13</v>
      </c>
      <c r="H164" s="1">
        <v>7.6390000000000002</v>
      </c>
      <c r="I164" s="1">
        <v>0</v>
      </c>
      <c r="J164" s="1">
        <v>0.16900000000000001</v>
      </c>
      <c r="K164" s="1">
        <v>0</v>
      </c>
      <c r="L164" s="1">
        <v>36.901000000000003</v>
      </c>
      <c r="M164" s="1">
        <v>7.5179999999999998</v>
      </c>
      <c r="N164" s="82"/>
      <c r="O164" s="83"/>
      <c r="R164"/>
      <c r="S164" t="s">
        <v>471</v>
      </c>
    </row>
    <row r="165" spans="1:19" s="46" customFormat="1" x14ac:dyDescent="0.25">
      <c r="A165" s="53" t="s">
        <v>452</v>
      </c>
      <c r="B165" s="41" t="s">
        <v>139</v>
      </c>
      <c r="C165" s="42">
        <v>44420</v>
      </c>
      <c r="D165" s="41"/>
      <c r="E165" s="42" t="s">
        <v>13</v>
      </c>
      <c r="F165" s="54"/>
      <c r="G165" s="42" t="s">
        <v>13</v>
      </c>
      <c r="H165" s="75">
        <f>10*10.324</f>
        <v>103.24</v>
      </c>
      <c r="I165" s="1">
        <v>0.46399999999999997</v>
      </c>
      <c r="J165" s="1">
        <v>0.95299999999999996</v>
      </c>
      <c r="K165" s="1">
        <v>0</v>
      </c>
      <c r="L165" s="1">
        <v>52.093000000000004</v>
      </c>
      <c r="M165" s="1">
        <v>149.15199999999999</v>
      </c>
      <c r="N165" s="82"/>
      <c r="O165" s="83"/>
      <c r="R165"/>
      <c r="S165" t="s">
        <v>536</v>
      </c>
    </row>
    <row r="166" spans="1:19" s="46" customFormat="1" x14ac:dyDescent="0.25">
      <c r="A166" s="53" t="s">
        <v>449</v>
      </c>
      <c r="B166" s="41" t="s">
        <v>137</v>
      </c>
      <c r="C166" s="42">
        <v>44420</v>
      </c>
      <c r="D166" s="41"/>
      <c r="E166" s="42" t="s">
        <v>13</v>
      </c>
      <c r="F166" s="54"/>
      <c r="G166" s="42" t="s">
        <v>13</v>
      </c>
      <c r="H166" s="1">
        <v>18.239999999999998</v>
      </c>
      <c r="I166" s="1">
        <v>0</v>
      </c>
      <c r="J166" s="1">
        <v>0.40799999999999997</v>
      </c>
      <c r="K166" s="1">
        <v>0</v>
      </c>
      <c r="L166" s="1">
        <v>18.870999999999999</v>
      </c>
      <c r="M166" s="1">
        <v>17.954999999999998</v>
      </c>
      <c r="N166" s="82"/>
      <c r="O166" s="83"/>
      <c r="R166"/>
      <c r="S166" t="s">
        <v>471</v>
      </c>
    </row>
    <row r="167" spans="1:19" s="46" customFormat="1" x14ac:dyDescent="0.25">
      <c r="A167" s="53" t="s">
        <v>450</v>
      </c>
      <c r="B167" s="41" t="s">
        <v>142</v>
      </c>
      <c r="C167" s="42">
        <v>44420</v>
      </c>
      <c r="D167" s="41"/>
      <c r="E167" s="42" t="s">
        <v>13</v>
      </c>
      <c r="F167" s="54"/>
      <c r="G167" s="42" t="s">
        <v>13</v>
      </c>
      <c r="H167" s="1">
        <v>34.057000000000002</v>
      </c>
      <c r="I167" s="1">
        <v>0</v>
      </c>
      <c r="J167" s="1">
        <v>6.0999999999999999E-2</v>
      </c>
      <c r="K167" s="1">
        <v>0.42399999999999999</v>
      </c>
      <c r="L167" s="1">
        <v>79.59</v>
      </c>
      <c r="M167" s="1">
        <v>34.307000000000002</v>
      </c>
      <c r="N167" s="82"/>
      <c r="O167" s="83"/>
      <c r="R167"/>
      <c r="S167" t="s">
        <v>471</v>
      </c>
    </row>
    <row r="168" spans="1:19" s="46" customFormat="1" x14ac:dyDescent="0.25">
      <c r="A168" s="53" t="s">
        <v>453</v>
      </c>
      <c r="B168" s="41" t="s">
        <v>176</v>
      </c>
      <c r="C168" s="42">
        <v>44420</v>
      </c>
      <c r="D168" s="41"/>
      <c r="E168" s="42" t="s">
        <v>13</v>
      </c>
      <c r="F168" s="54"/>
      <c r="G168" s="42" t="s">
        <v>13</v>
      </c>
      <c r="H168" s="1">
        <v>17.27</v>
      </c>
      <c r="I168" s="1">
        <v>0</v>
      </c>
      <c r="J168" s="1">
        <v>0.32200000000000001</v>
      </c>
      <c r="K168" s="1">
        <v>0</v>
      </c>
      <c r="L168" s="1">
        <v>11.925000000000001</v>
      </c>
      <c r="M168" s="1">
        <v>17.081</v>
      </c>
      <c r="N168" s="82"/>
      <c r="O168" s="83"/>
      <c r="R168"/>
      <c r="S168" t="s">
        <v>471</v>
      </c>
    </row>
    <row r="169" spans="1:19" s="46" customFormat="1" x14ac:dyDescent="0.25">
      <c r="A169" s="53" t="s">
        <v>454</v>
      </c>
      <c r="B169" s="41" t="s">
        <v>175</v>
      </c>
      <c r="C169" s="42">
        <v>44420</v>
      </c>
      <c r="D169" s="41"/>
      <c r="E169" s="42" t="s">
        <v>13</v>
      </c>
      <c r="F169" s="54"/>
      <c r="G169" s="42" t="s">
        <v>13</v>
      </c>
      <c r="H169" s="1">
        <v>2.7829999999999999</v>
      </c>
      <c r="I169" s="1">
        <v>0</v>
      </c>
      <c r="J169" s="1">
        <v>0.10100000000000001</v>
      </c>
      <c r="K169" s="1">
        <v>1E-3</v>
      </c>
      <c r="L169" s="1">
        <v>33.104999999999997</v>
      </c>
      <c r="M169" s="1">
        <v>2.7</v>
      </c>
      <c r="N169" s="82"/>
      <c r="O169" s="83"/>
      <c r="R169"/>
      <c r="S169" t="s">
        <v>471</v>
      </c>
    </row>
    <row r="170" spans="1:19" s="46" customFormat="1" x14ac:dyDescent="0.25">
      <c r="A170" s="53"/>
      <c r="B170" s="41" t="s">
        <v>141</v>
      </c>
      <c r="C170" s="42">
        <v>44420</v>
      </c>
      <c r="D170" s="41"/>
      <c r="E170" s="42" t="s">
        <v>13</v>
      </c>
      <c r="F170" s="54"/>
      <c r="G170" s="54"/>
      <c r="H170" s="6"/>
      <c r="I170" s="6"/>
      <c r="J170" s="6"/>
      <c r="K170" s="6"/>
      <c r="L170" s="6"/>
      <c r="M170" s="6"/>
      <c r="N170" s="82"/>
      <c r="O170" s="83"/>
      <c r="P170" s="6"/>
      <c r="Q170" s="6"/>
      <c r="R170"/>
      <c r="S170" s="6"/>
    </row>
    <row r="171" spans="1:19" s="46" customFormat="1" x14ac:dyDescent="0.25">
      <c r="A171" s="53" t="s">
        <v>455</v>
      </c>
      <c r="B171" s="41" t="s">
        <v>140</v>
      </c>
      <c r="C171" s="42">
        <v>44420</v>
      </c>
      <c r="D171" s="41"/>
      <c r="E171" s="42" t="s">
        <v>13</v>
      </c>
      <c r="F171" s="54"/>
      <c r="G171" s="42" t="s">
        <v>13</v>
      </c>
      <c r="H171" s="1">
        <v>3.37</v>
      </c>
      <c r="I171" s="1">
        <v>0.154</v>
      </c>
      <c r="J171" s="1">
        <v>0.34499999999999997</v>
      </c>
      <c r="K171" s="1">
        <v>0</v>
      </c>
      <c r="L171" s="1">
        <v>23.989000000000001</v>
      </c>
      <c r="M171" s="1">
        <v>3.02</v>
      </c>
      <c r="N171" s="82"/>
      <c r="O171" s="83"/>
      <c r="R171" t="s">
        <v>469</v>
      </c>
      <c r="S171" t="s">
        <v>471</v>
      </c>
    </row>
    <row r="172" spans="1:19" s="46" customFormat="1" x14ac:dyDescent="0.25">
      <c r="A172" s="53" t="s">
        <v>456</v>
      </c>
      <c r="B172" s="41" t="s">
        <v>173</v>
      </c>
      <c r="C172" s="42">
        <v>44420</v>
      </c>
      <c r="D172" s="41"/>
      <c r="E172" s="42" t="s">
        <v>13</v>
      </c>
      <c r="F172" s="54"/>
      <c r="G172" s="42" t="s">
        <v>13</v>
      </c>
      <c r="H172" s="1">
        <v>21.213000000000001</v>
      </c>
      <c r="I172" s="1">
        <v>0</v>
      </c>
      <c r="J172" s="1">
        <v>0.22500000000000001</v>
      </c>
      <c r="K172" s="1">
        <v>0</v>
      </c>
      <c r="L172" s="1">
        <v>26.861000000000001</v>
      </c>
      <c r="M172" s="1">
        <v>21.202000000000002</v>
      </c>
      <c r="N172" s="82"/>
      <c r="O172" s="83"/>
      <c r="R172"/>
      <c r="S172" t="s">
        <v>471</v>
      </c>
    </row>
    <row r="173" spans="1:19" s="46" customFormat="1" x14ac:dyDescent="0.25">
      <c r="A173" s="53" t="s">
        <v>428</v>
      </c>
      <c r="B173" s="65" t="s">
        <v>66</v>
      </c>
      <c r="C173" s="42">
        <v>44424</v>
      </c>
      <c r="D173" s="41" t="s">
        <v>22</v>
      </c>
      <c r="E173" s="42" t="s">
        <v>13</v>
      </c>
      <c r="F173" s="42" t="s">
        <v>13</v>
      </c>
      <c r="G173" s="41" t="s">
        <v>13</v>
      </c>
      <c r="H173" s="1">
        <v>2.585</v>
      </c>
      <c r="I173" s="1">
        <v>0</v>
      </c>
      <c r="J173" s="1">
        <v>0.40300000000000002</v>
      </c>
      <c r="K173" s="1">
        <v>0</v>
      </c>
      <c r="L173" s="1">
        <v>19.838999999999999</v>
      </c>
      <c r="M173" s="1">
        <v>2.161</v>
      </c>
      <c r="N173" s="82"/>
      <c r="O173" s="83"/>
      <c r="R173"/>
      <c r="S173" t="s">
        <v>471</v>
      </c>
    </row>
    <row r="174" spans="1:19" s="46" customFormat="1" x14ac:dyDescent="0.25">
      <c r="A174" s="53" t="s">
        <v>429</v>
      </c>
      <c r="B174" s="41" t="s">
        <v>70</v>
      </c>
      <c r="C174" s="42">
        <v>44424</v>
      </c>
      <c r="D174" s="41" t="s">
        <v>14</v>
      </c>
      <c r="E174" s="42" t="s">
        <v>13</v>
      </c>
      <c r="F174" s="42" t="s">
        <v>13</v>
      </c>
      <c r="G174" s="41" t="s">
        <v>13</v>
      </c>
      <c r="H174" s="1">
        <v>0.21</v>
      </c>
      <c r="I174" s="1">
        <v>0</v>
      </c>
      <c r="J174" s="1">
        <v>7.6999999999999999E-2</v>
      </c>
      <c r="K174" s="1">
        <v>0.161</v>
      </c>
      <c r="L174" s="1">
        <v>30.931000000000001</v>
      </c>
      <c r="M174" s="1">
        <v>0.125</v>
      </c>
      <c r="N174" s="82"/>
      <c r="O174" s="83"/>
      <c r="R174"/>
      <c r="S174" t="s">
        <v>471</v>
      </c>
    </row>
    <row r="175" spans="1:19" s="46" customFormat="1" x14ac:dyDescent="0.25">
      <c r="A175" s="53" t="s">
        <v>457</v>
      </c>
      <c r="B175" s="41" t="s">
        <v>67</v>
      </c>
      <c r="C175" s="42">
        <v>44424</v>
      </c>
      <c r="D175" s="41" t="s">
        <v>19</v>
      </c>
      <c r="E175" s="42" t="s">
        <v>13</v>
      </c>
      <c r="F175" s="42" t="s">
        <v>13</v>
      </c>
      <c r="G175" s="41" t="s">
        <v>13</v>
      </c>
      <c r="H175" s="1">
        <v>0</v>
      </c>
      <c r="I175" s="1">
        <v>0</v>
      </c>
      <c r="J175" s="1">
        <v>1.7000000000000001E-2</v>
      </c>
      <c r="K175" s="1">
        <v>0.20100000000000001</v>
      </c>
      <c r="L175" s="1">
        <v>45.374000000000002</v>
      </c>
      <c r="M175" s="1">
        <v>0</v>
      </c>
      <c r="N175" s="82"/>
      <c r="O175" s="83"/>
      <c r="R175"/>
      <c r="S175" t="s">
        <v>471</v>
      </c>
    </row>
    <row r="176" spans="1:19" s="46" customFormat="1" x14ac:dyDescent="0.25">
      <c r="A176" s="53" t="s">
        <v>436</v>
      </c>
      <c r="B176" s="41" t="s">
        <v>69</v>
      </c>
      <c r="C176" s="42">
        <v>44424</v>
      </c>
      <c r="D176" s="41" t="s">
        <v>21</v>
      </c>
      <c r="E176" s="42" t="s">
        <v>13</v>
      </c>
      <c r="F176" s="42" t="s">
        <v>13</v>
      </c>
      <c r="G176" s="41" t="s">
        <v>13</v>
      </c>
      <c r="H176" s="1">
        <v>0</v>
      </c>
      <c r="I176" s="1">
        <v>0</v>
      </c>
      <c r="J176" s="1">
        <v>0.01</v>
      </c>
      <c r="K176" s="1">
        <v>0</v>
      </c>
      <c r="L176" s="1">
        <v>31.651</v>
      </c>
      <c r="M176" s="1">
        <v>0</v>
      </c>
      <c r="N176" s="82"/>
      <c r="O176" s="83"/>
      <c r="R176"/>
      <c r="S176" t="s">
        <v>471</v>
      </c>
    </row>
    <row r="177" spans="1:86" s="46" customFormat="1" x14ac:dyDescent="0.25">
      <c r="A177" s="53" t="s">
        <v>430</v>
      </c>
      <c r="B177" s="41" t="s">
        <v>68</v>
      </c>
      <c r="C177" s="42">
        <v>44424</v>
      </c>
      <c r="D177" s="41" t="s">
        <v>15</v>
      </c>
      <c r="E177" s="42" t="s">
        <v>13</v>
      </c>
      <c r="F177" s="42" t="s">
        <v>13</v>
      </c>
      <c r="G177" s="41" t="s">
        <v>13</v>
      </c>
      <c r="H177" s="1">
        <v>0.52600000000000002</v>
      </c>
      <c r="I177" s="1">
        <v>0</v>
      </c>
      <c r="J177" s="1">
        <v>0.22900000000000001</v>
      </c>
      <c r="K177" s="1">
        <v>1.8169999999999999</v>
      </c>
      <c r="L177" s="1">
        <v>21.286000000000001</v>
      </c>
      <c r="M177" s="1">
        <v>0.26900000000000002</v>
      </c>
      <c r="N177" s="82"/>
      <c r="O177" s="83"/>
      <c r="R177"/>
      <c r="S177" t="s">
        <v>471</v>
      </c>
    </row>
    <row r="178" spans="1:86" s="46" customFormat="1" x14ac:dyDescent="0.25">
      <c r="A178" s="53" t="s">
        <v>437</v>
      </c>
      <c r="B178" s="41" t="s">
        <v>71</v>
      </c>
      <c r="C178" s="42">
        <v>44424</v>
      </c>
      <c r="D178" s="41" t="s">
        <v>20</v>
      </c>
      <c r="E178" s="42" t="s">
        <v>13</v>
      </c>
      <c r="F178" s="42" t="s">
        <v>13</v>
      </c>
      <c r="G178" s="41" t="s">
        <v>13</v>
      </c>
      <c r="H178" s="1">
        <v>7.9000000000000001E-2</v>
      </c>
      <c r="I178" s="1">
        <v>0</v>
      </c>
      <c r="J178" s="1">
        <v>2.5000000000000001E-2</v>
      </c>
      <c r="K178" s="1">
        <v>0.20200000000000001</v>
      </c>
      <c r="L178" s="1">
        <v>31.062999999999999</v>
      </c>
      <c r="M178" s="1">
        <v>5.0999999999999997E-2</v>
      </c>
      <c r="N178" s="82"/>
      <c r="O178" s="83"/>
      <c r="R178"/>
      <c r="S178" t="s">
        <v>471</v>
      </c>
    </row>
    <row r="179" spans="1:86" s="46" customFormat="1" x14ac:dyDescent="0.25">
      <c r="A179" s="53" t="s">
        <v>438</v>
      </c>
      <c r="B179" s="41" t="s">
        <v>72</v>
      </c>
      <c r="C179" s="42">
        <v>44424</v>
      </c>
      <c r="D179" s="41" t="s">
        <v>18</v>
      </c>
      <c r="E179" s="42" t="s">
        <v>13</v>
      </c>
      <c r="F179" s="42" t="s">
        <v>13</v>
      </c>
      <c r="G179" s="41" t="s">
        <v>13</v>
      </c>
      <c r="H179" s="1">
        <v>2.1000000000000001E-2</v>
      </c>
      <c r="I179" s="1">
        <v>0</v>
      </c>
      <c r="J179" s="1">
        <v>5.0999999999999997E-2</v>
      </c>
      <c r="K179" s="1">
        <v>0.24299999999999999</v>
      </c>
      <c r="L179" s="1">
        <v>51.771000000000001</v>
      </c>
      <c r="M179" s="1">
        <v>0</v>
      </c>
      <c r="N179" s="82"/>
      <c r="O179" s="83"/>
      <c r="R179"/>
      <c r="S179" t="s">
        <v>471</v>
      </c>
    </row>
    <row r="180" spans="1:86" s="46" customFormat="1" x14ac:dyDescent="0.25">
      <c r="A180" s="53" t="s">
        <v>439</v>
      </c>
      <c r="B180" s="41" t="s">
        <v>73</v>
      </c>
      <c r="C180" s="42">
        <v>44424</v>
      </c>
      <c r="D180" s="41" t="s">
        <v>16</v>
      </c>
      <c r="E180" s="42" t="s">
        <v>13</v>
      </c>
      <c r="F180" s="42" t="s">
        <v>13</v>
      </c>
      <c r="G180" s="41" t="s">
        <v>13</v>
      </c>
      <c r="H180" s="1">
        <v>0.111</v>
      </c>
      <c r="I180" s="1">
        <v>0</v>
      </c>
      <c r="J180" s="1">
        <v>7.8E-2</v>
      </c>
      <c r="K180" s="1">
        <v>0.95199999999999996</v>
      </c>
      <c r="L180" s="1">
        <v>4.5519999999999996</v>
      </c>
      <c r="M180" s="1">
        <v>2.1000000000000001E-2</v>
      </c>
      <c r="N180" s="82"/>
      <c r="O180" s="83"/>
      <c r="R180"/>
      <c r="S180" t="s">
        <v>471</v>
      </c>
    </row>
    <row r="181" spans="1:86" s="46" customFormat="1" x14ac:dyDescent="0.25">
      <c r="A181" s="53" t="s">
        <v>440</v>
      </c>
      <c r="B181" s="41" t="s">
        <v>74</v>
      </c>
      <c r="C181" s="42">
        <v>44424</v>
      </c>
      <c r="D181" s="41" t="s">
        <v>17</v>
      </c>
      <c r="E181" s="42" t="s">
        <v>13</v>
      </c>
      <c r="F181" s="42" t="s">
        <v>13</v>
      </c>
      <c r="G181" s="41" t="s">
        <v>13</v>
      </c>
      <c r="H181" s="1">
        <v>7.4999999999999997E-2</v>
      </c>
      <c r="I181" s="1">
        <v>0</v>
      </c>
      <c r="J181" s="1">
        <v>5.0999999999999997E-2</v>
      </c>
      <c r="K181" s="1">
        <v>0.434</v>
      </c>
      <c r="L181" s="1">
        <v>21.626000000000001</v>
      </c>
      <c r="M181" s="1">
        <v>1.6E-2</v>
      </c>
      <c r="N181" s="82"/>
      <c r="O181" s="83"/>
      <c r="R181"/>
      <c r="S181" t="s">
        <v>471</v>
      </c>
    </row>
    <row r="182" spans="1:86" s="48" customFormat="1" x14ac:dyDescent="0.25">
      <c r="A182" s="55"/>
      <c r="B182" s="54" t="s">
        <v>116</v>
      </c>
      <c r="C182" s="57">
        <v>44425</v>
      </c>
      <c r="D182" s="54"/>
      <c r="E182" s="57"/>
      <c r="F182" s="54"/>
      <c r="G182" s="54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</row>
    <row r="183" spans="1:86" s="48" customFormat="1" x14ac:dyDescent="0.25">
      <c r="A183" s="55"/>
      <c r="B183" s="54" t="s">
        <v>117</v>
      </c>
      <c r="C183" s="57">
        <v>44425</v>
      </c>
      <c r="D183" s="54"/>
      <c r="E183" s="57"/>
      <c r="F183" s="54"/>
      <c r="G183" s="54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</row>
    <row r="184" spans="1:86" s="48" customFormat="1" x14ac:dyDescent="0.25">
      <c r="A184" s="55"/>
      <c r="B184" s="54" t="s">
        <v>118</v>
      </c>
      <c r="C184" s="57">
        <v>44425</v>
      </c>
      <c r="D184" s="54"/>
      <c r="E184" s="57"/>
      <c r="F184" s="54"/>
      <c r="G184" s="54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</row>
    <row r="185" spans="1:86" s="48" customFormat="1" x14ac:dyDescent="0.25">
      <c r="A185" s="55"/>
      <c r="B185" s="54" t="s">
        <v>119</v>
      </c>
      <c r="C185" s="57">
        <v>44425</v>
      </c>
      <c r="D185" s="54"/>
      <c r="E185" s="57"/>
      <c r="F185" s="54"/>
      <c r="G185" s="54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</row>
    <row r="186" spans="1:86" s="48" customFormat="1" x14ac:dyDescent="0.25">
      <c r="A186" s="55"/>
      <c r="B186" s="54" t="s">
        <v>120</v>
      </c>
      <c r="C186" s="57">
        <v>44425</v>
      </c>
      <c r="D186" s="54"/>
      <c r="E186" s="57"/>
      <c r="F186" s="54"/>
      <c r="G186" s="54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</row>
    <row r="187" spans="1:86" s="48" customFormat="1" x14ac:dyDescent="0.25">
      <c r="A187" s="55"/>
      <c r="B187" s="54" t="s">
        <v>121</v>
      </c>
      <c r="C187" s="57">
        <v>44425</v>
      </c>
      <c r="D187" s="54"/>
      <c r="E187" s="57"/>
      <c r="F187" s="54"/>
      <c r="G187" s="54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</row>
    <row r="188" spans="1:86" s="48" customFormat="1" x14ac:dyDescent="0.25">
      <c r="A188" s="55"/>
      <c r="B188" s="54" t="s">
        <v>122</v>
      </c>
      <c r="C188" s="57">
        <v>44425</v>
      </c>
      <c r="D188" s="54"/>
      <c r="E188" s="57"/>
      <c r="F188" s="54"/>
      <c r="G188" s="54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</row>
    <row r="189" spans="1:86" s="46" customFormat="1" x14ac:dyDescent="0.25">
      <c r="A189" s="53" t="s">
        <v>458</v>
      </c>
      <c r="B189" s="41" t="s">
        <v>203</v>
      </c>
      <c r="C189" s="42">
        <v>44426</v>
      </c>
      <c r="D189" s="41"/>
      <c r="E189" s="42" t="s">
        <v>13</v>
      </c>
      <c r="F189" s="42" t="s">
        <v>13</v>
      </c>
      <c r="G189" s="42" t="s">
        <v>13</v>
      </c>
      <c r="H189" s="1">
        <v>2.5000000000000001E-2</v>
      </c>
      <c r="I189" s="1">
        <v>0</v>
      </c>
      <c r="J189" s="1">
        <v>0.09</v>
      </c>
      <c r="K189" s="1">
        <v>7.6999999999999999E-2</v>
      </c>
      <c r="L189" s="75">
        <f>10*32.561</f>
        <v>325.61</v>
      </c>
      <c r="M189" s="1">
        <v>0</v>
      </c>
      <c r="N189" s="82"/>
      <c r="O189" s="83"/>
      <c r="R189"/>
      <c r="S189" t="s">
        <v>471</v>
      </c>
    </row>
    <row r="190" spans="1:86" s="46" customFormat="1" x14ac:dyDescent="0.25">
      <c r="A190" s="53" t="s">
        <v>460</v>
      </c>
      <c r="B190" s="41" t="s">
        <v>204</v>
      </c>
      <c r="C190" s="42">
        <v>44426</v>
      </c>
      <c r="D190" s="41"/>
      <c r="E190" s="42" t="s">
        <v>13</v>
      </c>
      <c r="F190" s="42" t="s">
        <v>13</v>
      </c>
      <c r="G190" s="42" t="s">
        <v>13</v>
      </c>
      <c r="H190" s="1">
        <v>0.1</v>
      </c>
      <c r="I190" s="1">
        <v>0</v>
      </c>
      <c r="J190" s="1">
        <v>9.4E-2</v>
      </c>
      <c r="K190" s="1">
        <v>0.02</v>
      </c>
      <c r="L190" s="75">
        <f>10*30.043</f>
        <v>300.43</v>
      </c>
      <c r="M190" s="1">
        <v>0</v>
      </c>
      <c r="N190" s="82"/>
      <c r="O190" s="83"/>
      <c r="R190"/>
      <c r="S190" t="s">
        <v>471</v>
      </c>
    </row>
    <row r="191" spans="1:86" s="46" customFormat="1" x14ac:dyDescent="0.25">
      <c r="A191" s="53" t="s">
        <v>461</v>
      </c>
      <c r="B191" s="41" t="s">
        <v>205</v>
      </c>
      <c r="C191" s="42">
        <v>44426</v>
      </c>
      <c r="D191" s="41"/>
      <c r="E191" s="42" t="s">
        <v>13</v>
      </c>
      <c r="F191" s="42" t="s">
        <v>13</v>
      </c>
      <c r="G191" s="42" t="s">
        <v>13</v>
      </c>
      <c r="H191" s="1">
        <v>1.2E-2</v>
      </c>
      <c r="I191" s="1">
        <v>0</v>
      </c>
      <c r="J191" s="1">
        <v>0.08</v>
      </c>
      <c r="K191" s="1">
        <v>7.4999999999999997E-2</v>
      </c>
      <c r="L191" s="75">
        <f>10*20.709</f>
        <v>207.09</v>
      </c>
      <c r="M191" s="1">
        <v>0</v>
      </c>
      <c r="N191" s="82"/>
      <c r="O191" s="83"/>
      <c r="R191"/>
      <c r="S191" t="s">
        <v>471</v>
      </c>
    </row>
    <row r="192" spans="1:86" s="46" customFormat="1" x14ac:dyDescent="0.25">
      <c r="A192" s="53" t="s">
        <v>462</v>
      </c>
      <c r="B192" s="41" t="s">
        <v>206</v>
      </c>
      <c r="C192" s="42">
        <v>44426</v>
      </c>
      <c r="D192" s="41"/>
      <c r="E192" s="42" t="s">
        <v>13</v>
      </c>
      <c r="F192" s="42" t="s">
        <v>13</v>
      </c>
      <c r="G192" s="42" t="s">
        <v>13</v>
      </c>
      <c r="H192" s="1">
        <v>0.13100000000000001</v>
      </c>
      <c r="I192" s="1">
        <v>0</v>
      </c>
      <c r="J192" s="1">
        <v>0.107</v>
      </c>
      <c r="K192" s="1">
        <v>4.7E-2</v>
      </c>
      <c r="L192" s="75">
        <f>10*21.505</f>
        <v>215.04999999999998</v>
      </c>
      <c r="M192" s="1">
        <v>3.0000000000000001E-3</v>
      </c>
      <c r="N192" s="82"/>
      <c r="O192" s="83"/>
      <c r="R192"/>
      <c r="S192" t="s">
        <v>471</v>
      </c>
    </row>
    <row r="193" spans="1:19" s="46" customFormat="1" x14ac:dyDescent="0.25">
      <c r="A193" s="53" t="s">
        <v>463</v>
      </c>
      <c r="B193" s="41" t="s">
        <v>237</v>
      </c>
      <c r="C193" s="42">
        <v>44427</v>
      </c>
      <c r="D193" s="41"/>
      <c r="E193" s="42" t="s">
        <v>13</v>
      </c>
      <c r="F193" s="42" t="s">
        <v>13</v>
      </c>
      <c r="G193" s="42" t="s">
        <v>13</v>
      </c>
      <c r="H193" s="1">
        <v>7.1999999999999995E-2</v>
      </c>
      <c r="I193" s="1">
        <v>0.125</v>
      </c>
      <c r="J193" s="1">
        <v>4.3999999999999997E-2</v>
      </c>
      <c r="K193" s="1">
        <v>1.9370000000000001</v>
      </c>
      <c r="L193" s="1">
        <v>103.557</v>
      </c>
      <c r="M193" s="1">
        <v>0.02</v>
      </c>
      <c r="N193" s="82"/>
      <c r="O193" s="83"/>
      <c r="R193" s="60" t="s">
        <v>297</v>
      </c>
      <c r="S193" t="s">
        <v>471</v>
      </c>
    </row>
    <row r="194" spans="1:19" s="46" customFormat="1" x14ac:dyDescent="0.25">
      <c r="A194" s="53" t="s">
        <v>441</v>
      </c>
      <c r="B194" s="41" t="s">
        <v>83</v>
      </c>
      <c r="C194" s="42">
        <v>44431</v>
      </c>
      <c r="D194" s="41" t="s">
        <v>22</v>
      </c>
      <c r="E194" s="42" t="s">
        <v>13</v>
      </c>
      <c r="F194" s="42" t="s">
        <v>13</v>
      </c>
      <c r="G194" s="41" t="s">
        <v>13</v>
      </c>
      <c r="H194" s="1">
        <v>0.122</v>
      </c>
      <c r="I194" s="1">
        <v>1.8420000000000001</v>
      </c>
      <c r="J194" s="1">
        <v>4.2000000000000003E-2</v>
      </c>
      <c r="K194" s="1">
        <v>0</v>
      </c>
      <c r="L194" s="1">
        <v>26.404</v>
      </c>
      <c r="M194" s="1">
        <v>7.2999999999999995E-2</v>
      </c>
      <c r="R194"/>
      <c r="S194" t="s">
        <v>471</v>
      </c>
    </row>
    <row r="195" spans="1:19" s="46" customFormat="1" x14ac:dyDescent="0.25">
      <c r="A195" s="53" t="s">
        <v>442</v>
      </c>
      <c r="B195" s="41" t="s">
        <v>76</v>
      </c>
      <c r="C195" s="42">
        <v>44431</v>
      </c>
      <c r="D195" s="41" t="s">
        <v>14</v>
      </c>
      <c r="E195" s="42" t="s">
        <v>13</v>
      </c>
      <c r="F195" s="42" t="s">
        <v>13</v>
      </c>
      <c r="G195" s="41" t="s">
        <v>13</v>
      </c>
      <c r="H195" s="1">
        <v>0.35</v>
      </c>
      <c r="I195" s="1">
        <v>1.4060000000000001</v>
      </c>
      <c r="J195" s="1">
        <v>0.224</v>
      </c>
      <c r="K195" s="1">
        <v>0.32400000000000001</v>
      </c>
      <c r="L195" s="1">
        <v>41.304000000000002</v>
      </c>
      <c r="M195" s="1">
        <v>0.08</v>
      </c>
      <c r="R195"/>
      <c r="S195" t="s">
        <v>471</v>
      </c>
    </row>
    <row r="196" spans="1:19" s="46" customFormat="1" x14ac:dyDescent="0.25">
      <c r="A196" s="53" t="s">
        <v>464</v>
      </c>
      <c r="B196" s="41" t="s">
        <v>80</v>
      </c>
      <c r="C196" s="42">
        <v>44431</v>
      </c>
      <c r="D196" s="41" t="s">
        <v>19</v>
      </c>
      <c r="E196" s="42" t="s">
        <v>13</v>
      </c>
      <c r="F196" s="42" t="s">
        <v>13</v>
      </c>
      <c r="G196" s="41" t="s">
        <v>13</v>
      </c>
      <c r="H196" s="1">
        <v>0.12</v>
      </c>
      <c r="I196" s="1">
        <v>0.29299999999999998</v>
      </c>
      <c r="J196" s="1">
        <v>4.2000000000000003E-2</v>
      </c>
      <c r="K196" s="1">
        <v>0.124</v>
      </c>
      <c r="L196" s="1">
        <v>42.625999999999998</v>
      </c>
      <c r="M196" s="1">
        <v>7.0000000000000007E-2</v>
      </c>
      <c r="R196"/>
      <c r="S196" t="s">
        <v>471</v>
      </c>
    </row>
    <row r="197" spans="1:19" s="46" customFormat="1" x14ac:dyDescent="0.25">
      <c r="A197" s="53" t="s">
        <v>443</v>
      </c>
      <c r="B197" s="41" t="s">
        <v>79</v>
      </c>
      <c r="C197" s="42">
        <v>44431</v>
      </c>
      <c r="D197" s="41" t="s">
        <v>21</v>
      </c>
      <c r="E197" s="42" t="s">
        <v>13</v>
      </c>
      <c r="F197" s="42" t="s">
        <v>13</v>
      </c>
      <c r="G197" s="41" t="s">
        <v>13</v>
      </c>
      <c r="H197" s="1">
        <v>1.4E-2</v>
      </c>
      <c r="I197" s="1">
        <v>0</v>
      </c>
      <c r="J197" s="1">
        <v>4.2000000000000003E-2</v>
      </c>
      <c r="K197" s="1">
        <v>8.0000000000000002E-3</v>
      </c>
      <c r="L197" s="1">
        <v>28.486999999999998</v>
      </c>
      <c r="M197" s="1">
        <v>0</v>
      </c>
      <c r="R197"/>
      <c r="S197" t="s">
        <v>471</v>
      </c>
    </row>
    <row r="198" spans="1:19" s="46" customFormat="1" x14ac:dyDescent="0.25">
      <c r="A198" s="53" t="s">
        <v>465</v>
      </c>
      <c r="B198" s="41" t="s">
        <v>77</v>
      </c>
      <c r="C198" s="42">
        <v>44431</v>
      </c>
      <c r="D198" s="41" t="s">
        <v>15</v>
      </c>
      <c r="E198" s="42" t="s">
        <v>13</v>
      </c>
      <c r="F198" s="42" t="s">
        <v>13</v>
      </c>
      <c r="G198" s="41" t="s">
        <v>13</v>
      </c>
      <c r="H198" s="1">
        <v>8.7999999999999995E-2</v>
      </c>
      <c r="I198" s="1">
        <v>3.0999999999999972E-2</v>
      </c>
      <c r="J198" s="1">
        <v>4.4999999999999998E-2</v>
      </c>
      <c r="K198" s="1">
        <v>2.0209999999999999</v>
      </c>
      <c r="L198" s="1">
        <v>45.52</v>
      </c>
      <c r="M198" s="1">
        <v>3.3000000000000002E-2</v>
      </c>
      <c r="R198"/>
      <c r="S198" t="s">
        <v>471</v>
      </c>
    </row>
    <row r="199" spans="1:19" s="46" customFormat="1" x14ac:dyDescent="0.25">
      <c r="A199" s="53" t="s">
        <v>474</v>
      </c>
      <c r="B199" s="41" t="s">
        <v>78</v>
      </c>
      <c r="C199" s="42">
        <v>44431</v>
      </c>
      <c r="D199" s="41" t="s">
        <v>20</v>
      </c>
      <c r="E199" s="42" t="s">
        <v>13</v>
      </c>
      <c r="F199" s="42" t="s">
        <v>13</v>
      </c>
      <c r="G199" s="41" t="s">
        <v>13</v>
      </c>
      <c r="H199" s="1">
        <v>8.9999999999999993E-3</v>
      </c>
      <c r="I199" s="1">
        <v>0.79500000000000004</v>
      </c>
      <c r="J199" s="1">
        <v>1.6E-2</v>
      </c>
      <c r="K199" s="1">
        <v>0</v>
      </c>
      <c r="L199" s="1">
        <v>33.113999999999997</v>
      </c>
      <c r="M199" s="1">
        <v>0</v>
      </c>
      <c r="R199"/>
      <c r="S199" t="s">
        <v>537</v>
      </c>
    </row>
    <row r="200" spans="1:19" s="46" customFormat="1" x14ac:dyDescent="0.25">
      <c r="A200" s="53" t="s">
        <v>444</v>
      </c>
      <c r="B200" s="41" t="s">
        <v>82</v>
      </c>
      <c r="C200" s="42">
        <v>44431</v>
      </c>
      <c r="D200" s="41" t="s">
        <v>18</v>
      </c>
      <c r="E200" s="42" t="s">
        <v>13</v>
      </c>
      <c r="F200" s="42" t="s">
        <v>13</v>
      </c>
      <c r="G200" s="41" t="s">
        <v>13</v>
      </c>
      <c r="H200" s="1">
        <v>0.217</v>
      </c>
      <c r="I200" s="1">
        <v>0.83099999999999996</v>
      </c>
      <c r="J200" s="1">
        <v>0.05</v>
      </c>
      <c r="K200" s="1">
        <v>9.2999999999999999E-2</v>
      </c>
      <c r="L200" s="1">
        <v>46.313000000000002</v>
      </c>
      <c r="M200" s="1">
        <v>0.159</v>
      </c>
      <c r="R200"/>
      <c r="S200" t="s">
        <v>471</v>
      </c>
    </row>
    <row r="201" spans="1:19" s="46" customFormat="1" x14ac:dyDescent="0.25">
      <c r="A201" s="53" t="s">
        <v>445</v>
      </c>
      <c r="B201" s="41" t="s">
        <v>75</v>
      </c>
      <c r="C201" s="42">
        <v>44431</v>
      </c>
      <c r="D201" s="41" t="s">
        <v>16</v>
      </c>
      <c r="E201" s="42" t="s">
        <v>13</v>
      </c>
      <c r="F201" s="42" t="s">
        <v>13</v>
      </c>
      <c r="G201" s="41" t="s">
        <v>13</v>
      </c>
      <c r="H201" s="1">
        <v>6.0999999999999999E-2</v>
      </c>
      <c r="I201" s="1">
        <v>0</v>
      </c>
      <c r="J201" s="1">
        <v>0.05</v>
      </c>
      <c r="K201" s="1">
        <v>1.2330000000000001</v>
      </c>
      <c r="L201" s="1">
        <v>40.270000000000003</v>
      </c>
      <c r="M201" s="1">
        <v>0</v>
      </c>
      <c r="R201"/>
      <c r="S201" t="s">
        <v>471</v>
      </c>
    </row>
    <row r="202" spans="1:19" s="46" customFormat="1" x14ac:dyDescent="0.25">
      <c r="A202" s="53" t="s">
        <v>446</v>
      </c>
      <c r="B202" s="41" t="s">
        <v>81</v>
      </c>
      <c r="C202" s="42">
        <v>44431</v>
      </c>
      <c r="D202" s="41" t="s">
        <v>17</v>
      </c>
      <c r="E202" s="42" t="s">
        <v>13</v>
      </c>
      <c r="F202" s="42" t="s">
        <v>13</v>
      </c>
      <c r="G202" s="41" t="s">
        <v>13</v>
      </c>
      <c r="H202" s="1">
        <v>0.34300000000000003</v>
      </c>
      <c r="I202" s="1">
        <v>5.3529999999999998</v>
      </c>
      <c r="J202" s="1">
        <v>5.1999999999999998E-2</v>
      </c>
      <c r="K202" s="1">
        <v>0.54900000000000004</v>
      </c>
      <c r="L202" s="1">
        <v>33.250999999999998</v>
      </c>
      <c r="M202" s="1">
        <v>0.28499999999999998</v>
      </c>
      <c r="R202"/>
      <c r="S202" t="s">
        <v>471</v>
      </c>
    </row>
    <row r="203" spans="1:19" s="46" customFormat="1" x14ac:dyDescent="0.25">
      <c r="A203" s="53" t="s">
        <v>466</v>
      </c>
      <c r="B203" s="61" t="s">
        <v>85</v>
      </c>
      <c r="C203" s="42">
        <v>44432</v>
      </c>
      <c r="D203" s="61"/>
      <c r="E203" s="42" t="s">
        <v>13</v>
      </c>
      <c r="F203" s="64"/>
      <c r="G203" s="42" t="s">
        <v>13</v>
      </c>
      <c r="H203" s="1">
        <v>13.731</v>
      </c>
      <c r="I203" s="1">
        <v>0</v>
      </c>
      <c r="J203" s="1">
        <v>0.217</v>
      </c>
      <c r="K203" s="1">
        <v>0.151</v>
      </c>
      <c r="L203" s="1">
        <v>47.262999999999998</v>
      </c>
      <c r="M203" s="1">
        <v>13.811</v>
      </c>
      <c r="R203"/>
      <c r="S203" t="s">
        <v>471</v>
      </c>
    </row>
    <row r="204" spans="1:19" s="46" customFormat="1" x14ac:dyDescent="0.25">
      <c r="A204" s="53" t="s">
        <v>467</v>
      </c>
      <c r="B204" s="61" t="s">
        <v>255</v>
      </c>
      <c r="C204" s="42">
        <v>44432</v>
      </c>
      <c r="D204" s="61"/>
      <c r="E204" s="42" t="s">
        <v>13</v>
      </c>
      <c r="F204" s="64"/>
      <c r="G204" s="42" t="s">
        <v>13</v>
      </c>
      <c r="H204" s="1">
        <v>36.292000000000002</v>
      </c>
      <c r="I204" s="1">
        <v>0</v>
      </c>
      <c r="J204" s="1">
        <v>0.13400000000000001</v>
      </c>
      <c r="K204" s="1">
        <v>0.45400000000000001</v>
      </c>
      <c r="L204" s="1">
        <v>92.29</v>
      </c>
      <c r="M204" s="1">
        <v>37.122</v>
      </c>
      <c r="R204"/>
      <c r="S204" t="s">
        <v>471</v>
      </c>
    </row>
    <row r="205" spans="1:19" s="46" customFormat="1" x14ac:dyDescent="0.25">
      <c r="A205" s="53" t="s">
        <v>468</v>
      </c>
      <c r="B205" s="61" t="s">
        <v>84</v>
      </c>
      <c r="C205" s="42">
        <v>44432</v>
      </c>
      <c r="D205" s="61"/>
      <c r="E205" s="42" t="s">
        <v>13</v>
      </c>
      <c r="F205" s="64"/>
      <c r="G205" s="42" t="s">
        <v>13</v>
      </c>
      <c r="H205" s="1">
        <v>4.9240000000000004</v>
      </c>
      <c r="I205" s="1">
        <v>0</v>
      </c>
      <c r="J205" s="1">
        <v>0.191</v>
      </c>
      <c r="K205" s="1">
        <v>0</v>
      </c>
      <c r="L205" s="1">
        <v>21.036999999999999</v>
      </c>
      <c r="M205" s="1">
        <v>4.8120000000000003</v>
      </c>
      <c r="R205"/>
      <c r="S205" t="s">
        <v>471</v>
      </c>
    </row>
    <row r="206" spans="1:19" s="46" customFormat="1" x14ac:dyDescent="0.25">
      <c r="A206" s="53" t="s">
        <v>459</v>
      </c>
      <c r="B206" s="61" t="s">
        <v>256</v>
      </c>
      <c r="C206" s="42">
        <v>44432</v>
      </c>
      <c r="D206" s="61"/>
      <c r="E206" s="42" t="s">
        <v>13</v>
      </c>
      <c r="F206" s="64"/>
      <c r="G206" s="42" t="s">
        <v>13</v>
      </c>
      <c r="H206" s="1">
        <v>26.044</v>
      </c>
      <c r="I206" s="1">
        <v>1.3860000000000001</v>
      </c>
      <c r="J206" s="1">
        <v>0.66100000000000003</v>
      </c>
      <c r="K206" s="1">
        <v>0</v>
      </c>
      <c r="L206" s="1">
        <v>33.551000000000002</v>
      </c>
      <c r="M206" s="1">
        <v>25.920999999999999</v>
      </c>
      <c r="R206"/>
      <c r="S206" t="s">
        <v>471</v>
      </c>
    </row>
    <row r="207" spans="1:19" s="46" customFormat="1" x14ac:dyDescent="0.25">
      <c r="A207" s="53" t="s">
        <v>475</v>
      </c>
      <c r="B207" s="61" t="s">
        <v>252</v>
      </c>
      <c r="C207" s="42">
        <v>44433</v>
      </c>
      <c r="D207" s="61"/>
      <c r="E207" s="42" t="s">
        <v>13</v>
      </c>
      <c r="F207" s="64"/>
      <c r="G207" s="42" t="s">
        <v>13</v>
      </c>
      <c r="H207" s="1">
        <v>1.1399999999999999</v>
      </c>
      <c r="I207" s="1">
        <v>1.347</v>
      </c>
      <c r="J207" s="1">
        <v>0.27600000000000002</v>
      </c>
      <c r="K207" s="1">
        <v>2.5999999999999999E-2</v>
      </c>
      <c r="L207" s="1">
        <v>18.888000000000002</v>
      </c>
      <c r="M207" s="1">
        <v>0.86099999999999999</v>
      </c>
      <c r="R207"/>
      <c r="S207" t="s">
        <v>537</v>
      </c>
    </row>
    <row r="208" spans="1:19" s="46" customFormat="1" x14ac:dyDescent="0.25">
      <c r="A208" s="53" t="s">
        <v>478</v>
      </c>
      <c r="B208" s="41" t="s">
        <v>262</v>
      </c>
      <c r="C208" s="42">
        <v>44433</v>
      </c>
      <c r="D208" s="61"/>
      <c r="E208" s="42" t="s">
        <v>13</v>
      </c>
      <c r="F208" s="64"/>
      <c r="G208" s="42" t="s">
        <v>13</v>
      </c>
      <c r="H208" s="1">
        <v>1.669</v>
      </c>
      <c r="I208" s="1">
        <v>0.29099999999999998</v>
      </c>
      <c r="J208" s="1">
        <v>0.157</v>
      </c>
      <c r="K208" s="1">
        <v>0</v>
      </c>
      <c r="L208" s="1">
        <v>19.488</v>
      </c>
      <c r="M208" s="1">
        <v>1.5109999999999999</v>
      </c>
      <c r="R208"/>
      <c r="S208" t="s">
        <v>537</v>
      </c>
    </row>
    <row r="209" spans="1:19" s="46" customFormat="1" x14ac:dyDescent="0.25">
      <c r="A209" s="53" t="s">
        <v>479</v>
      </c>
      <c r="B209" s="61" t="s">
        <v>261</v>
      </c>
      <c r="C209" s="42">
        <v>44433</v>
      </c>
      <c r="D209" s="61"/>
      <c r="E209" s="42" t="s">
        <v>13</v>
      </c>
      <c r="F209" s="64"/>
      <c r="G209" s="42" t="s">
        <v>13</v>
      </c>
      <c r="H209" s="1">
        <v>8.2409999999999997</v>
      </c>
      <c r="I209" s="1">
        <v>0.91400000000000003</v>
      </c>
      <c r="J209" s="1">
        <v>0.59699999999999998</v>
      </c>
      <c r="K209" s="1">
        <v>0</v>
      </c>
      <c r="L209" s="1">
        <v>41.112000000000002</v>
      </c>
      <c r="M209" s="1">
        <v>7.6459999999999999</v>
      </c>
      <c r="R209"/>
      <c r="S209" t="s">
        <v>537</v>
      </c>
    </row>
    <row r="210" spans="1:19" s="46" customFormat="1" x14ac:dyDescent="0.25">
      <c r="A210" s="53" t="s">
        <v>480</v>
      </c>
      <c r="B210" s="61" t="s">
        <v>258</v>
      </c>
      <c r="C210" s="42">
        <v>44433</v>
      </c>
      <c r="D210" s="61"/>
      <c r="E210" s="42" t="s">
        <v>13</v>
      </c>
      <c r="F210" s="64"/>
      <c r="G210" s="42" t="s">
        <v>13</v>
      </c>
      <c r="H210" s="1">
        <v>21.923999999999999</v>
      </c>
      <c r="I210" s="1">
        <v>1.72</v>
      </c>
      <c r="J210" s="1">
        <v>0.152</v>
      </c>
      <c r="K210" s="1">
        <v>0</v>
      </c>
      <c r="L210" s="1">
        <v>83.091999999999999</v>
      </c>
      <c r="M210" s="1">
        <v>21.795000000000002</v>
      </c>
      <c r="R210"/>
      <c r="S210" t="s">
        <v>537</v>
      </c>
    </row>
    <row r="211" spans="1:19" s="46" customFormat="1" x14ac:dyDescent="0.25">
      <c r="A211" s="53" t="s">
        <v>476</v>
      </c>
      <c r="B211" s="61" t="s">
        <v>253</v>
      </c>
      <c r="C211" s="42">
        <v>44433</v>
      </c>
      <c r="D211" s="61"/>
      <c r="E211" s="42" t="s">
        <v>13</v>
      </c>
      <c r="F211" s="64"/>
      <c r="G211" s="42" t="s">
        <v>13</v>
      </c>
      <c r="H211" s="1">
        <v>7.3999999999999996E-2</v>
      </c>
      <c r="I211" s="1">
        <v>0</v>
      </c>
      <c r="J211" s="1">
        <v>6.4000000000000001E-2</v>
      </c>
      <c r="K211" s="1">
        <v>0</v>
      </c>
      <c r="L211" s="1">
        <v>21.532</v>
      </c>
      <c r="M211" s="1">
        <v>0.01</v>
      </c>
      <c r="R211"/>
      <c r="S211" t="s">
        <v>537</v>
      </c>
    </row>
    <row r="212" spans="1:19" s="46" customFormat="1" x14ac:dyDescent="0.25">
      <c r="A212" s="53" t="s">
        <v>481</v>
      </c>
      <c r="B212" s="61" t="s">
        <v>251</v>
      </c>
      <c r="C212" s="42">
        <v>44433</v>
      </c>
      <c r="D212" s="61"/>
      <c r="E212" s="42" t="s">
        <v>13</v>
      </c>
      <c r="F212" s="64"/>
      <c r="G212" s="42" t="s">
        <v>13</v>
      </c>
      <c r="H212" s="75">
        <f>10*13.674</f>
        <v>136.74</v>
      </c>
      <c r="I212" s="1">
        <v>2.1829999999999998</v>
      </c>
      <c r="J212" s="1">
        <v>1.1299999999999999</v>
      </c>
      <c r="K212" s="1">
        <v>0</v>
      </c>
      <c r="L212" s="1">
        <v>51.94</v>
      </c>
      <c r="M212" s="1">
        <v>136.26300000000001</v>
      </c>
      <c r="R212"/>
      <c r="S212" t="s">
        <v>541</v>
      </c>
    </row>
    <row r="213" spans="1:19" s="46" customFormat="1" x14ac:dyDescent="0.25">
      <c r="A213" s="53" t="s">
        <v>482</v>
      </c>
      <c r="B213" s="41" t="s">
        <v>260</v>
      </c>
      <c r="C213" s="42">
        <v>44433</v>
      </c>
      <c r="D213" s="61"/>
      <c r="E213" s="42" t="s">
        <v>13</v>
      </c>
      <c r="F213" s="64"/>
      <c r="G213" s="42" t="s">
        <v>13</v>
      </c>
      <c r="H213" s="1">
        <v>5.2409999999999997</v>
      </c>
      <c r="I213" s="1">
        <v>1.4139999999999999</v>
      </c>
      <c r="J213" s="1">
        <v>0.26800000000000002</v>
      </c>
      <c r="K213" s="1">
        <v>5.0999999999999997E-2</v>
      </c>
      <c r="L213" s="1">
        <v>49.222000000000001</v>
      </c>
      <c r="M213" s="1">
        <v>4.976</v>
      </c>
      <c r="R213"/>
      <c r="S213" t="s">
        <v>537</v>
      </c>
    </row>
    <row r="214" spans="1:19" s="46" customFormat="1" x14ac:dyDescent="0.25">
      <c r="A214" s="53" t="s">
        <v>477</v>
      </c>
      <c r="B214" s="41" t="s">
        <v>257</v>
      </c>
      <c r="C214" s="42">
        <v>44433</v>
      </c>
      <c r="D214" s="61"/>
      <c r="E214" s="42" t="s">
        <v>13</v>
      </c>
      <c r="F214" s="64"/>
      <c r="G214" s="42" t="s">
        <v>13</v>
      </c>
      <c r="H214" s="1">
        <v>0.19900000000000001</v>
      </c>
      <c r="I214" s="1">
        <v>0.158</v>
      </c>
      <c r="J214" s="1">
        <v>4.4999999999999998E-2</v>
      </c>
      <c r="K214" s="1">
        <v>0</v>
      </c>
      <c r="L214" s="1">
        <v>30.140999999999998</v>
      </c>
      <c r="M214" s="1">
        <v>0.154</v>
      </c>
      <c r="R214"/>
      <c r="S214" t="s">
        <v>537</v>
      </c>
    </row>
    <row r="215" spans="1:19" s="46" customFormat="1" x14ac:dyDescent="0.25">
      <c r="A215" s="53" t="s">
        <v>483</v>
      </c>
      <c r="B215" s="61" t="s">
        <v>254</v>
      </c>
      <c r="C215" s="42">
        <v>44433</v>
      </c>
      <c r="D215" s="61"/>
      <c r="E215" s="42" t="s">
        <v>13</v>
      </c>
      <c r="F215" s="64"/>
      <c r="G215" s="42" t="s">
        <v>13</v>
      </c>
      <c r="H215" s="1">
        <v>0.182</v>
      </c>
      <c r="I215" s="1">
        <v>0</v>
      </c>
      <c r="J215" s="1">
        <v>4.4999999999999998E-2</v>
      </c>
      <c r="K215" s="1">
        <v>0</v>
      </c>
      <c r="L215" s="1">
        <v>19.931000000000001</v>
      </c>
      <c r="M215" s="1">
        <v>0.13700000000000001</v>
      </c>
      <c r="R215"/>
      <c r="S215" t="s">
        <v>537</v>
      </c>
    </row>
    <row r="216" spans="1:19" s="46" customFormat="1" x14ac:dyDescent="0.25">
      <c r="A216" s="53" t="s">
        <v>484</v>
      </c>
      <c r="B216" s="41" t="s">
        <v>259</v>
      </c>
      <c r="C216" s="42">
        <v>44433</v>
      </c>
      <c r="D216" s="61"/>
      <c r="E216" s="42" t="s">
        <v>13</v>
      </c>
      <c r="F216" s="64"/>
      <c r="G216" s="42" t="s">
        <v>13</v>
      </c>
      <c r="H216" s="1">
        <v>0</v>
      </c>
      <c r="I216" s="1">
        <v>0</v>
      </c>
      <c r="J216" s="1">
        <v>2.1000000000000001E-2</v>
      </c>
      <c r="K216" s="1">
        <v>0</v>
      </c>
      <c r="L216" s="1">
        <v>30.888000000000002</v>
      </c>
      <c r="M216" s="1">
        <v>0</v>
      </c>
      <c r="R216"/>
      <c r="S216" t="s">
        <v>537</v>
      </c>
    </row>
    <row r="217" spans="1:19" s="46" customFormat="1" x14ac:dyDescent="0.25">
      <c r="A217" s="53" t="s">
        <v>485</v>
      </c>
      <c r="B217" s="41" t="s">
        <v>168</v>
      </c>
      <c r="C217" s="42">
        <v>44438</v>
      </c>
      <c r="D217" s="41" t="s">
        <v>14</v>
      </c>
      <c r="E217" s="42" t="s">
        <v>13</v>
      </c>
      <c r="F217" s="42" t="s">
        <v>13</v>
      </c>
      <c r="G217" s="41" t="s">
        <v>13</v>
      </c>
      <c r="H217" s="1">
        <v>3.9E-2</v>
      </c>
      <c r="I217" s="1">
        <v>0.79200000000000004</v>
      </c>
      <c r="J217" s="1">
        <v>4.2000000000000003E-2</v>
      </c>
      <c r="K217" s="1">
        <v>5.0000000000000001E-3</v>
      </c>
      <c r="L217" s="1">
        <v>40.475999999999999</v>
      </c>
      <c r="M217" s="1">
        <v>0</v>
      </c>
      <c r="R217"/>
      <c r="S217" t="s">
        <v>537</v>
      </c>
    </row>
    <row r="218" spans="1:19" s="46" customFormat="1" x14ac:dyDescent="0.25">
      <c r="A218" s="74" t="s">
        <v>487</v>
      </c>
      <c r="B218" s="41" t="s">
        <v>166</v>
      </c>
      <c r="C218" s="42">
        <v>44438</v>
      </c>
      <c r="D218" s="41" t="s">
        <v>21</v>
      </c>
      <c r="E218" s="42" t="s">
        <v>13</v>
      </c>
      <c r="F218" s="54"/>
      <c r="G218" s="41" t="s">
        <v>13</v>
      </c>
      <c r="H218" s="1">
        <v>5.7000000000000002E-2</v>
      </c>
      <c r="I218" s="1">
        <v>4.5279999999999996</v>
      </c>
      <c r="J218" s="1">
        <v>6.9000000000000006E-2</v>
      </c>
      <c r="K218" s="1">
        <v>0</v>
      </c>
      <c r="L218" s="1">
        <v>41.377000000000002</v>
      </c>
      <c r="M218" s="1">
        <v>0</v>
      </c>
      <c r="R218"/>
      <c r="S218" t="s">
        <v>537</v>
      </c>
    </row>
    <row r="219" spans="1:19" s="46" customFormat="1" x14ac:dyDescent="0.25">
      <c r="A219" s="53" t="s">
        <v>488</v>
      </c>
      <c r="B219" s="41" t="s">
        <v>163</v>
      </c>
      <c r="C219" s="42">
        <v>44438</v>
      </c>
      <c r="D219" s="41" t="s">
        <v>15</v>
      </c>
      <c r="E219" s="42" t="s">
        <v>13</v>
      </c>
      <c r="F219" s="42" t="s">
        <v>13</v>
      </c>
      <c r="G219" s="41" t="s">
        <v>13</v>
      </c>
      <c r="H219" s="1">
        <v>2.9430000000000001</v>
      </c>
      <c r="I219" s="1">
        <v>2.3519999999999999</v>
      </c>
      <c r="J219" s="1">
        <v>0.83499999999999996</v>
      </c>
      <c r="K219" s="1">
        <v>2.4390000000000001</v>
      </c>
      <c r="L219" s="1">
        <v>67.326999999999998</v>
      </c>
      <c r="M219" s="1">
        <v>2.1</v>
      </c>
      <c r="R219"/>
      <c r="S219" t="s">
        <v>537</v>
      </c>
    </row>
    <row r="220" spans="1:19" s="46" customFormat="1" x14ac:dyDescent="0.25">
      <c r="A220" s="53" t="s">
        <v>489</v>
      </c>
      <c r="B220" s="41" t="s">
        <v>169</v>
      </c>
      <c r="C220" s="42">
        <v>44438</v>
      </c>
      <c r="D220" s="41" t="s">
        <v>20</v>
      </c>
      <c r="E220" s="42" t="s">
        <v>13</v>
      </c>
      <c r="F220" s="42" t="s">
        <v>13</v>
      </c>
      <c r="G220" s="41" t="s">
        <v>13</v>
      </c>
      <c r="H220" s="1">
        <v>0</v>
      </c>
      <c r="I220" s="1">
        <v>0.20699999999999999</v>
      </c>
      <c r="J220" s="1">
        <v>1.7000000000000001E-2</v>
      </c>
      <c r="K220" s="1">
        <v>0.02</v>
      </c>
      <c r="L220" s="1">
        <v>48.625</v>
      </c>
      <c r="M220" s="1">
        <v>0</v>
      </c>
      <c r="R220"/>
      <c r="S220" t="s">
        <v>537</v>
      </c>
    </row>
    <row r="221" spans="1:19" s="46" customFormat="1" x14ac:dyDescent="0.25">
      <c r="A221" s="53" t="s">
        <v>490</v>
      </c>
      <c r="B221" s="41" t="s">
        <v>167</v>
      </c>
      <c r="C221" s="42">
        <v>44438</v>
      </c>
      <c r="D221" s="41" t="s">
        <v>18</v>
      </c>
      <c r="E221" s="42" t="s">
        <v>13</v>
      </c>
      <c r="F221" s="42" t="s">
        <v>13</v>
      </c>
      <c r="G221" s="41" t="s">
        <v>13</v>
      </c>
      <c r="H221" s="1">
        <v>0</v>
      </c>
      <c r="I221" s="1">
        <v>0.28299999999999997</v>
      </c>
      <c r="J221" s="1">
        <v>3.2000000000000001E-2</v>
      </c>
      <c r="K221" s="1">
        <v>0.35799999999999998</v>
      </c>
      <c r="L221" s="1">
        <v>62.046999999999997</v>
      </c>
      <c r="M221" s="1">
        <v>0</v>
      </c>
      <c r="R221"/>
      <c r="S221" t="s">
        <v>537</v>
      </c>
    </row>
    <row r="222" spans="1:19" s="46" customFormat="1" x14ac:dyDescent="0.25">
      <c r="A222" s="53" t="s">
        <v>491</v>
      </c>
      <c r="B222" s="41" t="s">
        <v>164</v>
      </c>
      <c r="C222" s="42">
        <v>44438</v>
      </c>
      <c r="D222" s="41" t="s">
        <v>16</v>
      </c>
      <c r="E222" s="42" t="s">
        <v>13</v>
      </c>
      <c r="F222" s="42" t="s">
        <v>13</v>
      </c>
      <c r="G222" s="41" t="s">
        <v>13</v>
      </c>
      <c r="H222" s="1">
        <v>5.7000000000000002E-2</v>
      </c>
      <c r="I222" s="1">
        <v>2.2869999999999999</v>
      </c>
      <c r="J222" s="1">
        <v>5.1999999999999998E-2</v>
      </c>
      <c r="K222" s="1">
        <v>1.1850000000000001</v>
      </c>
      <c r="L222" s="1">
        <v>30.812999999999999</v>
      </c>
      <c r="M222" s="1">
        <v>5.0000000000000001E-3</v>
      </c>
      <c r="R222"/>
      <c r="S222" t="s">
        <v>537</v>
      </c>
    </row>
    <row r="223" spans="1:19" s="46" customFormat="1" x14ac:dyDescent="0.25">
      <c r="A223" s="53" t="s">
        <v>492</v>
      </c>
      <c r="B223" s="41" t="s">
        <v>165</v>
      </c>
      <c r="C223" s="42">
        <v>44438</v>
      </c>
      <c r="D223" s="41" t="s">
        <v>17</v>
      </c>
      <c r="E223" s="42" t="s">
        <v>13</v>
      </c>
      <c r="F223" s="42" t="s">
        <v>13</v>
      </c>
      <c r="G223" s="41" t="s">
        <v>13</v>
      </c>
      <c r="H223" s="1">
        <v>7.0000000000000001E-3</v>
      </c>
      <c r="I223" s="1">
        <v>0.69399999999999995</v>
      </c>
      <c r="J223" s="1">
        <v>3.5000000000000003E-2</v>
      </c>
      <c r="K223" s="1">
        <v>1.1459999999999999</v>
      </c>
      <c r="L223" s="1">
        <v>68.094999999999999</v>
      </c>
      <c r="M223" s="1">
        <v>0</v>
      </c>
      <c r="R223"/>
      <c r="S223" t="s">
        <v>537</v>
      </c>
    </row>
    <row r="224" spans="1:19" s="46" customFormat="1" x14ac:dyDescent="0.25">
      <c r="A224" s="53" t="s">
        <v>493</v>
      </c>
      <c r="B224" s="41" t="s">
        <v>170</v>
      </c>
      <c r="C224" s="42">
        <v>44438</v>
      </c>
      <c r="D224" s="41" t="s">
        <v>19</v>
      </c>
      <c r="E224" s="42" t="s">
        <v>13</v>
      </c>
      <c r="F224" s="54"/>
      <c r="G224" s="41" t="s">
        <v>13</v>
      </c>
      <c r="H224" s="1">
        <v>0</v>
      </c>
      <c r="I224" s="1">
        <v>0.68700000000000006</v>
      </c>
      <c r="J224" s="1">
        <v>7.0000000000000007E-2</v>
      </c>
      <c r="K224" s="1">
        <v>0.33300000000000002</v>
      </c>
      <c r="L224" s="1">
        <v>46.499000000000002</v>
      </c>
      <c r="M224" s="1">
        <v>0</v>
      </c>
      <c r="R224"/>
      <c r="S224" t="s">
        <v>537</v>
      </c>
    </row>
    <row r="225" spans="1:80" s="46" customFormat="1" x14ac:dyDescent="0.25">
      <c r="A225" s="53" t="s">
        <v>494</v>
      </c>
      <c r="B225" s="61" t="s">
        <v>247</v>
      </c>
      <c r="C225" s="42">
        <v>44441</v>
      </c>
      <c r="D225" s="41"/>
      <c r="E225" s="42" t="s">
        <v>13</v>
      </c>
      <c r="F225" s="42" t="s">
        <v>13</v>
      </c>
      <c r="G225" s="41" t="s">
        <v>13</v>
      </c>
      <c r="H225" s="1">
        <v>4.2999999999999997E-2</v>
      </c>
      <c r="I225" s="1">
        <v>0.93100000000000005</v>
      </c>
      <c r="J225" s="1">
        <v>8.5000000000000006E-2</v>
      </c>
      <c r="K225" s="1">
        <v>0</v>
      </c>
      <c r="L225" s="75">
        <f>10*33.124</f>
        <v>331.24</v>
      </c>
      <c r="M225" s="1">
        <v>0</v>
      </c>
      <c r="R225"/>
      <c r="S225" t="s">
        <v>537</v>
      </c>
    </row>
    <row r="226" spans="1:80" s="46" customFormat="1" x14ac:dyDescent="0.25">
      <c r="A226" s="53" t="s">
        <v>495</v>
      </c>
      <c r="B226" s="61" t="s">
        <v>249</v>
      </c>
      <c r="C226" s="42">
        <v>44441</v>
      </c>
      <c r="D226" s="41"/>
      <c r="E226" s="42" t="s">
        <v>13</v>
      </c>
      <c r="F226" s="42" t="s">
        <v>13</v>
      </c>
      <c r="G226" s="41" t="s">
        <v>13</v>
      </c>
      <c r="H226" s="1">
        <v>0</v>
      </c>
      <c r="I226" s="1">
        <v>0.111</v>
      </c>
      <c r="J226" s="1">
        <v>7.5999999999999998E-2</v>
      </c>
      <c r="K226" s="1">
        <v>0</v>
      </c>
      <c r="L226" s="75">
        <f>10*44.592</f>
        <v>445.91999999999996</v>
      </c>
      <c r="M226" s="1">
        <v>0</v>
      </c>
      <c r="R226"/>
      <c r="S226" t="s">
        <v>537</v>
      </c>
    </row>
    <row r="227" spans="1:80" s="46" customFormat="1" x14ac:dyDescent="0.25">
      <c r="A227" s="53" t="s">
        <v>496</v>
      </c>
      <c r="B227" s="61" t="s">
        <v>248</v>
      </c>
      <c r="C227" s="42">
        <v>44441</v>
      </c>
      <c r="D227" s="41"/>
      <c r="E227" s="42" t="s">
        <v>13</v>
      </c>
      <c r="F227" s="42" t="s">
        <v>13</v>
      </c>
      <c r="G227" s="41" t="s">
        <v>13</v>
      </c>
      <c r="H227" s="1">
        <v>0.40899999999999997</v>
      </c>
      <c r="I227" s="1">
        <v>1.169</v>
      </c>
      <c r="J227" s="1">
        <v>0.39900000000000002</v>
      </c>
      <c r="K227" s="1">
        <v>0</v>
      </c>
      <c r="L227" s="75">
        <f>10*32.649</f>
        <v>326.49</v>
      </c>
      <c r="M227" s="1">
        <v>5.0000000000000001E-3</v>
      </c>
      <c r="R227"/>
      <c r="S227" t="s">
        <v>537</v>
      </c>
    </row>
    <row r="228" spans="1:80" s="46" customFormat="1" x14ac:dyDescent="0.25">
      <c r="A228" s="53" t="s">
        <v>497</v>
      </c>
      <c r="B228" s="61" t="s">
        <v>250</v>
      </c>
      <c r="C228" s="42">
        <v>44441</v>
      </c>
      <c r="D228" s="41"/>
      <c r="E228" s="42" t="s">
        <v>13</v>
      </c>
      <c r="F228" s="42" t="s">
        <v>13</v>
      </c>
      <c r="G228" s="41" t="s">
        <v>13</v>
      </c>
      <c r="H228" s="1">
        <v>6.4000000000000001E-2</v>
      </c>
      <c r="I228" s="1">
        <v>0.68899999999999995</v>
      </c>
      <c r="J228" s="1">
        <v>0.10100000000000001</v>
      </c>
      <c r="K228" s="1">
        <v>0</v>
      </c>
      <c r="L228" s="75">
        <f>10*35.968</f>
        <v>359.68000000000006</v>
      </c>
      <c r="M228" s="1">
        <v>0</v>
      </c>
      <c r="R228"/>
      <c r="S228" t="s">
        <v>537</v>
      </c>
    </row>
    <row r="229" spans="1:80" s="46" customFormat="1" x14ac:dyDescent="0.25">
      <c r="A229" s="53" t="s">
        <v>498</v>
      </c>
      <c r="B229" s="41" t="s">
        <v>292</v>
      </c>
      <c r="C229" s="42">
        <v>44445</v>
      </c>
      <c r="D229" s="41"/>
      <c r="E229" s="42" t="s">
        <v>13</v>
      </c>
      <c r="F229" s="54"/>
      <c r="G229" s="42" t="s">
        <v>13</v>
      </c>
      <c r="H229" s="1">
        <v>0</v>
      </c>
      <c r="I229" s="1">
        <v>0.73699999999999999</v>
      </c>
      <c r="J229" s="1">
        <v>1.9E-2</v>
      </c>
      <c r="K229" s="1">
        <v>0.09</v>
      </c>
      <c r="L229" s="1">
        <v>51.965000000000003</v>
      </c>
      <c r="M229" s="1">
        <v>0</v>
      </c>
      <c r="R229"/>
      <c r="S229" t="s">
        <v>537</v>
      </c>
    </row>
    <row r="230" spans="1:80" s="46" customFormat="1" x14ac:dyDescent="0.25">
      <c r="A230" s="53" t="s">
        <v>499</v>
      </c>
      <c r="B230" s="65" t="s">
        <v>59</v>
      </c>
      <c r="C230" s="66">
        <v>44445</v>
      </c>
      <c r="D230" s="41" t="s">
        <v>22</v>
      </c>
      <c r="E230" s="42" t="s">
        <v>13</v>
      </c>
      <c r="F230" s="56"/>
      <c r="G230" s="41" t="s">
        <v>13</v>
      </c>
      <c r="H230" s="1">
        <v>0</v>
      </c>
      <c r="I230" s="1">
        <v>0.10299999999999999</v>
      </c>
      <c r="J230" s="1">
        <v>8.9999999999999993E-3</v>
      </c>
      <c r="K230" s="1">
        <v>0</v>
      </c>
      <c r="L230" s="1">
        <v>41.515999999999998</v>
      </c>
      <c r="M230" s="1">
        <v>0</v>
      </c>
      <c r="R230"/>
      <c r="S230" t="s">
        <v>537</v>
      </c>
    </row>
    <row r="231" spans="1:80" s="46" customFormat="1" x14ac:dyDescent="0.25">
      <c r="A231" s="53" t="s">
        <v>486</v>
      </c>
      <c r="B231" s="65" t="s">
        <v>55</v>
      </c>
      <c r="C231" s="66">
        <v>44445</v>
      </c>
      <c r="D231" s="41" t="s">
        <v>14</v>
      </c>
      <c r="E231" s="42" t="s">
        <v>13</v>
      </c>
      <c r="F231" s="56"/>
      <c r="G231" s="41" t="s">
        <v>13</v>
      </c>
      <c r="H231" s="1">
        <v>0</v>
      </c>
      <c r="I231" s="1">
        <v>0.192</v>
      </c>
      <c r="J231" s="1">
        <v>5.3999999999999999E-2</v>
      </c>
      <c r="K231" s="1">
        <v>0.40500000000000003</v>
      </c>
      <c r="L231" s="1">
        <v>41.898000000000003</v>
      </c>
      <c r="M231" s="1">
        <v>0</v>
      </c>
      <c r="R231"/>
      <c r="S231" t="s">
        <v>537</v>
      </c>
    </row>
    <row r="232" spans="1:80" s="46" customFormat="1" x14ac:dyDescent="0.25">
      <c r="A232" s="53" t="s">
        <v>500</v>
      </c>
      <c r="B232" s="65" t="s">
        <v>54</v>
      </c>
      <c r="C232" s="66">
        <v>44445</v>
      </c>
      <c r="D232" s="41" t="s">
        <v>21</v>
      </c>
      <c r="E232" s="41" t="s">
        <v>13</v>
      </c>
      <c r="F232" s="56"/>
      <c r="G232" s="41" t="s">
        <v>13</v>
      </c>
      <c r="H232" s="1">
        <v>0</v>
      </c>
      <c r="I232" s="1">
        <v>0</v>
      </c>
      <c r="J232" s="1">
        <v>2.1000000000000001E-2</v>
      </c>
      <c r="K232" s="1">
        <v>0.157</v>
      </c>
      <c r="L232" s="1">
        <v>45.305999999999997</v>
      </c>
      <c r="M232" s="1">
        <v>0</v>
      </c>
      <c r="R232"/>
      <c r="S232" t="s">
        <v>537</v>
      </c>
    </row>
    <row r="233" spans="1:80" s="46" customFormat="1" x14ac:dyDescent="0.25">
      <c r="A233" s="53" t="s">
        <v>501</v>
      </c>
      <c r="B233" s="65" t="s">
        <v>57</v>
      </c>
      <c r="C233" s="66">
        <v>44445</v>
      </c>
      <c r="D233" s="41" t="s">
        <v>15</v>
      </c>
      <c r="E233" s="41" t="s">
        <v>13</v>
      </c>
      <c r="F233" s="56"/>
      <c r="G233" s="41" t="s">
        <v>13</v>
      </c>
      <c r="H233" s="1">
        <v>2.12</v>
      </c>
      <c r="I233" s="1">
        <v>1.3660000000000001</v>
      </c>
      <c r="J233" s="1">
        <v>1.5289999999999999</v>
      </c>
      <c r="K233" s="1">
        <v>1.3180000000000001</v>
      </c>
      <c r="L233" s="1">
        <v>53.207999999999998</v>
      </c>
      <c r="M233" s="1">
        <v>0.57199999999999995</v>
      </c>
      <c r="R233"/>
      <c r="S233" t="s">
        <v>537</v>
      </c>
    </row>
    <row r="234" spans="1:80" s="46" customFormat="1" x14ac:dyDescent="0.25">
      <c r="A234" s="53" t="s">
        <v>502</v>
      </c>
      <c r="B234" s="65" t="s">
        <v>52</v>
      </c>
      <c r="C234" s="66">
        <v>44445</v>
      </c>
      <c r="D234" s="41" t="s">
        <v>20</v>
      </c>
      <c r="E234" s="41" t="s">
        <v>13</v>
      </c>
      <c r="F234" s="56"/>
      <c r="G234" s="41" t="s">
        <v>13</v>
      </c>
      <c r="H234" s="1">
        <v>0</v>
      </c>
      <c r="I234" s="1">
        <v>0.04</v>
      </c>
      <c r="J234" s="1">
        <v>3.7999999999999999E-2</v>
      </c>
      <c r="K234" s="1">
        <v>0.109</v>
      </c>
      <c r="L234" s="1">
        <v>42.509</v>
      </c>
      <c r="M234" s="1">
        <v>0</v>
      </c>
      <c r="R234"/>
      <c r="S234" t="s">
        <v>537</v>
      </c>
    </row>
    <row r="235" spans="1:80" s="53" customFormat="1" x14ac:dyDescent="0.25">
      <c r="A235" s="53" t="s">
        <v>503</v>
      </c>
      <c r="B235" s="65" t="s">
        <v>53</v>
      </c>
      <c r="C235" s="66">
        <v>44445</v>
      </c>
      <c r="D235" s="41" t="s">
        <v>18</v>
      </c>
      <c r="E235" s="41" t="s">
        <v>13</v>
      </c>
      <c r="F235" s="56"/>
      <c r="G235" s="41" t="s">
        <v>13</v>
      </c>
      <c r="H235" s="1">
        <v>0</v>
      </c>
      <c r="I235" s="1">
        <v>0.1</v>
      </c>
      <c r="J235" s="1">
        <v>4.2999999999999997E-2</v>
      </c>
      <c r="K235" s="1">
        <v>0.33</v>
      </c>
      <c r="L235" s="1">
        <v>63.546999999999997</v>
      </c>
      <c r="M235" s="1">
        <v>0</v>
      </c>
      <c r="R235" s="50"/>
      <c r="S235" t="s">
        <v>537</v>
      </c>
    </row>
    <row r="236" spans="1:80" x14ac:dyDescent="0.25">
      <c r="A236" s="53" t="s">
        <v>504</v>
      </c>
      <c r="B236" s="65" t="s">
        <v>56</v>
      </c>
      <c r="C236" s="66">
        <v>44445</v>
      </c>
      <c r="D236" s="41" t="s">
        <v>16</v>
      </c>
      <c r="E236" s="41" t="s">
        <v>13</v>
      </c>
      <c r="F236" s="56"/>
      <c r="G236" s="41" t="s">
        <v>13</v>
      </c>
      <c r="H236" s="1">
        <v>0</v>
      </c>
      <c r="I236" s="1">
        <v>0.184</v>
      </c>
      <c r="J236" s="1">
        <v>4.3999999999999997E-2</v>
      </c>
      <c r="K236" s="1">
        <v>1.2789999999999999</v>
      </c>
      <c r="L236" s="1">
        <v>47.738999999999997</v>
      </c>
      <c r="M236" s="1">
        <v>0</v>
      </c>
      <c r="S236" t="s">
        <v>537</v>
      </c>
    </row>
    <row r="237" spans="1:80" x14ac:dyDescent="0.25">
      <c r="A237" s="53" t="s">
        <v>505</v>
      </c>
      <c r="B237" s="65" t="s">
        <v>58</v>
      </c>
      <c r="C237" s="66">
        <v>44445</v>
      </c>
      <c r="D237" s="41" t="s">
        <v>17</v>
      </c>
      <c r="E237" s="41" t="s">
        <v>13</v>
      </c>
      <c r="F237" s="56"/>
      <c r="G237" s="41" t="s">
        <v>13</v>
      </c>
      <c r="H237" s="1">
        <v>3.0000000000000001E-3</v>
      </c>
      <c r="I237" s="1">
        <v>1.1819999999999999</v>
      </c>
      <c r="J237" s="1">
        <v>5.1999999999999998E-2</v>
      </c>
      <c r="K237" s="1">
        <v>1.0649999999999999</v>
      </c>
      <c r="L237" s="1">
        <v>59.634999999999998</v>
      </c>
      <c r="M237" s="1">
        <v>0</v>
      </c>
      <c r="S237" t="s">
        <v>537</v>
      </c>
    </row>
    <row r="238" spans="1:80" x14ac:dyDescent="0.25">
      <c r="A238" s="53" t="s">
        <v>506</v>
      </c>
      <c r="B238" s="41" t="s">
        <v>231</v>
      </c>
      <c r="C238" s="42">
        <v>44447</v>
      </c>
      <c r="D238" s="41"/>
      <c r="E238" s="54"/>
      <c r="F238" s="54"/>
      <c r="G238" s="42" t="s">
        <v>13</v>
      </c>
      <c r="H238" s="1">
        <v>4.5229999999999997</v>
      </c>
      <c r="I238" s="1">
        <v>5.2519999999999998</v>
      </c>
      <c r="J238" s="1">
        <v>0.96799999999999997</v>
      </c>
      <c r="K238" s="1">
        <v>7.5999999999999998E-2</v>
      </c>
      <c r="L238" s="1">
        <v>61.393000000000001</v>
      </c>
      <c r="M238" s="1">
        <v>3.5459999999999998</v>
      </c>
      <c r="S238" t="s">
        <v>537</v>
      </c>
    </row>
    <row r="239" spans="1:80" s="48" customFormat="1" x14ac:dyDescent="0.25">
      <c r="A239" s="55"/>
      <c r="B239" s="56" t="s">
        <v>64</v>
      </c>
      <c r="C239" s="58">
        <v>44452</v>
      </c>
      <c r="D239" s="54" t="s">
        <v>246</v>
      </c>
      <c r="E239" s="56"/>
      <c r="F239" s="56"/>
      <c r="G239" s="5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</row>
    <row r="240" spans="1:80" x14ac:dyDescent="0.25">
      <c r="A240" s="53" t="s">
        <v>507</v>
      </c>
      <c r="B240" s="65" t="s">
        <v>65</v>
      </c>
      <c r="C240" s="66">
        <v>44452</v>
      </c>
      <c r="D240" s="41" t="s">
        <v>21</v>
      </c>
      <c r="E240" s="41" t="s">
        <v>13</v>
      </c>
      <c r="F240" s="41" t="s">
        <v>13</v>
      </c>
      <c r="G240" s="41" t="s">
        <v>13</v>
      </c>
      <c r="H240" s="1">
        <v>0</v>
      </c>
      <c r="I240" s="1">
        <v>0.36</v>
      </c>
      <c r="J240" s="1">
        <v>2.1000000000000001E-2</v>
      </c>
      <c r="K240" s="1">
        <v>0</v>
      </c>
      <c r="L240" s="1">
        <v>30.702000000000002</v>
      </c>
      <c r="M240" s="1">
        <v>0</v>
      </c>
      <c r="S240" t="s">
        <v>537</v>
      </c>
    </row>
    <row r="241" spans="1:21" x14ac:dyDescent="0.25">
      <c r="A241" s="53" t="s">
        <v>508</v>
      </c>
      <c r="B241" s="65" t="s">
        <v>63</v>
      </c>
      <c r="C241" s="66">
        <v>44452</v>
      </c>
      <c r="D241" s="41" t="s">
        <v>15</v>
      </c>
      <c r="E241" s="41" t="s">
        <v>13</v>
      </c>
      <c r="F241" s="41" t="s">
        <v>13</v>
      </c>
      <c r="G241" s="41" t="s">
        <v>13</v>
      </c>
      <c r="H241" s="1">
        <v>7.3999999999999996E-2</v>
      </c>
      <c r="I241" s="1">
        <v>0.76400000000000001</v>
      </c>
      <c r="J241" s="1">
        <v>7.0000000000000007E-2</v>
      </c>
      <c r="K241" s="1">
        <v>1.385</v>
      </c>
      <c r="L241" s="1">
        <v>46.948999999999998</v>
      </c>
      <c r="M241" s="1">
        <v>3.0000000000000001E-3</v>
      </c>
      <c r="S241" t="s">
        <v>537</v>
      </c>
    </row>
    <row r="242" spans="1:21" x14ac:dyDescent="0.25">
      <c r="A242" s="53" t="s">
        <v>509</v>
      </c>
      <c r="B242" s="65" t="s">
        <v>60</v>
      </c>
      <c r="C242" s="66">
        <v>44452</v>
      </c>
      <c r="D242" s="41" t="s">
        <v>18</v>
      </c>
      <c r="E242" s="41" t="s">
        <v>13</v>
      </c>
      <c r="F242" s="41" t="s">
        <v>13</v>
      </c>
      <c r="G242" s="41" t="s">
        <v>13</v>
      </c>
      <c r="H242" s="1">
        <v>3.2000000000000001E-2</v>
      </c>
      <c r="I242" s="1">
        <v>1.641</v>
      </c>
      <c r="J242" s="1">
        <v>6.5000000000000002E-2</v>
      </c>
      <c r="K242" s="1">
        <v>0.18</v>
      </c>
      <c r="L242" s="1">
        <v>36.997</v>
      </c>
      <c r="M242" s="1">
        <v>0</v>
      </c>
      <c r="S242" t="s">
        <v>537</v>
      </c>
    </row>
    <row r="243" spans="1:21" x14ac:dyDescent="0.25">
      <c r="A243" s="53" t="s">
        <v>510</v>
      </c>
      <c r="B243" s="65" t="s">
        <v>61</v>
      </c>
      <c r="C243" s="66">
        <v>44452</v>
      </c>
      <c r="D243" s="41" t="s">
        <v>16</v>
      </c>
      <c r="E243" s="41" t="s">
        <v>13</v>
      </c>
      <c r="F243" s="41" t="s">
        <v>13</v>
      </c>
      <c r="G243" s="41" t="s">
        <v>13</v>
      </c>
      <c r="H243" s="1">
        <v>3.0000000000000001E-3</v>
      </c>
      <c r="I243" s="1">
        <v>0.65500000000000003</v>
      </c>
      <c r="J243" s="1">
        <v>5.6000000000000001E-2</v>
      </c>
      <c r="K243" s="1">
        <v>1.667</v>
      </c>
      <c r="L243" s="1">
        <v>56.191000000000003</v>
      </c>
      <c r="M243" s="1">
        <v>0</v>
      </c>
      <c r="S243" t="s">
        <v>537</v>
      </c>
    </row>
    <row r="244" spans="1:21" x14ac:dyDescent="0.25">
      <c r="A244" s="53" t="s">
        <v>511</v>
      </c>
      <c r="B244" s="65" t="s">
        <v>62</v>
      </c>
      <c r="C244" s="66">
        <v>44452</v>
      </c>
      <c r="D244" s="41" t="s">
        <v>17</v>
      </c>
      <c r="E244" s="41" t="s">
        <v>13</v>
      </c>
      <c r="F244" s="41" t="s">
        <v>13</v>
      </c>
      <c r="G244" s="41" t="s">
        <v>13</v>
      </c>
      <c r="H244" s="1">
        <v>0</v>
      </c>
      <c r="I244" s="1">
        <v>0.33</v>
      </c>
      <c r="J244" s="1">
        <v>1.7999999999999999E-2</v>
      </c>
      <c r="K244" s="1">
        <v>0.52500000000000002</v>
      </c>
      <c r="L244" s="1">
        <v>51.110999999999997</v>
      </c>
      <c r="M244" s="1">
        <v>0</v>
      </c>
      <c r="S244" t="s">
        <v>537</v>
      </c>
    </row>
    <row r="245" spans="1:21" x14ac:dyDescent="0.25">
      <c r="A245" s="53" t="s">
        <v>512</v>
      </c>
      <c r="B245" s="41" t="s">
        <v>302</v>
      </c>
      <c r="C245" s="42">
        <v>44456</v>
      </c>
      <c r="D245" s="41"/>
      <c r="E245" s="54"/>
      <c r="F245" s="54"/>
      <c r="G245" s="42" t="s">
        <v>13</v>
      </c>
      <c r="H245" s="1">
        <v>0</v>
      </c>
      <c r="I245" s="1">
        <v>0.505</v>
      </c>
      <c r="J245" s="1">
        <v>0.02</v>
      </c>
      <c r="K245" s="1">
        <v>0.54900000000000004</v>
      </c>
      <c r="L245" s="1">
        <v>115.72199999999999</v>
      </c>
      <c r="M245" s="1">
        <v>0</v>
      </c>
      <c r="N245" s="6"/>
      <c r="O245" s="6"/>
      <c r="P245" s="6"/>
      <c r="Q245" s="6"/>
      <c r="S245" t="s">
        <v>537</v>
      </c>
      <c r="T245" s="6"/>
      <c r="U245" s="6"/>
    </row>
    <row r="246" spans="1:21" x14ac:dyDescent="0.25">
      <c r="A246" s="53" t="s">
        <v>513</v>
      </c>
      <c r="B246" s="41" t="s">
        <v>303</v>
      </c>
      <c r="C246" s="42">
        <v>44456</v>
      </c>
      <c r="D246" s="41"/>
      <c r="E246" s="54"/>
      <c r="F246" s="54"/>
      <c r="G246" s="42" t="s">
        <v>13</v>
      </c>
      <c r="H246" s="1">
        <v>0.13</v>
      </c>
      <c r="I246" s="1">
        <v>55.128999999999998</v>
      </c>
      <c r="J246" s="1">
        <v>0.109</v>
      </c>
      <c r="K246" s="1">
        <v>2.6</v>
      </c>
      <c r="L246" s="1">
        <v>15.727</v>
      </c>
      <c r="M246" s="1">
        <v>0.02</v>
      </c>
      <c r="N246" s="6"/>
      <c r="O246" s="6"/>
      <c r="P246" s="6"/>
      <c r="Q246" s="6"/>
      <c r="S246" t="s">
        <v>537</v>
      </c>
      <c r="T246" s="6"/>
      <c r="U246" s="6"/>
    </row>
    <row r="247" spans="1:21" x14ac:dyDescent="0.25">
      <c r="A247" s="53" t="s">
        <v>514</v>
      </c>
      <c r="B247" s="41" t="s">
        <v>304</v>
      </c>
      <c r="C247" s="42">
        <v>44456</v>
      </c>
      <c r="D247" s="41"/>
      <c r="E247" s="54"/>
      <c r="F247" s="54"/>
      <c r="G247" s="42" t="s">
        <v>13</v>
      </c>
      <c r="H247" s="79">
        <v>4</v>
      </c>
      <c r="I247" s="1">
        <v>30.419</v>
      </c>
      <c r="J247" s="1">
        <v>3.75</v>
      </c>
      <c r="K247" s="1">
        <v>2.8450000000000002</v>
      </c>
      <c r="L247" s="1">
        <v>24.914999999999999</v>
      </c>
      <c r="M247" s="1">
        <v>0.19600000000000001</v>
      </c>
      <c r="N247" s="6"/>
      <c r="O247" s="6"/>
      <c r="P247" s="6"/>
      <c r="Q247" s="6"/>
      <c r="S247" t="s">
        <v>537</v>
      </c>
      <c r="T247" s="6"/>
      <c r="U247" s="6"/>
    </row>
    <row r="248" spans="1:21" x14ac:dyDescent="0.25">
      <c r="A248" s="53" t="s">
        <v>515</v>
      </c>
      <c r="B248" s="41" t="s">
        <v>305</v>
      </c>
      <c r="C248" s="42">
        <v>44456</v>
      </c>
      <c r="D248" s="41"/>
      <c r="E248" s="54"/>
      <c r="F248" s="54"/>
      <c r="G248" s="42" t="s">
        <v>13</v>
      </c>
      <c r="H248" s="1">
        <v>95.6</v>
      </c>
      <c r="I248" s="1">
        <v>13.023</v>
      </c>
      <c r="J248" s="1">
        <v>11.159000000000001</v>
      </c>
      <c r="K248" s="1">
        <v>1.3680000000000001</v>
      </c>
      <c r="L248" s="1">
        <v>6.3490000000000002</v>
      </c>
      <c r="M248" s="1">
        <v>84.400999999999996</v>
      </c>
      <c r="N248" s="6"/>
      <c r="O248" s="6"/>
      <c r="P248" s="6"/>
      <c r="Q248" s="6"/>
      <c r="S248" t="s">
        <v>537</v>
      </c>
      <c r="T248" s="6"/>
      <c r="U248" s="6"/>
    </row>
    <row r="249" spans="1:21" x14ac:dyDescent="0.25">
      <c r="A249" s="53" t="s">
        <v>516</v>
      </c>
      <c r="B249" s="41" t="s">
        <v>306</v>
      </c>
      <c r="C249" s="42">
        <v>44456</v>
      </c>
      <c r="D249" s="41"/>
      <c r="E249" s="54"/>
      <c r="F249" s="54"/>
      <c r="G249" s="42" t="s">
        <v>13</v>
      </c>
      <c r="H249" s="1">
        <v>0.222</v>
      </c>
      <c r="I249" s="75">
        <f>10*15.618</f>
        <v>156.18</v>
      </c>
      <c r="J249" s="1">
        <v>0.33300000000000002</v>
      </c>
      <c r="K249" s="1">
        <v>7.585</v>
      </c>
      <c r="L249" s="1">
        <v>136.839</v>
      </c>
      <c r="M249" s="1">
        <v>0</v>
      </c>
      <c r="N249" s="6"/>
      <c r="O249" s="6"/>
      <c r="P249" s="6"/>
      <c r="Q249" s="6"/>
      <c r="S249" t="s">
        <v>541</v>
      </c>
      <c r="T249" s="6"/>
      <c r="U249" s="6"/>
    </row>
    <row r="250" spans="1:21" x14ac:dyDescent="0.25">
      <c r="A250" s="53" t="s">
        <v>517</v>
      </c>
      <c r="B250" s="41" t="s">
        <v>307</v>
      </c>
      <c r="C250" s="42">
        <v>44456</v>
      </c>
      <c r="D250" s="41"/>
      <c r="E250" s="54"/>
      <c r="F250" s="54"/>
      <c r="G250" s="42" t="s">
        <v>13</v>
      </c>
      <c r="H250" s="1">
        <v>0</v>
      </c>
      <c r="I250" s="1">
        <v>0.22900000000000001</v>
      </c>
      <c r="J250" s="1">
        <v>3.7999999999999999E-2</v>
      </c>
      <c r="K250" s="1">
        <v>0</v>
      </c>
      <c r="L250" s="1">
        <v>102.626</v>
      </c>
      <c r="M250" s="1">
        <v>0</v>
      </c>
      <c r="N250" s="6"/>
      <c r="O250" s="6"/>
      <c r="P250" s="6"/>
      <c r="Q250" s="6"/>
      <c r="S250" t="s">
        <v>537</v>
      </c>
      <c r="T250" s="6"/>
      <c r="U250" s="6"/>
    </row>
    <row r="251" spans="1:21" x14ac:dyDescent="0.25">
      <c r="A251" s="53" t="s">
        <v>518</v>
      </c>
      <c r="B251" s="41" t="s">
        <v>308</v>
      </c>
      <c r="C251" s="42">
        <v>44456</v>
      </c>
      <c r="D251" s="41"/>
      <c r="E251" s="54"/>
      <c r="F251" s="54"/>
      <c r="G251" s="42" t="s">
        <v>13</v>
      </c>
      <c r="H251" s="1">
        <v>0.11600000000000001</v>
      </c>
      <c r="I251" s="75">
        <f>10*13.576</f>
        <v>135.76</v>
      </c>
      <c r="J251" s="1">
        <v>8.6999999999999994E-2</v>
      </c>
      <c r="K251" s="1">
        <v>11.378</v>
      </c>
      <c r="L251" s="1">
        <v>57.149000000000001</v>
      </c>
      <c r="M251" s="1">
        <v>2.7E-2</v>
      </c>
      <c r="N251" s="6"/>
      <c r="O251" s="6"/>
      <c r="P251" s="6"/>
      <c r="Q251" s="6"/>
      <c r="S251" t="s">
        <v>541</v>
      </c>
      <c r="T251" s="6"/>
      <c r="U251" s="6"/>
    </row>
    <row r="252" spans="1:21" x14ac:dyDescent="0.25">
      <c r="A252" s="53" t="s">
        <v>519</v>
      </c>
      <c r="B252" s="41" t="s">
        <v>232</v>
      </c>
      <c r="C252" s="42">
        <v>44462</v>
      </c>
      <c r="D252" s="41"/>
      <c r="E252" s="54"/>
      <c r="F252" s="54"/>
      <c r="G252" s="42" t="s">
        <v>13</v>
      </c>
      <c r="H252" s="1">
        <v>0.18</v>
      </c>
      <c r="I252" s="1">
        <v>1.859</v>
      </c>
      <c r="J252" s="1">
        <v>0.11</v>
      </c>
      <c r="K252" s="1">
        <v>0.42</v>
      </c>
      <c r="L252" s="1">
        <v>27.08</v>
      </c>
      <c r="M252" s="1">
        <v>6.8000000000000005E-2</v>
      </c>
      <c r="N252" s="6"/>
      <c r="O252" s="6"/>
      <c r="P252" s="6"/>
      <c r="Q252" s="6"/>
      <c r="S252" t="s">
        <v>537</v>
      </c>
      <c r="T252" s="6"/>
      <c r="U252" s="6"/>
    </row>
    <row r="253" spans="1:21" x14ac:dyDescent="0.25">
      <c r="A253" s="53" t="s">
        <v>525</v>
      </c>
      <c r="B253" s="41" t="s">
        <v>226</v>
      </c>
      <c r="C253" s="42">
        <v>44462</v>
      </c>
      <c r="D253" s="41"/>
      <c r="E253" s="54"/>
      <c r="F253" s="54"/>
      <c r="G253" s="42" t="s">
        <v>13</v>
      </c>
      <c r="H253" s="1">
        <v>11.497999999999999</v>
      </c>
      <c r="I253" s="1">
        <v>1.306</v>
      </c>
      <c r="J253" s="1">
        <v>0.32200000000000001</v>
      </c>
      <c r="K253" s="1">
        <v>0</v>
      </c>
      <c r="L253" s="1">
        <v>88.311000000000007</v>
      </c>
      <c r="M253" s="1">
        <v>11.189</v>
      </c>
      <c r="N253" s="6"/>
      <c r="O253" s="6"/>
      <c r="P253" s="6"/>
      <c r="Q253" s="6"/>
      <c r="S253" t="s">
        <v>537</v>
      </c>
      <c r="T253" s="6"/>
      <c r="U253" s="6"/>
    </row>
    <row r="254" spans="1:21" x14ac:dyDescent="0.25">
      <c r="A254" s="53" t="s">
        <v>520</v>
      </c>
      <c r="B254" s="41" t="s">
        <v>228</v>
      </c>
      <c r="C254" s="42">
        <v>44462</v>
      </c>
      <c r="D254" s="41"/>
      <c r="E254" s="54"/>
      <c r="F254" s="54"/>
      <c r="G254" s="42" t="s">
        <v>13</v>
      </c>
      <c r="H254" s="1">
        <v>0.157</v>
      </c>
      <c r="I254" s="1">
        <v>0.65900000000000003</v>
      </c>
      <c r="J254" s="1">
        <v>5.8000000000000003E-2</v>
      </c>
      <c r="K254" s="1">
        <v>0</v>
      </c>
      <c r="L254" s="1">
        <v>69.576999999999998</v>
      </c>
      <c r="M254" s="1">
        <v>9.8000000000000004E-2</v>
      </c>
      <c r="N254" s="6"/>
      <c r="O254" s="6"/>
      <c r="P254" s="6"/>
      <c r="Q254" s="6"/>
      <c r="S254" t="s">
        <v>537</v>
      </c>
      <c r="T254" s="6"/>
      <c r="U254" s="6"/>
    </row>
    <row r="255" spans="1:21" x14ac:dyDescent="0.25">
      <c r="A255" s="53" t="s">
        <v>526</v>
      </c>
      <c r="B255" s="41" t="s">
        <v>235</v>
      </c>
      <c r="C255" s="42">
        <v>44462</v>
      </c>
      <c r="D255" s="41"/>
      <c r="E255" s="54"/>
      <c r="F255" s="54"/>
      <c r="G255" s="42" t="s">
        <v>13</v>
      </c>
      <c r="H255" s="1">
        <v>0.46500000000000002</v>
      </c>
      <c r="I255" s="1">
        <v>0.42</v>
      </c>
      <c r="J255" s="1">
        <v>0.374</v>
      </c>
      <c r="K255" s="1">
        <v>6.0000000000000001E-3</v>
      </c>
      <c r="L255" s="1">
        <v>75.296999999999997</v>
      </c>
      <c r="M255" s="1">
        <v>8.5000000000000006E-2</v>
      </c>
      <c r="N255" s="6"/>
      <c r="O255" s="6"/>
      <c r="P255" s="6"/>
      <c r="Q255" s="6"/>
      <c r="S255" t="s">
        <v>537</v>
      </c>
      <c r="T255" s="6"/>
      <c r="U255" s="6"/>
    </row>
    <row r="256" spans="1:21" x14ac:dyDescent="0.25">
      <c r="A256" s="53" t="s">
        <v>521</v>
      </c>
      <c r="B256" s="41" t="s">
        <v>234</v>
      </c>
      <c r="C256" s="42">
        <v>44462</v>
      </c>
      <c r="D256" s="41"/>
      <c r="E256" s="54"/>
      <c r="F256" s="54"/>
      <c r="G256" s="42" t="s">
        <v>13</v>
      </c>
      <c r="H256" s="1">
        <v>3.08</v>
      </c>
      <c r="I256" s="1">
        <v>0.73699999999999999</v>
      </c>
      <c r="J256" s="1">
        <v>0.123</v>
      </c>
      <c r="K256" s="1">
        <v>0</v>
      </c>
      <c r="L256" s="1">
        <v>42.201999999999998</v>
      </c>
      <c r="M256" s="1">
        <v>2.96</v>
      </c>
      <c r="N256" s="6"/>
      <c r="O256" s="6"/>
      <c r="P256" s="6"/>
      <c r="Q256" s="6"/>
      <c r="S256" t="s">
        <v>537</v>
      </c>
      <c r="T256" s="6"/>
      <c r="U256" s="6"/>
    </row>
    <row r="257" spans="1:21" x14ac:dyDescent="0.25">
      <c r="A257" s="53" t="s">
        <v>522</v>
      </c>
      <c r="B257" s="41" t="s">
        <v>224</v>
      </c>
      <c r="C257" s="42">
        <v>44462</v>
      </c>
      <c r="D257" s="41"/>
      <c r="E257" s="54"/>
      <c r="F257" s="54"/>
      <c r="G257" s="42" t="s">
        <v>13</v>
      </c>
      <c r="H257" s="1">
        <v>0</v>
      </c>
      <c r="I257" s="1">
        <v>0.82</v>
      </c>
      <c r="J257" s="1">
        <v>1.2999999999999999E-2</v>
      </c>
      <c r="K257" s="1">
        <v>0</v>
      </c>
      <c r="L257" s="1">
        <v>81.62</v>
      </c>
      <c r="M257" s="1">
        <v>0</v>
      </c>
      <c r="N257" s="6"/>
      <c r="O257" s="6"/>
      <c r="P257" s="6"/>
      <c r="Q257" s="6"/>
      <c r="S257" t="s">
        <v>537</v>
      </c>
      <c r="T257" s="6"/>
      <c r="U257" s="6"/>
    </row>
    <row r="258" spans="1:21" x14ac:dyDescent="0.25">
      <c r="A258" s="53" t="s">
        <v>527</v>
      </c>
      <c r="B258" s="41" t="s">
        <v>227</v>
      </c>
      <c r="C258" s="42">
        <v>44462</v>
      </c>
      <c r="D258" s="41"/>
      <c r="E258" s="54"/>
      <c r="F258" s="54"/>
      <c r="G258" s="42" t="s">
        <v>13</v>
      </c>
      <c r="H258" s="1">
        <v>0</v>
      </c>
      <c r="I258" s="1">
        <v>4.2999999999999997E-2</v>
      </c>
      <c r="J258" s="1">
        <v>3.9E-2</v>
      </c>
      <c r="K258" s="1">
        <v>0</v>
      </c>
      <c r="L258" s="1">
        <v>66.623000000000005</v>
      </c>
      <c r="M258" s="1">
        <v>0</v>
      </c>
      <c r="N258" s="6"/>
      <c r="O258" s="6"/>
      <c r="P258" s="6"/>
      <c r="Q258" s="6"/>
      <c r="S258" t="s">
        <v>537</v>
      </c>
      <c r="T258" s="6"/>
      <c r="U258" s="6"/>
    </row>
    <row r="259" spans="1:21" x14ac:dyDescent="0.25">
      <c r="A259" s="53" t="s">
        <v>529</v>
      </c>
      <c r="B259" s="41" t="s">
        <v>225</v>
      </c>
      <c r="C259" s="42">
        <v>44462</v>
      </c>
      <c r="D259" s="41"/>
      <c r="E259" s="54"/>
      <c r="F259" s="54"/>
      <c r="G259" s="42" t="s">
        <v>13</v>
      </c>
      <c r="H259" s="1">
        <v>0.23599999999999999</v>
      </c>
      <c r="I259" s="1">
        <v>2.5529999999999999</v>
      </c>
      <c r="J259" s="1">
        <v>0.11</v>
      </c>
      <c r="K259" s="1">
        <v>0</v>
      </c>
      <c r="L259" s="1">
        <v>34.628</v>
      </c>
      <c r="M259" s="1">
        <v>0.124</v>
      </c>
      <c r="N259" s="6"/>
      <c r="O259" s="6"/>
      <c r="P259" s="6"/>
      <c r="Q259" s="6"/>
      <c r="S259" t="s">
        <v>537</v>
      </c>
      <c r="T259" s="6"/>
      <c r="U259" s="6"/>
    </row>
    <row r="260" spans="1:21" x14ac:dyDescent="0.25">
      <c r="A260" s="53" t="s">
        <v>528</v>
      </c>
      <c r="B260" s="41" t="s">
        <v>236</v>
      </c>
      <c r="C260" s="42">
        <v>44462</v>
      </c>
      <c r="D260" s="41"/>
      <c r="E260" s="54"/>
      <c r="F260" s="54"/>
      <c r="G260" s="42" t="s">
        <v>13</v>
      </c>
      <c r="H260" s="1">
        <v>0.34200000000000003</v>
      </c>
      <c r="I260" s="1">
        <v>0.49</v>
      </c>
      <c r="J260" s="1">
        <v>0.41699999999999998</v>
      </c>
      <c r="K260" s="1">
        <v>2.3E-2</v>
      </c>
      <c r="L260" s="1">
        <v>84.06</v>
      </c>
      <c r="M260" s="1">
        <v>0</v>
      </c>
      <c r="N260" s="6"/>
      <c r="O260" s="6"/>
      <c r="P260" s="6"/>
      <c r="Q260" s="6"/>
      <c r="S260" t="s">
        <v>537</v>
      </c>
      <c r="T260" s="6"/>
      <c r="U260" s="6"/>
    </row>
    <row r="261" spans="1:21" x14ac:dyDescent="0.25">
      <c r="A261" s="53" t="s">
        <v>523</v>
      </c>
      <c r="B261" s="41" t="s">
        <v>233</v>
      </c>
      <c r="C261" s="42">
        <v>44462</v>
      </c>
      <c r="D261" s="41"/>
      <c r="E261" s="54"/>
      <c r="F261" s="54"/>
      <c r="G261" s="42" t="s">
        <v>13</v>
      </c>
      <c r="H261" s="1">
        <v>10.949</v>
      </c>
      <c r="I261" s="1">
        <v>0.193</v>
      </c>
      <c r="J261" s="1">
        <v>0.48599999999999999</v>
      </c>
      <c r="K261" s="1">
        <v>0</v>
      </c>
      <c r="L261" s="1">
        <v>54.201000000000001</v>
      </c>
      <c r="M261" s="1">
        <v>10.472</v>
      </c>
      <c r="N261" s="6"/>
      <c r="O261" s="6"/>
      <c r="P261" s="6"/>
      <c r="Q261" s="6"/>
      <c r="S261" t="s">
        <v>537</v>
      </c>
      <c r="T261" s="6"/>
      <c r="U261" s="6"/>
    </row>
    <row r="262" spans="1:21" x14ac:dyDescent="0.25">
      <c r="A262" s="53" t="s">
        <v>530</v>
      </c>
      <c r="B262" s="41" t="s">
        <v>229</v>
      </c>
      <c r="C262" s="42">
        <v>44462</v>
      </c>
      <c r="D262" s="41"/>
      <c r="E262" s="54"/>
      <c r="F262" s="54"/>
      <c r="G262" s="42" t="s">
        <v>13</v>
      </c>
      <c r="H262" s="1">
        <v>3.5379999999999998</v>
      </c>
      <c r="I262" s="1">
        <v>20.760999999999999</v>
      </c>
      <c r="J262" s="1">
        <v>2.3370000000000002</v>
      </c>
      <c r="K262" s="1">
        <v>0.124</v>
      </c>
      <c r="L262" s="1">
        <v>93.218999999999994</v>
      </c>
      <c r="M262" s="1">
        <v>1.1659999999999999</v>
      </c>
      <c r="N262" s="6"/>
      <c r="O262" s="6"/>
      <c r="P262" s="6"/>
      <c r="Q262" s="6"/>
      <c r="S262" t="s">
        <v>537</v>
      </c>
      <c r="T262" s="6"/>
      <c r="U262" s="6"/>
    </row>
    <row r="263" spans="1:21" x14ac:dyDescent="0.25">
      <c r="A263" s="53" t="s">
        <v>531</v>
      </c>
      <c r="B263" s="41" t="s">
        <v>223</v>
      </c>
      <c r="C263" s="42">
        <v>44462</v>
      </c>
      <c r="D263" s="41"/>
      <c r="E263" s="54"/>
      <c r="F263" s="54"/>
      <c r="G263" s="42" t="s">
        <v>13</v>
      </c>
      <c r="H263" s="1">
        <v>1.931</v>
      </c>
      <c r="I263" s="1">
        <v>4.9269999999999996</v>
      </c>
      <c r="J263" s="1">
        <v>0.45500000000000002</v>
      </c>
      <c r="K263" s="1">
        <v>0</v>
      </c>
      <c r="L263" s="1">
        <v>13.047000000000001</v>
      </c>
      <c r="M263" s="1">
        <v>1.4710000000000001</v>
      </c>
      <c r="N263" s="6"/>
      <c r="O263" s="6"/>
      <c r="P263" s="6"/>
      <c r="Q263" s="6"/>
      <c r="S263" t="s">
        <v>537</v>
      </c>
      <c r="T263" s="6"/>
      <c r="U263" s="6"/>
    </row>
    <row r="264" spans="1:21" x14ac:dyDescent="0.25">
      <c r="A264" s="53" t="s">
        <v>524</v>
      </c>
      <c r="B264" s="41" t="s">
        <v>230</v>
      </c>
      <c r="C264" s="42">
        <v>44462</v>
      </c>
      <c r="D264" s="41"/>
      <c r="E264" s="54"/>
      <c r="F264" s="54"/>
      <c r="G264" s="42" t="s">
        <v>13</v>
      </c>
      <c r="H264" s="1">
        <v>0</v>
      </c>
      <c r="I264" s="1">
        <v>0.29499999999999998</v>
      </c>
      <c r="J264" s="1">
        <v>5.0999999999999997E-2</v>
      </c>
      <c r="K264" s="1">
        <v>0</v>
      </c>
      <c r="L264" s="1">
        <v>66.251000000000005</v>
      </c>
      <c r="M264" s="1">
        <v>0</v>
      </c>
      <c r="N264" s="6"/>
      <c r="O264" s="6"/>
      <c r="P264" s="6"/>
      <c r="Q264" s="6"/>
      <c r="S264" t="s">
        <v>537</v>
      </c>
      <c r="T264" s="6"/>
      <c r="U264" s="6"/>
    </row>
    <row r="265" spans="1:21" x14ac:dyDescent="0.25">
      <c r="A265" s="53" t="s">
        <v>532</v>
      </c>
      <c r="B265" s="41" t="s">
        <v>298</v>
      </c>
      <c r="C265" s="42">
        <v>44497</v>
      </c>
      <c r="D265" s="41"/>
      <c r="E265" s="54"/>
      <c r="F265" s="54"/>
      <c r="G265" s="42" t="s">
        <v>13</v>
      </c>
      <c r="H265" s="1">
        <v>8.4130000000000003</v>
      </c>
      <c r="I265" s="1">
        <v>0.26500000000000001</v>
      </c>
      <c r="J265" s="1">
        <v>2.8000000000000001E-2</v>
      </c>
      <c r="K265" s="1">
        <v>0</v>
      </c>
      <c r="L265" s="1">
        <v>120.027</v>
      </c>
      <c r="M265" s="1">
        <v>8.3989999999999991</v>
      </c>
      <c r="N265" s="6"/>
      <c r="O265" s="6"/>
      <c r="P265" s="6"/>
      <c r="Q265" s="6"/>
      <c r="S265" t="s">
        <v>537</v>
      </c>
      <c r="T265" s="6"/>
      <c r="U265" s="6"/>
    </row>
    <row r="266" spans="1:21" x14ac:dyDescent="0.25">
      <c r="A266" s="53" t="s">
        <v>533</v>
      </c>
      <c r="B266" s="41" t="s">
        <v>299</v>
      </c>
      <c r="C266" s="42">
        <v>44497</v>
      </c>
      <c r="D266" s="41"/>
      <c r="E266" s="54"/>
      <c r="F266" s="54"/>
      <c r="G266" s="42" t="s">
        <v>13</v>
      </c>
      <c r="H266" s="1">
        <v>0</v>
      </c>
      <c r="I266" s="1">
        <v>2.08</v>
      </c>
      <c r="J266" s="1">
        <v>0</v>
      </c>
      <c r="K266" s="1">
        <v>0</v>
      </c>
      <c r="L266" s="1">
        <v>151.99600000000001</v>
      </c>
      <c r="M266" s="1">
        <v>0</v>
      </c>
      <c r="N266" s="6"/>
      <c r="O266" s="6"/>
      <c r="P266" s="6"/>
      <c r="Q266" s="6"/>
      <c r="S266" t="s">
        <v>537</v>
      </c>
      <c r="T266" s="6"/>
      <c r="U266" s="6"/>
    </row>
    <row r="267" spans="1:21" x14ac:dyDescent="0.25">
      <c r="A267" s="53" t="s">
        <v>535</v>
      </c>
      <c r="B267" s="41" t="s">
        <v>300</v>
      </c>
      <c r="C267" s="42">
        <v>44497</v>
      </c>
      <c r="D267" s="41"/>
      <c r="E267" s="54"/>
      <c r="F267" s="54"/>
      <c r="G267" s="42" t="s">
        <v>13</v>
      </c>
      <c r="H267" s="1">
        <v>0</v>
      </c>
      <c r="I267" s="1">
        <v>7.8369999999999997</v>
      </c>
      <c r="J267" s="1">
        <v>7.0000000000000001E-3</v>
      </c>
      <c r="K267" s="1">
        <v>0</v>
      </c>
      <c r="L267" s="1">
        <v>165.03899999999999</v>
      </c>
      <c r="M267" s="1">
        <v>0</v>
      </c>
      <c r="N267" s="6"/>
      <c r="O267" s="6"/>
      <c r="P267" s="6"/>
      <c r="Q267" s="6"/>
      <c r="S267" t="s">
        <v>537</v>
      </c>
      <c r="T267" s="6"/>
      <c r="U267" s="6"/>
    </row>
    <row r="268" spans="1:21" x14ac:dyDescent="0.25">
      <c r="A268" s="53" t="s">
        <v>534</v>
      </c>
      <c r="B268" s="41" t="s">
        <v>301</v>
      </c>
      <c r="C268" s="42">
        <v>44497</v>
      </c>
      <c r="D268" s="41"/>
      <c r="E268" s="54"/>
      <c r="F268" s="54"/>
      <c r="G268" s="42" t="s">
        <v>13</v>
      </c>
      <c r="H268" s="1">
        <v>0</v>
      </c>
      <c r="I268" s="1">
        <v>7.4050000000000002</v>
      </c>
      <c r="J268" s="1">
        <v>0</v>
      </c>
      <c r="K268" s="1">
        <v>0</v>
      </c>
      <c r="L268" s="1">
        <v>170.673</v>
      </c>
      <c r="M268" s="1">
        <v>0</v>
      </c>
      <c r="N268" s="6"/>
      <c r="O268" s="6"/>
      <c r="P268" s="6"/>
      <c r="Q268" s="6"/>
      <c r="S268" t="s">
        <v>537</v>
      </c>
      <c r="T268" s="6"/>
      <c r="U268" s="6"/>
    </row>
    <row r="269" spans="1:21" x14ac:dyDescent="0.25">
      <c r="A269" s="53"/>
      <c r="B269" s="41" t="s">
        <v>294</v>
      </c>
      <c r="C269" s="42" t="s">
        <v>293</v>
      </c>
      <c r="D269" s="41"/>
      <c r="E269" s="42" t="s">
        <v>13</v>
      </c>
      <c r="F269" s="54"/>
      <c r="G269" s="54"/>
      <c r="H269" s="6"/>
      <c r="I269" s="6"/>
      <c r="J269" s="6"/>
      <c r="K269" s="6"/>
      <c r="L269" s="6"/>
      <c r="M269" s="6"/>
      <c r="P269" s="6"/>
      <c r="Q269" s="6"/>
      <c r="S269" s="6"/>
    </row>
    <row r="270" spans="1:21" x14ac:dyDescent="0.25">
      <c r="A270" s="47"/>
      <c r="B270" s="7" t="s">
        <v>277</v>
      </c>
      <c r="C270" s="8"/>
      <c r="D270" s="7"/>
      <c r="E270" s="8" t="s">
        <v>13</v>
      </c>
      <c r="F270" s="8" t="s">
        <v>13</v>
      </c>
      <c r="G270" s="67"/>
      <c r="H270" s="9"/>
      <c r="I270" s="9"/>
      <c r="J270" s="9"/>
      <c r="K270" s="9"/>
      <c r="L270" s="9"/>
      <c r="M270" s="9"/>
      <c r="N270" s="5"/>
      <c r="O270" s="5"/>
      <c r="P270" s="9"/>
      <c r="Q270" s="9"/>
      <c r="R270" s="5"/>
      <c r="S270" s="9"/>
      <c r="T270" s="5"/>
      <c r="U270" s="5"/>
    </row>
  </sheetData>
  <conditionalFormatting sqref="H28:M26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9727-B41B-48CE-A111-0CB695143C04}">
  <dimension ref="A1:H272"/>
  <sheetViews>
    <sheetView workbookViewId="0">
      <pane xSplit="2" ySplit="1" topLeftCell="C237" activePane="bottomRight" state="frozenSplit"/>
      <selection pane="topRight" activeCell="C1" sqref="C1"/>
      <selection pane="bottomLeft" activeCell="A2" sqref="A2"/>
      <selection pane="bottomRight" activeCell="H1" sqref="H1:H1048576"/>
    </sheetView>
  </sheetViews>
  <sheetFormatPr defaultRowHeight="15.75" x14ac:dyDescent="0.25"/>
  <cols>
    <col min="1" max="1" width="24.25" style="1" bestFit="1" customWidth="1"/>
    <col min="2" max="2" width="10.375" style="4" bestFit="1" customWidth="1"/>
    <col min="3" max="3" width="15.5" style="1" bestFit="1" customWidth="1"/>
    <col min="4" max="4" width="8" style="1" customWidth="1"/>
    <col min="5" max="5" width="7" style="1" customWidth="1"/>
    <col min="6" max="6" width="9.375" style="1" customWidth="1"/>
    <col min="7" max="7" width="9.5" style="1" customWidth="1"/>
  </cols>
  <sheetData>
    <row r="1" spans="1:8" x14ac:dyDescent="0.25">
      <c r="A1" s="11" t="s">
        <v>0</v>
      </c>
      <c r="B1" s="32" t="s">
        <v>1</v>
      </c>
      <c r="C1" s="11" t="s">
        <v>2</v>
      </c>
      <c r="D1" s="11" t="s">
        <v>267</v>
      </c>
      <c r="E1" s="11" t="s">
        <v>268</v>
      </c>
      <c r="F1" s="11" t="s">
        <v>269</v>
      </c>
      <c r="G1" s="11" t="s">
        <v>270</v>
      </c>
      <c r="H1" s="31" t="s">
        <v>273</v>
      </c>
    </row>
    <row r="2" spans="1:8" x14ac:dyDescent="0.25">
      <c r="A2" s="15" t="s">
        <v>295</v>
      </c>
      <c r="B2" s="21">
        <v>42688</v>
      </c>
      <c r="C2" s="15"/>
      <c r="D2" s="21" t="s">
        <v>13</v>
      </c>
      <c r="E2" s="30"/>
      <c r="F2" s="30"/>
      <c r="G2" s="30"/>
    </row>
    <row r="3" spans="1:8" x14ac:dyDescent="0.25">
      <c r="A3" s="29" t="s">
        <v>36</v>
      </c>
      <c r="B3" s="33">
        <v>44343</v>
      </c>
      <c r="C3" s="30" t="s">
        <v>32</v>
      </c>
      <c r="D3" s="29" t="s">
        <v>13</v>
      </c>
      <c r="E3" s="29" t="s">
        <v>13</v>
      </c>
      <c r="F3" s="29" t="s">
        <v>13</v>
      </c>
      <c r="G3" s="29" t="s">
        <v>13</v>
      </c>
    </row>
    <row r="4" spans="1:8" x14ac:dyDescent="0.25">
      <c r="A4" s="30" t="s">
        <v>30</v>
      </c>
      <c r="B4" s="33">
        <v>44354</v>
      </c>
      <c r="C4" s="30" t="s">
        <v>21</v>
      </c>
      <c r="D4" s="30" t="s">
        <v>13</v>
      </c>
      <c r="E4" s="30" t="s">
        <v>13</v>
      </c>
      <c r="F4" s="30" t="s">
        <v>13</v>
      </c>
      <c r="G4" s="30" t="s">
        <v>13</v>
      </c>
    </row>
    <row r="5" spans="1:8" x14ac:dyDescent="0.25">
      <c r="A5" s="30" t="s">
        <v>31</v>
      </c>
      <c r="B5" s="33">
        <v>44354</v>
      </c>
      <c r="C5" s="30" t="s">
        <v>22</v>
      </c>
      <c r="D5" s="30" t="s">
        <v>13</v>
      </c>
      <c r="E5" s="30" t="s">
        <v>37</v>
      </c>
      <c r="F5" s="30" t="s">
        <v>13</v>
      </c>
      <c r="G5" s="30" t="s">
        <v>13</v>
      </c>
    </row>
    <row r="6" spans="1:8" x14ac:dyDescent="0.25">
      <c r="A6" s="30" t="s">
        <v>26</v>
      </c>
      <c r="B6" s="33">
        <v>44354</v>
      </c>
      <c r="C6" s="30" t="s">
        <v>14</v>
      </c>
      <c r="D6" s="30" t="s">
        <v>13</v>
      </c>
      <c r="E6" s="30" t="s">
        <v>13</v>
      </c>
      <c r="F6" s="30" t="s">
        <v>13</v>
      </c>
      <c r="G6" s="30" t="s">
        <v>13</v>
      </c>
    </row>
    <row r="7" spans="1:8" x14ac:dyDescent="0.25">
      <c r="A7" s="30" t="s">
        <v>27</v>
      </c>
      <c r="B7" s="33">
        <v>44354</v>
      </c>
      <c r="C7" s="30" t="s">
        <v>19</v>
      </c>
      <c r="D7" s="30" t="s">
        <v>13</v>
      </c>
      <c r="E7" s="30" t="s">
        <v>13</v>
      </c>
      <c r="F7" s="30" t="s">
        <v>13</v>
      </c>
      <c r="G7" s="30" t="s">
        <v>13</v>
      </c>
    </row>
    <row r="8" spans="1:8" x14ac:dyDescent="0.25">
      <c r="A8" s="30" t="s">
        <v>23</v>
      </c>
      <c r="B8" s="33">
        <v>44354</v>
      </c>
      <c r="C8" s="30" t="s">
        <v>15</v>
      </c>
      <c r="D8" s="30" t="s">
        <v>13</v>
      </c>
      <c r="E8" s="30" t="s">
        <v>13</v>
      </c>
      <c r="F8" s="30" t="s">
        <v>13</v>
      </c>
      <c r="G8" s="30" t="s">
        <v>13</v>
      </c>
    </row>
    <row r="9" spans="1:8" x14ac:dyDescent="0.25">
      <c r="A9" s="30" t="s">
        <v>29</v>
      </c>
      <c r="B9" s="33">
        <v>44354</v>
      </c>
      <c r="C9" s="30" t="s">
        <v>20</v>
      </c>
      <c r="D9" s="30" t="s">
        <v>13</v>
      </c>
      <c r="E9" s="30" t="s">
        <v>37</v>
      </c>
      <c r="F9" s="30" t="s">
        <v>13</v>
      </c>
      <c r="G9" s="30" t="s">
        <v>13</v>
      </c>
    </row>
    <row r="10" spans="1:8" x14ac:dyDescent="0.25">
      <c r="A10" s="30" t="s">
        <v>28</v>
      </c>
      <c r="B10" s="33">
        <v>44354</v>
      </c>
      <c r="C10" s="30" t="s">
        <v>18</v>
      </c>
      <c r="D10" s="30" t="s">
        <v>13</v>
      </c>
      <c r="E10" s="30" t="s">
        <v>13</v>
      </c>
      <c r="F10" s="30" t="s">
        <v>13</v>
      </c>
      <c r="G10" s="30" t="s">
        <v>13</v>
      </c>
    </row>
    <row r="11" spans="1:8" x14ac:dyDescent="0.25">
      <c r="A11" s="30" t="s">
        <v>24</v>
      </c>
      <c r="B11" s="33">
        <v>44354</v>
      </c>
      <c r="C11" s="30" t="s">
        <v>16</v>
      </c>
      <c r="D11" s="30" t="s">
        <v>13</v>
      </c>
      <c r="E11" s="30" t="s">
        <v>13</v>
      </c>
      <c r="F11" s="30" t="s">
        <v>13</v>
      </c>
      <c r="G11" s="30" t="s">
        <v>13</v>
      </c>
    </row>
    <row r="12" spans="1:8" x14ac:dyDescent="0.25">
      <c r="A12" s="30" t="s">
        <v>25</v>
      </c>
      <c r="B12" s="33">
        <v>44354</v>
      </c>
      <c r="C12" s="30" t="s">
        <v>17</v>
      </c>
      <c r="D12" s="30" t="s">
        <v>13</v>
      </c>
      <c r="E12" s="30" t="s">
        <v>37</v>
      </c>
      <c r="F12" s="30" t="s">
        <v>13</v>
      </c>
      <c r="G12" s="30" t="s">
        <v>13</v>
      </c>
    </row>
    <row r="13" spans="1:8" x14ac:dyDescent="0.25">
      <c r="A13" s="29" t="s">
        <v>34</v>
      </c>
      <c r="B13" s="34">
        <v>44357</v>
      </c>
      <c r="C13" s="30" t="s">
        <v>32</v>
      </c>
      <c r="D13" s="29" t="s">
        <v>13</v>
      </c>
      <c r="E13" s="29" t="s">
        <v>13</v>
      </c>
      <c r="F13" s="29" t="s">
        <v>13</v>
      </c>
      <c r="G13" s="29" t="s">
        <v>13</v>
      </c>
    </row>
    <row r="14" spans="1:8" x14ac:dyDescent="0.25">
      <c r="A14" s="29" t="s">
        <v>35</v>
      </c>
      <c r="B14" s="34">
        <v>44357</v>
      </c>
      <c r="C14" s="30" t="s">
        <v>33</v>
      </c>
      <c r="D14" s="29" t="s">
        <v>13</v>
      </c>
      <c r="E14" s="29" t="s">
        <v>13</v>
      </c>
      <c r="F14" s="29" t="s">
        <v>13</v>
      </c>
      <c r="G14" s="29" t="s">
        <v>13</v>
      </c>
    </row>
    <row r="15" spans="1:8" x14ac:dyDescent="0.25">
      <c r="A15" s="30" t="s">
        <v>45</v>
      </c>
      <c r="B15" s="33">
        <v>44361</v>
      </c>
      <c r="C15" s="30" t="s">
        <v>21</v>
      </c>
      <c r="D15" s="30" t="s">
        <v>13</v>
      </c>
      <c r="E15" s="30" t="s">
        <v>13</v>
      </c>
      <c r="F15" s="30" t="s">
        <v>13</v>
      </c>
      <c r="G15" s="30" t="s">
        <v>13</v>
      </c>
    </row>
    <row r="16" spans="1:8" x14ac:dyDescent="0.25">
      <c r="A16" s="30" t="s">
        <v>46</v>
      </c>
      <c r="B16" s="33">
        <v>44361</v>
      </c>
      <c r="C16" s="30" t="s">
        <v>22</v>
      </c>
      <c r="D16" s="30" t="s">
        <v>13</v>
      </c>
      <c r="E16" s="30" t="s">
        <v>13</v>
      </c>
      <c r="F16" s="30" t="s">
        <v>13</v>
      </c>
      <c r="G16" s="30" t="s">
        <v>13</v>
      </c>
    </row>
    <row r="17" spans="1:8" x14ac:dyDescent="0.25">
      <c r="A17" s="30" t="s">
        <v>41</v>
      </c>
      <c r="B17" s="33">
        <v>44361</v>
      </c>
      <c r="C17" s="30" t="s">
        <v>14</v>
      </c>
      <c r="D17" s="30" t="s">
        <v>13</v>
      </c>
      <c r="E17" s="30" t="s">
        <v>13</v>
      </c>
      <c r="F17" s="30" t="s">
        <v>13</v>
      </c>
      <c r="G17" s="30" t="s">
        <v>13</v>
      </c>
    </row>
    <row r="18" spans="1:8" x14ac:dyDescent="0.25">
      <c r="A18" s="30" t="s">
        <v>43</v>
      </c>
      <c r="B18" s="33">
        <v>44361</v>
      </c>
      <c r="C18" s="30" t="s">
        <v>19</v>
      </c>
      <c r="D18" s="30" t="s">
        <v>13</v>
      </c>
      <c r="E18" s="30" t="s">
        <v>13</v>
      </c>
      <c r="F18" s="30" t="s">
        <v>13</v>
      </c>
      <c r="G18" s="30" t="s">
        <v>13</v>
      </c>
    </row>
    <row r="19" spans="1:8" x14ac:dyDescent="0.25">
      <c r="A19" s="30" t="s">
        <v>38</v>
      </c>
      <c r="B19" s="33">
        <v>44361</v>
      </c>
      <c r="C19" s="30" t="s">
        <v>15</v>
      </c>
      <c r="D19" s="30" t="s">
        <v>13</v>
      </c>
      <c r="E19" s="30" t="s">
        <v>13</v>
      </c>
      <c r="F19" s="30" t="s">
        <v>13</v>
      </c>
      <c r="G19" s="30" t="s">
        <v>13</v>
      </c>
    </row>
    <row r="20" spans="1:8" x14ac:dyDescent="0.25">
      <c r="A20" s="30" t="s">
        <v>44</v>
      </c>
      <c r="B20" s="33">
        <v>44361</v>
      </c>
      <c r="C20" s="30" t="s">
        <v>20</v>
      </c>
      <c r="D20" s="30" t="s">
        <v>13</v>
      </c>
      <c r="E20" s="30" t="s">
        <v>13</v>
      </c>
      <c r="F20" s="30" t="s">
        <v>37</v>
      </c>
      <c r="G20" s="30" t="s">
        <v>37</v>
      </c>
    </row>
    <row r="21" spans="1:8" x14ac:dyDescent="0.25">
      <c r="A21" s="30" t="s">
        <v>42</v>
      </c>
      <c r="B21" s="33">
        <v>44361</v>
      </c>
      <c r="C21" s="30" t="s">
        <v>18</v>
      </c>
      <c r="D21" s="30" t="s">
        <v>13</v>
      </c>
      <c r="E21" s="30" t="s">
        <v>13</v>
      </c>
      <c r="F21" s="30" t="s">
        <v>13</v>
      </c>
      <c r="G21" s="30" t="s">
        <v>13</v>
      </c>
    </row>
    <row r="22" spans="1:8" x14ac:dyDescent="0.25">
      <c r="A22" s="30" t="s">
        <v>39</v>
      </c>
      <c r="B22" s="33">
        <v>44361</v>
      </c>
      <c r="C22" s="30" t="s">
        <v>16</v>
      </c>
      <c r="D22" s="30" t="s">
        <v>13</v>
      </c>
      <c r="E22" s="30" t="s">
        <v>13</v>
      </c>
      <c r="F22" s="30" t="s">
        <v>13</v>
      </c>
      <c r="G22" s="30" t="s">
        <v>13</v>
      </c>
    </row>
    <row r="23" spans="1:8" x14ac:dyDescent="0.25">
      <c r="A23" s="30" t="s">
        <v>40</v>
      </c>
      <c r="B23" s="33">
        <v>44361</v>
      </c>
      <c r="C23" s="30" t="s">
        <v>17</v>
      </c>
      <c r="D23" s="30" t="s">
        <v>13</v>
      </c>
      <c r="E23" s="30" t="s">
        <v>13</v>
      </c>
      <c r="F23" s="30" t="s">
        <v>13</v>
      </c>
      <c r="G23" s="30" t="s">
        <v>13</v>
      </c>
    </row>
    <row r="24" spans="1:8" x14ac:dyDescent="0.25">
      <c r="A24" s="30" t="s">
        <v>50</v>
      </c>
      <c r="B24" s="33">
        <v>44368</v>
      </c>
      <c r="C24" s="30" t="s">
        <v>14</v>
      </c>
      <c r="D24" s="30" t="s">
        <v>13</v>
      </c>
      <c r="E24" s="30" t="s">
        <v>13</v>
      </c>
      <c r="F24" s="30" t="s">
        <v>13</v>
      </c>
      <c r="G24" s="30" t="s">
        <v>13</v>
      </c>
    </row>
    <row r="25" spans="1:8" x14ac:dyDescent="0.25">
      <c r="A25" s="30" t="s">
        <v>47</v>
      </c>
      <c r="B25" s="33">
        <v>44368</v>
      </c>
      <c r="C25" s="30" t="s">
        <v>15</v>
      </c>
      <c r="D25" s="30" t="s">
        <v>13</v>
      </c>
      <c r="E25" s="30" t="s">
        <v>13</v>
      </c>
      <c r="F25" s="30" t="s">
        <v>13</v>
      </c>
      <c r="G25" s="30" t="s">
        <v>13</v>
      </c>
    </row>
    <row r="26" spans="1:8" x14ac:dyDescent="0.25">
      <c r="A26" s="30" t="s">
        <v>48</v>
      </c>
      <c r="B26" s="33">
        <v>44368</v>
      </c>
      <c r="C26" s="30" t="s">
        <v>16</v>
      </c>
      <c r="D26" s="30" t="s">
        <v>13</v>
      </c>
      <c r="E26" s="30" t="s">
        <v>13</v>
      </c>
      <c r="F26" s="30" t="s">
        <v>13</v>
      </c>
      <c r="G26" s="30" t="s">
        <v>13</v>
      </c>
    </row>
    <row r="27" spans="1:8" x14ac:dyDescent="0.25">
      <c r="A27" s="30" t="s">
        <v>49</v>
      </c>
      <c r="B27" s="33">
        <v>44368</v>
      </c>
      <c r="C27" s="30" t="s">
        <v>17</v>
      </c>
      <c r="D27" s="30" t="s">
        <v>13</v>
      </c>
      <c r="E27" s="30" t="s">
        <v>13</v>
      </c>
      <c r="F27" s="30" t="s">
        <v>13</v>
      </c>
      <c r="G27" s="30" t="s">
        <v>13</v>
      </c>
    </row>
    <row r="28" spans="1:8" x14ac:dyDescent="0.25">
      <c r="A28" s="25" t="s">
        <v>111</v>
      </c>
      <c r="B28" s="26">
        <v>44369</v>
      </c>
      <c r="C28" s="25"/>
      <c r="D28" s="33"/>
      <c r="E28" s="30"/>
      <c r="F28" s="30"/>
      <c r="G28" s="30"/>
    </row>
    <row r="29" spans="1:8" x14ac:dyDescent="0.25">
      <c r="A29" s="15" t="s">
        <v>51</v>
      </c>
      <c r="B29" s="21">
        <v>44369</v>
      </c>
      <c r="C29" s="15" t="s">
        <v>14</v>
      </c>
      <c r="D29" s="30" t="s">
        <v>37</v>
      </c>
      <c r="E29" s="30" t="s">
        <v>37</v>
      </c>
      <c r="F29" s="15" t="s">
        <v>13</v>
      </c>
      <c r="G29" s="30"/>
    </row>
    <row r="30" spans="1:8" x14ac:dyDescent="0.25">
      <c r="A30" s="15" t="s">
        <v>187</v>
      </c>
      <c r="B30" s="21">
        <v>44371</v>
      </c>
      <c r="C30" s="15"/>
      <c r="D30" s="15" t="s">
        <v>13</v>
      </c>
      <c r="E30" s="30"/>
      <c r="F30" s="15" t="s">
        <v>13</v>
      </c>
      <c r="G30" s="30"/>
    </row>
    <row r="31" spans="1:8" x14ac:dyDescent="0.25">
      <c r="A31" s="15" t="s">
        <v>188</v>
      </c>
      <c r="B31" s="21">
        <v>44371</v>
      </c>
      <c r="C31" s="15"/>
      <c r="D31" s="15" t="s">
        <v>13</v>
      </c>
      <c r="E31" s="30"/>
      <c r="F31" s="15" t="s">
        <v>13</v>
      </c>
      <c r="G31" s="30"/>
    </row>
    <row r="32" spans="1:8" x14ac:dyDescent="0.25">
      <c r="A32" s="15" t="s">
        <v>190</v>
      </c>
      <c r="B32" s="21">
        <v>44371</v>
      </c>
      <c r="C32" s="15"/>
      <c r="D32" s="15" t="s">
        <v>13</v>
      </c>
      <c r="E32" s="30"/>
      <c r="F32" s="15" t="s">
        <v>13</v>
      </c>
      <c r="G32" s="30"/>
      <c r="H32" t="s">
        <v>291</v>
      </c>
    </row>
    <row r="33" spans="1:8" x14ac:dyDescent="0.25">
      <c r="A33" s="25" t="s">
        <v>183</v>
      </c>
      <c r="B33" s="26">
        <v>44371</v>
      </c>
      <c r="C33" s="25"/>
      <c r="D33" s="15" t="s">
        <v>13</v>
      </c>
      <c r="E33" s="30"/>
      <c r="F33" s="15" t="s">
        <v>13</v>
      </c>
      <c r="G33" s="30"/>
    </row>
    <row r="34" spans="1:8" x14ac:dyDescent="0.25">
      <c r="A34" s="15" t="s">
        <v>189</v>
      </c>
      <c r="B34" s="21">
        <v>44371</v>
      </c>
      <c r="C34" s="15"/>
      <c r="D34" s="15" t="s">
        <v>13</v>
      </c>
      <c r="E34" s="30"/>
      <c r="F34" s="15" t="s">
        <v>13</v>
      </c>
      <c r="G34" s="30"/>
    </row>
    <row r="35" spans="1:8" x14ac:dyDescent="0.25">
      <c r="A35" s="15" t="s">
        <v>186</v>
      </c>
      <c r="B35" s="21">
        <v>44371</v>
      </c>
      <c r="C35" s="15"/>
      <c r="D35" s="15" t="s">
        <v>13</v>
      </c>
      <c r="E35" s="30"/>
      <c r="F35" s="15" t="s">
        <v>13</v>
      </c>
      <c r="G35" s="30"/>
    </row>
    <row r="36" spans="1:8" x14ac:dyDescent="0.25">
      <c r="A36" s="15" t="s">
        <v>184</v>
      </c>
      <c r="B36" s="21">
        <v>44371</v>
      </c>
      <c r="C36" s="15"/>
      <c r="D36" s="15" t="s">
        <v>13</v>
      </c>
      <c r="E36" s="30"/>
      <c r="F36" s="15" t="s">
        <v>13</v>
      </c>
      <c r="G36" s="30"/>
    </row>
    <row r="37" spans="1:8" x14ac:dyDescent="0.25">
      <c r="A37" s="15" t="s">
        <v>185</v>
      </c>
      <c r="B37" s="21">
        <v>44371</v>
      </c>
      <c r="C37" s="15"/>
      <c r="D37" s="15" t="s">
        <v>13</v>
      </c>
      <c r="E37" s="30"/>
      <c r="F37" s="15" t="s">
        <v>13</v>
      </c>
      <c r="G37" s="30"/>
    </row>
    <row r="38" spans="1:8" x14ac:dyDescent="0.25">
      <c r="A38" s="25" t="s">
        <v>181</v>
      </c>
      <c r="B38" s="26">
        <v>44371</v>
      </c>
      <c r="C38" s="25"/>
      <c r="D38" s="15" t="s">
        <v>13</v>
      </c>
      <c r="E38" s="30"/>
      <c r="F38" s="15" t="s">
        <v>13</v>
      </c>
      <c r="G38" s="30"/>
    </row>
    <row r="39" spans="1:8" x14ac:dyDescent="0.25">
      <c r="A39" s="25" t="s">
        <v>182</v>
      </c>
      <c r="B39" s="26">
        <v>44371</v>
      </c>
      <c r="C39" s="25"/>
      <c r="D39" s="15" t="s">
        <v>13</v>
      </c>
      <c r="E39" s="30"/>
      <c r="F39" s="15" t="s">
        <v>13</v>
      </c>
      <c r="G39" s="30"/>
    </row>
    <row r="40" spans="1:8" x14ac:dyDescent="0.25">
      <c r="A40" s="15" t="s">
        <v>100</v>
      </c>
      <c r="B40" s="21">
        <v>44383</v>
      </c>
      <c r="C40" s="15"/>
      <c r="D40" s="15" t="s">
        <v>13</v>
      </c>
      <c r="E40" s="30"/>
      <c r="F40" s="15" t="s">
        <v>13</v>
      </c>
      <c r="G40" s="30"/>
    </row>
    <row r="41" spans="1:8" x14ac:dyDescent="0.25">
      <c r="A41" s="15" t="s">
        <v>94</v>
      </c>
      <c r="B41" s="21">
        <v>44383</v>
      </c>
      <c r="C41" s="15"/>
      <c r="D41" s="15" t="s">
        <v>13</v>
      </c>
      <c r="E41" s="30"/>
      <c r="F41" s="15" t="s">
        <v>13</v>
      </c>
      <c r="G41" s="30"/>
      <c r="H41" t="s">
        <v>274</v>
      </c>
    </row>
    <row r="42" spans="1:8" x14ac:dyDescent="0.25">
      <c r="A42" s="15" t="s">
        <v>99</v>
      </c>
      <c r="B42" s="21">
        <v>44383</v>
      </c>
      <c r="C42" s="15"/>
      <c r="D42" s="15" t="s">
        <v>13</v>
      </c>
      <c r="E42" s="30"/>
      <c r="F42" s="15" t="s">
        <v>13</v>
      </c>
      <c r="G42" s="30"/>
    </row>
    <row r="43" spans="1:8" x14ac:dyDescent="0.25">
      <c r="A43" s="15" t="s">
        <v>98</v>
      </c>
      <c r="B43" s="21">
        <v>44383</v>
      </c>
      <c r="C43" s="15"/>
      <c r="D43" s="15" t="s">
        <v>13</v>
      </c>
      <c r="E43" s="30"/>
      <c r="F43" s="15" t="s">
        <v>13</v>
      </c>
      <c r="G43" s="30"/>
    </row>
    <row r="44" spans="1:8" x14ac:dyDescent="0.25">
      <c r="A44" s="15" t="s">
        <v>108</v>
      </c>
      <c r="B44" s="21">
        <v>44383</v>
      </c>
      <c r="C44" s="15"/>
      <c r="D44" s="15" t="s">
        <v>13</v>
      </c>
      <c r="E44" s="30"/>
      <c r="F44" s="15" t="s">
        <v>13</v>
      </c>
      <c r="G44" s="30"/>
    </row>
    <row r="45" spans="1:8" x14ac:dyDescent="0.25">
      <c r="A45" s="15" t="s">
        <v>103</v>
      </c>
      <c r="B45" s="21">
        <v>44384</v>
      </c>
      <c r="C45" s="15"/>
      <c r="D45" s="15" t="s">
        <v>13</v>
      </c>
      <c r="E45" s="30"/>
      <c r="F45" s="15" t="s">
        <v>13</v>
      </c>
      <c r="G45" s="30"/>
    </row>
    <row r="46" spans="1:8" x14ac:dyDescent="0.25">
      <c r="A46" s="15" t="s">
        <v>104</v>
      </c>
      <c r="B46" s="21">
        <v>44384</v>
      </c>
      <c r="C46" s="15"/>
      <c r="D46" s="15" t="s">
        <v>13</v>
      </c>
      <c r="E46" s="30"/>
      <c r="F46" s="15" t="s">
        <v>13</v>
      </c>
      <c r="G46" s="30"/>
    </row>
    <row r="47" spans="1:8" x14ac:dyDescent="0.25">
      <c r="A47" s="15" t="s">
        <v>101</v>
      </c>
      <c r="B47" s="21">
        <v>44385</v>
      </c>
      <c r="C47" s="15"/>
      <c r="D47" s="15" t="s">
        <v>13</v>
      </c>
      <c r="E47" s="30"/>
      <c r="F47" s="15" t="s">
        <v>13</v>
      </c>
      <c r="G47" s="30"/>
    </row>
    <row r="48" spans="1:8" x14ac:dyDescent="0.25">
      <c r="A48" s="15" t="s">
        <v>102</v>
      </c>
      <c r="B48" s="21">
        <v>44385</v>
      </c>
      <c r="C48" s="15"/>
      <c r="D48" s="15" t="s">
        <v>13</v>
      </c>
      <c r="E48" s="30"/>
      <c r="F48" s="15" t="s">
        <v>13</v>
      </c>
      <c r="G48" s="30"/>
    </row>
    <row r="49" spans="1:7" x14ac:dyDescent="0.25">
      <c r="A49" s="15" t="s">
        <v>110</v>
      </c>
      <c r="B49" s="21">
        <v>44385</v>
      </c>
      <c r="C49" s="15"/>
      <c r="D49" s="15" t="s">
        <v>13</v>
      </c>
      <c r="E49" s="30"/>
      <c r="F49" s="15" t="s">
        <v>13</v>
      </c>
      <c r="G49" s="30"/>
    </row>
    <row r="50" spans="1:7" x14ac:dyDescent="0.25">
      <c r="A50" s="15" t="s">
        <v>95</v>
      </c>
      <c r="B50" s="21">
        <v>44385</v>
      </c>
      <c r="C50" s="15"/>
      <c r="D50" s="15" t="s">
        <v>13</v>
      </c>
      <c r="E50" s="30"/>
      <c r="F50" s="15" t="s">
        <v>13</v>
      </c>
      <c r="G50" s="30"/>
    </row>
    <row r="51" spans="1:7" x14ac:dyDescent="0.25">
      <c r="A51" s="15" t="s">
        <v>106</v>
      </c>
      <c r="B51" s="21">
        <v>44385</v>
      </c>
      <c r="C51" s="15"/>
      <c r="D51" s="15" t="s">
        <v>13</v>
      </c>
      <c r="E51" s="30"/>
      <c r="F51" s="15" t="s">
        <v>13</v>
      </c>
      <c r="G51" s="30"/>
    </row>
    <row r="52" spans="1:7" x14ac:dyDescent="0.25">
      <c r="A52" s="15" t="s">
        <v>97</v>
      </c>
      <c r="B52" s="21">
        <v>44385</v>
      </c>
      <c r="C52" s="15"/>
      <c r="D52" s="15" t="s">
        <v>13</v>
      </c>
      <c r="E52" s="30"/>
      <c r="F52" s="15" t="s">
        <v>13</v>
      </c>
      <c r="G52" s="30"/>
    </row>
    <row r="53" spans="1:7" x14ac:dyDescent="0.25">
      <c r="A53" s="15" t="s">
        <v>105</v>
      </c>
      <c r="B53" s="21">
        <v>44385</v>
      </c>
      <c r="C53" s="15"/>
      <c r="D53" s="15" t="s">
        <v>13</v>
      </c>
      <c r="E53" s="30"/>
      <c r="F53" s="15" t="s">
        <v>13</v>
      </c>
      <c r="G53" s="30"/>
    </row>
    <row r="54" spans="1:7" x14ac:dyDescent="0.25">
      <c r="A54" s="15" t="s">
        <v>107</v>
      </c>
      <c r="B54" s="21">
        <v>44385</v>
      </c>
      <c r="C54" s="15"/>
      <c r="D54" s="15" t="s">
        <v>13</v>
      </c>
      <c r="E54" s="30"/>
      <c r="F54" s="15" t="s">
        <v>13</v>
      </c>
      <c r="G54" s="30"/>
    </row>
    <row r="55" spans="1:7" x14ac:dyDescent="0.25">
      <c r="A55" s="15" t="s">
        <v>96</v>
      </c>
      <c r="B55" s="21">
        <v>44385</v>
      </c>
      <c r="C55" s="15"/>
      <c r="D55" s="15" t="s">
        <v>13</v>
      </c>
      <c r="E55" s="30"/>
      <c r="F55" s="15" t="s">
        <v>13</v>
      </c>
      <c r="G55" s="30"/>
    </row>
    <row r="56" spans="1:7" x14ac:dyDescent="0.25">
      <c r="A56" s="15" t="s">
        <v>109</v>
      </c>
      <c r="B56" s="21">
        <v>44385</v>
      </c>
      <c r="C56" s="15"/>
      <c r="D56" s="15" t="s">
        <v>13</v>
      </c>
      <c r="E56" s="30"/>
      <c r="F56" s="15" t="s">
        <v>13</v>
      </c>
      <c r="G56" s="30"/>
    </row>
    <row r="57" spans="1:7" x14ac:dyDescent="0.25">
      <c r="A57" s="15" t="s">
        <v>152</v>
      </c>
      <c r="B57" s="21">
        <v>44386</v>
      </c>
      <c r="C57" s="15"/>
      <c r="D57" s="21" t="s">
        <v>13</v>
      </c>
      <c r="E57" s="30"/>
      <c r="F57" s="30"/>
      <c r="G57" s="30"/>
    </row>
    <row r="58" spans="1:7" x14ac:dyDescent="0.25">
      <c r="A58" s="15" t="s">
        <v>146</v>
      </c>
      <c r="B58" s="21">
        <v>44386</v>
      </c>
      <c r="C58" s="15"/>
      <c r="D58" s="15" t="s">
        <v>13</v>
      </c>
      <c r="E58" s="30"/>
      <c r="F58" s="15" t="s">
        <v>13</v>
      </c>
      <c r="G58" s="30"/>
    </row>
    <row r="59" spans="1:7" x14ac:dyDescent="0.25">
      <c r="A59" s="15" t="s">
        <v>284</v>
      </c>
      <c r="B59" s="21">
        <v>44386</v>
      </c>
      <c r="C59" s="15"/>
      <c r="D59" s="15"/>
      <c r="E59" s="30"/>
      <c r="F59" s="21" t="s">
        <v>13</v>
      </c>
      <c r="G59" s="30"/>
    </row>
    <row r="60" spans="1:7" x14ac:dyDescent="0.25">
      <c r="A60" s="15" t="s">
        <v>149</v>
      </c>
      <c r="B60" s="21">
        <v>44386</v>
      </c>
      <c r="C60" s="15"/>
      <c r="D60" s="21" t="s">
        <v>13</v>
      </c>
      <c r="E60" s="30"/>
      <c r="F60" s="30"/>
      <c r="G60" s="30"/>
    </row>
    <row r="61" spans="1:7" x14ac:dyDescent="0.25">
      <c r="A61" s="15" t="s">
        <v>144</v>
      </c>
      <c r="B61" s="21">
        <v>44386</v>
      </c>
      <c r="C61" s="15"/>
      <c r="D61" s="15" t="s">
        <v>13</v>
      </c>
      <c r="E61" s="30"/>
      <c r="F61" s="15" t="s">
        <v>13</v>
      </c>
      <c r="G61" s="30"/>
    </row>
    <row r="62" spans="1:7" x14ac:dyDescent="0.25">
      <c r="A62" s="15" t="s">
        <v>275</v>
      </c>
      <c r="B62" s="21">
        <v>44386</v>
      </c>
      <c r="C62" s="15"/>
      <c r="D62" s="15" t="s">
        <v>13</v>
      </c>
      <c r="E62" s="30"/>
      <c r="F62" s="30"/>
      <c r="G62" s="30"/>
    </row>
    <row r="63" spans="1:7" x14ac:dyDescent="0.25">
      <c r="A63" s="15" t="s">
        <v>153</v>
      </c>
      <c r="B63" s="21">
        <v>44386</v>
      </c>
      <c r="C63" s="15"/>
      <c r="D63" s="21" t="s">
        <v>13</v>
      </c>
      <c r="E63" s="30"/>
      <c r="F63" s="21" t="s">
        <v>13</v>
      </c>
      <c r="G63" s="30"/>
    </row>
    <row r="64" spans="1:7" x14ac:dyDescent="0.25">
      <c r="A64" s="15" t="s">
        <v>148</v>
      </c>
      <c r="B64" s="21">
        <v>44386</v>
      </c>
      <c r="C64" s="15"/>
      <c r="D64" s="21" t="s">
        <v>13</v>
      </c>
      <c r="E64" s="30"/>
      <c r="F64" s="30"/>
      <c r="G64" s="30"/>
    </row>
    <row r="65" spans="1:7" x14ac:dyDescent="0.25">
      <c r="A65" s="15" t="s">
        <v>143</v>
      </c>
      <c r="B65" s="21">
        <v>44386</v>
      </c>
      <c r="C65" s="15"/>
      <c r="D65" s="15" t="s">
        <v>13</v>
      </c>
      <c r="E65" s="30"/>
      <c r="F65" s="15" t="s">
        <v>13</v>
      </c>
      <c r="G65" s="30"/>
    </row>
    <row r="66" spans="1:7" x14ac:dyDescent="0.25">
      <c r="A66" s="15" t="s">
        <v>151</v>
      </c>
      <c r="B66" s="21">
        <v>44386</v>
      </c>
      <c r="C66" s="15"/>
      <c r="D66" s="21" t="s">
        <v>13</v>
      </c>
      <c r="E66" s="30"/>
      <c r="F66" s="21" t="s">
        <v>13</v>
      </c>
      <c r="G66" s="30"/>
    </row>
    <row r="67" spans="1:7" x14ac:dyDescent="0.25">
      <c r="A67" s="15" t="s">
        <v>150</v>
      </c>
      <c r="B67" s="21">
        <v>44386</v>
      </c>
      <c r="C67" s="15"/>
      <c r="D67" s="21" t="s">
        <v>13</v>
      </c>
      <c r="E67" s="30"/>
      <c r="F67" s="21" t="s">
        <v>13</v>
      </c>
      <c r="G67" s="30"/>
    </row>
    <row r="68" spans="1:7" x14ac:dyDescent="0.25">
      <c r="A68" s="15" t="s">
        <v>147</v>
      </c>
      <c r="B68" s="21">
        <v>44386</v>
      </c>
      <c r="C68" s="15"/>
      <c r="D68" s="15" t="s">
        <v>13</v>
      </c>
      <c r="E68" s="30"/>
      <c r="F68" s="15" t="s">
        <v>13</v>
      </c>
      <c r="G68" s="30"/>
    </row>
    <row r="69" spans="1:7" x14ac:dyDescent="0.25">
      <c r="A69" s="15" t="s">
        <v>145</v>
      </c>
      <c r="B69" s="21">
        <v>44386</v>
      </c>
      <c r="C69" s="15"/>
      <c r="D69" s="15" t="s">
        <v>13</v>
      </c>
      <c r="E69" s="30"/>
      <c r="F69" s="15" t="s">
        <v>13</v>
      </c>
      <c r="G69" s="30"/>
    </row>
    <row r="70" spans="1:7" x14ac:dyDescent="0.25">
      <c r="A70" s="18" t="s">
        <v>90</v>
      </c>
      <c r="B70" s="21">
        <v>44389</v>
      </c>
      <c r="C70" s="15" t="s">
        <v>19</v>
      </c>
      <c r="D70" s="21" t="s">
        <v>13</v>
      </c>
      <c r="E70" s="18" t="s">
        <v>13</v>
      </c>
      <c r="F70" s="21" t="s">
        <v>13</v>
      </c>
      <c r="G70" s="30"/>
    </row>
    <row r="71" spans="1:7" x14ac:dyDescent="0.25">
      <c r="A71" s="15" t="s">
        <v>276</v>
      </c>
      <c r="B71" s="21">
        <v>44389</v>
      </c>
      <c r="C71" s="15"/>
      <c r="D71" s="15" t="s">
        <v>13</v>
      </c>
      <c r="E71" s="30"/>
      <c r="F71" s="21" t="s">
        <v>13</v>
      </c>
      <c r="G71" s="30"/>
    </row>
    <row r="72" spans="1:7" x14ac:dyDescent="0.25">
      <c r="A72" s="18" t="s">
        <v>92</v>
      </c>
      <c r="B72" s="21">
        <v>44389</v>
      </c>
      <c r="C72" s="15" t="s">
        <v>14</v>
      </c>
      <c r="D72" s="21" t="s">
        <v>13</v>
      </c>
      <c r="E72" s="21" t="s">
        <v>13</v>
      </c>
      <c r="F72" s="21" t="s">
        <v>13</v>
      </c>
      <c r="G72" s="33"/>
    </row>
    <row r="73" spans="1:7" x14ac:dyDescent="0.25">
      <c r="A73" s="18" t="s">
        <v>123</v>
      </c>
      <c r="B73" s="21">
        <v>44389</v>
      </c>
      <c r="C73" s="15" t="s">
        <v>21</v>
      </c>
      <c r="D73" s="21" t="s">
        <v>13</v>
      </c>
      <c r="E73" s="18" t="s">
        <v>13</v>
      </c>
      <c r="F73" s="21" t="s">
        <v>13</v>
      </c>
      <c r="G73" s="30"/>
    </row>
    <row r="74" spans="1:7" x14ac:dyDescent="0.25">
      <c r="A74" s="18" t="s">
        <v>87</v>
      </c>
      <c r="B74" s="35">
        <v>44389</v>
      </c>
      <c r="C74" s="20" t="s">
        <v>15</v>
      </c>
      <c r="D74" s="21" t="s">
        <v>13</v>
      </c>
      <c r="E74" s="18" t="s">
        <v>37</v>
      </c>
      <c r="F74" s="21" t="s">
        <v>13</v>
      </c>
      <c r="G74" s="30"/>
    </row>
    <row r="75" spans="1:7" x14ac:dyDescent="0.25">
      <c r="A75" s="18" t="s">
        <v>88</v>
      </c>
      <c r="B75" s="35">
        <v>44389</v>
      </c>
      <c r="C75" s="20" t="s">
        <v>20</v>
      </c>
      <c r="D75" s="21" t="s">
        <v>13</v>
      </c>
      <c r="E75" s="18" t="s">
        <v>13</v>
      </c>
      <c r="F75" s="21" t="s">
        <v>13</v>
      </c>
      <c r="G75" s="30"/>
    </row>
    <row r="76" spans="1:7" x14ac:dyDescent="0.25">
      <c r="A76" s="18" t="s">
        <v>91</v>
      </c>
      <c r="B76" s="35">
        <v>44389</v>
      </c>
      <c r="C76" s="20" t="s">
        <v>16</v>
      </c>
      <c r="D76" s="21" t="s">
        <v>13</v>
      </c>
      <c r="E76" s="21" t="s">
        <v>13</v>
      </c>
      <c r="F76" s="21" t="s">
        <v>13</v>
      </c>
      <c r="G76" s="33"/>
    </row>
    <row r="77" spans="1:7" x14ac:dyDescent="0.25">
      <c r="A77" s="18" t="s">
        <v>86</v>
      </c>
      <c r="B77" s="35">
        <v>44389</v>
      </c>
      <c r="C77" s="20" t="s">
        <v>17</v>
      </c>
      <c r="D77" s="21" t="s">
        <v>13</v>
      </c>
      <c r="E77" s="18" t="s">
        <v>13</v>
      </c>
      <c r="F77" s="21" t="s">
        <v>13</v>
      </c>
      <c r="G77" s="30"/>
    </row>
    <row r="78" spans="1:7" x14ac:dyDescent="0.25">
      <c r="A78" s="18" t="s">
        <v>89</v>
      </c>
      <c r="B78" s="21">
        <v>44389</v>
      </c>
      <c r="C78" s="15" t="s">
        <v>18</v>
      </c>
      <c r="D78" s="21" t="s">
        <v>13</v>
      </c>
      <c r="E78" s="18" t="s">
        <v>13</v>
      </c>
      <c r="F78" s="21" t="s">
        <v>13</v>
      </c>
      <c r="G78" s="30"/>
    </row>
    <row r="79" spans="1:7" x14ac:dyDescent="0.25">
      <c r="A79" s="15" t="s">
        <v>112</v>
      </c>
      <c r="B79" s="21">
        <v>44391</v>
      </c>
      <c r="C79" s="23" t="s">
        <v>242</v>
      </c>
      <c r="D79" s="21" t="s">
        <v>13</v>
      </c>
      <c r="E79" s="15" t="s">
        <v>13</v>
      </c>
      <c r="F79" s="15" t="s">
        <v>13</v>
      </c>
      <c r="G79" s="30"/>
    </row>
    <row r="80" spans="1:7" x14ac:dyDescent="0.25">
      <c r="A80" s="15" t="s">
        <v>113</v>
      </c>
      <c r="B80" s="21">
        <v>44391</v>
      </c>
      <c r="C80" s="23" t="s">
        <v>243</v>
      </c>
      <c r="D80" s="21" t="s">
        <v>13</v>
      </c>
      <c r="E80" s="15" t="s">
        <v>13</v>
      </c>
      <c r="F80" s="15" t="s">
        <v>13</v>
      </c>
      <c r="G80" s="30"/>
    </row>
    <row r="81" spans="1:8" x14ac:dyDescent="0.25">
      <c r="A81" s="15" t="s">
        <v>114</v>
      </c>
      <c r="B81" s="21">
        <v>44391</v>
      </c>
      <c r="C81" s="23" t="s">
        <v>244</v>
      </c>
      <c r="D81" s="21" t="s">
        <v>13</v>
      </c>
      <c r="E81" s="15" t="s">
        <v>13</v>
      </c>
      <c r="F81" s="15" t="s">
        <v>13</v>
      </c>
      <c r="G81" s="30"/>
    </row>
    <row r="82" spans="1:8" x14ac:dyDescent="0.25">
      <c r="A82" s="15" t="s">
        <v>115</v>
      </c>
      <c r="B82" s="21">
        <v>44391</v>
      </c>
      <c r="C82" s="23" t="s">
        <v>245</v>
      </c>
      <c r="D82" s="21" t="s">
        <v>13</v>
      </c>
      <c r="E82" s="15" t="s">
        <v>13</v>
      </c>
      <c r="F82" s="15" t="s">
        <v>13</v>
      </c>
      <c r="G82" s="30"/>
    </row>
    <row r="83" spans="1:8" x14ac:dyDescent="0.25">
      <c r="A83" s="15" t="s">
        <v>271</v>
      </c>
      <c r="B83" s="21">
        <v>44391</v>
      </c>
      <c r="C83" s="15"/>
      <c r="D83" s="15" t="s">
        <v>13</v>
      </c>
      <c r="E83" s="30"/>
      <c r="F83" s="30"/>
      <c r="G83" s="30"/>
    </row>
    <row r="84" spans="1:8" x14ac:dyDescent="0.25">
      <c r="A84" s="15" t="s">
        <v>200</v>
      </c>
      <c r="B84" s="21">
        <v>44391</v>
      </c>
      <c r="C84" s="15"/>
      <c r="D84" s="33"/>
      <c r="E84" s="30"/>
      <c r="F84" s="30"/>
      <c r="G84" s="30"/>
    </row>
    <row r="85" spans="1:8" x14ac:dyDescent="0.25">
      <c r="A85" s="18" t="s">
        <v>93</v>
      </c>
      <c r="B85" s="21">
        <v>44392</v>
      </c>
      <c r="C85" s="15"/>
      <c r="D85" s="33"/>
      <c r="E85" s="30"/>
      <c r="F85" s="30"/>
      <c r="G85" s="30"/>
    </row>
    <row r="86" spans="1:8" x14ac:dyDescent="0.25">
      <c r="A86" s="15" t="s">
        <v>287</v>
      </c>
      <c r="B86" s="21">
        <v>44392</v>
      </c>
      <c r="C86" s="15"/>
      <c r="D86" s="30"/>
      <c r="E86" s="30"/>
      <c r="F86" s="21" t="s">
        <v>13</v>
      </c>
      <c r="G86" s="30"/>
    </row>
    <row r="87" spans="1:8" x14ac:dyDescent="0.25">
      <c r="A87" s="15" t="s">
        <v>296</v>
      </c>
      <c r="B87" s="21">
        <v>44394</v>
      </c>
      <c r="C87" s="15"/>
      <c r="D87" s="30"/>
      <c r="E87" s="30"/>
      <c r="F87" s="21" t="s">
        <v>13</v>
      </c>
      <c r="G87" s="30"/>
    </row>
    <row r="88" spans="1:8" x14ac:dyDescent="0.25">
      <c r="A88" s="15" t="s">
        <v>279</v>
      </c>
      <c r="B88" s="21">
        <v>44396</v>
      </c>
      <c r="C88" s="15"/>
      <c r="D88" s="21" t="s">
        <v>13</v>
      </c>
      <c r="E88" s="30"/>
      <c r="F88" s="21" t="s">
        <v>13</v>
      </c>
      <c r="G88" s="30"/>
      <c r="H88" t="s">
        <v>291</v>
      </c>
    </row>
    <row r="89" spans="1:8" x14ac:dyDescent="0.25">
      <c r="A89" s="15" t="s">
        <v>280</v>
      </c>
      <c r="B89" s="21">
        <v>44396</v>
      </c>
      <c r="C89" s="15"/>
      <c r="D89" s="21" t="s">
        <v>13</v>
      </c>
      <c r="E89" s="30"/>
      <c r="F89" s="21" t="s">
        <v>13</v>
      </c>
      <c r="G89" s="30"/>
    </row>
    <row r="90" spans="1:8" x14ac:dyDescent="0.25">
      <c r="A90" s="15" t="s">
        <v>178</v>
      </c>
      <c r="B90" s="21">
        <v>44396</v>
      </c>
      <c r="C90" s="15"/>
      <c r="D90" s="33"/>
      <c r="E90" s="30"/>
      <c r="F90" s="21" t="s">
        <v>13</v>
      </c>
      <c r="G90" s="30"/>
    </row>
    <row r="91" spans="1:8" x14ac:dyDescent="0.25">
      <c r="A91" s="15" t="s">
        <v>220</v>
      </c>
      <c r="B91" s="21">
        <v>44396</v>
      </c>
      <c r="C91" s="15"/>
      <c r="D91" s="30"/>
      <c r="E91" s="30"/>
      <c r="F91" s="21" t="s">
        <v>13</v>
      </c>
      <c r="G91" s="30"/>
    </row>
    <row r="92" spans="1:8" x14ac:dyDescent="0.25">
      <c r="A92" s="15" t="s">
        <v>218</v>
      </c>
      <c r="B92" s="21">
        <v>44396</v>
      </c>
      <c r="C92" s="15"/>
      <c r="D92" s="21" t="s">
        <v>13</v>
      </c>
      <c r="E92" s="30"/>
      <c r="F92" s="21" t="s">
        <v>13</v>
      </c>
      <c r="G92" s="30"/>
      <c r="H92" t="s">
        <v>291</v>
      </c>
    </row>
    <row r="93" spans="1:8" x14ac:dyDescent="0.25">
      <c r="A93" s="15" t="s">
        <v>207</v>
      </c>
      <c r="B93" s="21">
        <v>44396</v>
      </c>
      <c r="C93" s="15" t="s">
        <v>22</v>
      </c>
      <c r="D93" s="15" t="s">
        <v>13</v>
      </c>
      <c r="E93" s="30" t="s">
        <v>37</v>
      </c>
      <c r="F93" s="15" t="s">
        <v>13</v>
      </c>
      <c r="G93" s="30"/>
    </row>
    <row r="94" spans="1:8" x14ac:dyDescent="0.25">
      <c r="A94" s="15" t="s">
        <v>209</v>
      </c>
      <c r="B94" s="21">
        <v>44396</v>
      </c>
      <c r="C94" s="15" t="s">
        <v>14</v>
      </c>
      <c r="D94" s="15" t="s">
        <v>13</v>
      </c>
      <c r="E94" s="15" t="s">
        <v>13</v>
      </c>
      <c r="F94" s="15" t="s">
        <v>13</v>
      </c>
      <c r="G94" s="30"/>
    </row>
    <row r="95" spans="1:8" x14ac:dyDescent="0.25">
      <c r="A95" s="15" t="s">
        <v>210</v>
      </c>
      <c r="B95" s="21">
        <v>44396</v>
      </c>
      <c r="C95" s="15" t="s">
        <v>19</v>
      </c>
      <c r="D95" s="15" t="s">
        <v>13</v>
      </c>
      <c r="E95" s="15" t="s">
        <v>13</v>
      </c>
      <c r="F95" s="15" t="s">
        <v>13</v>
      </c>
      <c r="G95" s="30"/>
    </row>
    <row r="96" spans="1:8" x14ac:dyDescent="0.25">
      <c r="A96" s="15" t="s">
        <v>215</v>
      </c>
      <c r="B96" s="21">
        <v>44396</v>
      </c>
      <c r="C96" s="15" t="s">
        <v>21</v>
      </c>
      <c r="D96" s="15" t="s">
        <v>13</v>
      </c>
      <c r="E96" s="15" t="s">
        <v>13</v>
      </c>
      <c r="F96" s="15" t="s">
        <v>13</v>
      </c>
      <c r="G96" s="30"/>
    </row>
    <row r="97" spans="1:7" x14ac:dyDescent="0.25">
      <c r="A97" s="15" t="s">
        <v>208</v>
      </c>
      <c r="B97" s="21">
        <v>44396</v>
      </c>
      <c r="C97" s="15" t="s">
        <v>15</v>
      </c>
      <c r="D97" s="15" t="s">
        <v>13</v>
      </c>
      <c r="E97" s="15" t="s">
        <v>13</v>
      </c>
      <c r="F97" s="15" t="s">
        <v>13</v>
      </c>
      <c r="G97" s="30"/>
    </row>
    <row r="98" spans="1:7" x14ac:dyDescent="0.25">
      <c r="A98" s="15" t="s">
        <v>211</v>
      </c>
      <c r="B98" s="21">
        <v>44396</v>
      </c>
      <c r="C98" s="15" t="s">
        <v>20</v>
      </c>
      <c r="D98" s="15" t="s">
        <v>13</v>
      </c>
      <c r="E98" s="15" t="s">
        <v>13</v>
      </c>
      <c r="F98" s="15" t="s">
        <v>13</v>
      </c>
      <c r="G98" s="30"/>
    </row>
    <row r="99" spans="1:7" x14ac:dyDescent="0.25">
      <c r="A99" s="15" t="s">
        <v>212</v>
      </c>
      <c r="B99" s="21">
        <v>44396</v>
      </c>
      <c r="C99" s="15" t="s">
        <v>18</v>
      </c>
      <c r="D99" s="15" t="s">
        <v>13</v>
      </c>
      <c r="E99" s="15" t="s">
        <v>13</v>
      </c>
      <c r="F99" s="15" t="s">
        <v>13</v>
      </c>
      <c r="G99" s="30"/>
    </row>
    <row r="100" spans="1:7" x14ac:dyDescent="0.25">
      <c r="A100" s="15" t="s">
        <v>213</v>
      </c>
      <c r="B100" s="21">
        <v>44396</v>
      </c>
      <c r="C100" s="15" t="s">
        <v>16</v>
      </c>
      <c r="D100" s="15" t="s">
        <v>13</v>
      </c>
      <c r="E100" s="15" t="s">
        <v>13</v>
      </c>
      <c r="F100" s="15" t="s">
        <v>13</v>
      </c>
      <c r="G100" s="30"/>
    </row>
    <row r="101" spans="1:7" x14ac:dyDescent="0.25">
      <c r="A101" s="15" t="s">
        <v>214</v>
      </c>
      <c r="B101" s="21">
        <v>44396</v>
      </c>
      <c r="C101" s="15" t="s">
        <v>17</v>
      </c>
      <c r="D101" s="15" t="s">
        <v>13</v>
      </c>
      <c r="E101" s="15" t="s">
        <v>13</v>
      </c>
      <c r="F101" s="15" t="s">
        <v>13</v>
      </c>
      <c r="G101" s="30"/>
    </row>
    <row r="102" spans="1:7" x14ac:dyDescent="0.25">
      <c r="A102" s="15" t="s">
        <v>219</v>
      </c>
      <c r="B102" s="21">
        <v>44396</v>
      </c>
      <c r="C102" s="15"/>
      <c r="D102" s="30"/>
      <c r="E102" s="30"/>
      <c r="F102" s="21" t="s">
        <v>13</v>
      </c>
      <c r="G102" s="30"/>
    </row>
    <row r="103" spans="1:7" x14ac:dyDescent="0.25">
      <c r="A103" s="15" t="s">
        <v>179</v>
      </c>
      <c r="B103" s="21">
        <v>44396</v>
      </c>
      <c r="C103" s="15"/>
      <c r="D103" s="33"/>
      <c r="E103" s="30"/>
      <c r="F103" s="21" t="s">
        <v>13</v>
      </c>
      <c r="G103" s="30"/>
    </row>
    <row r="104" spans="1:7" x14ac:dyDescent="0.25">
      <c r="A104" s="15" t="s">
        <v>180</v>
      </c>
      <c r="B104" s="21">
        <v>44396</v>
      </c>
      <c r="C104" s="15"/>
      <c r="D104" s="33"/>
      <c r="E104" s="30"/>
      <c r="F104" s="21" t="s">
        <v>13</v>
      </c>
      <c r="G104" s="30"/>
    </row>
    <row r="105" spans="1:7" x14ac:dyDescent="0.25">
      <c r="A105" s="15" t="s">
        <v>202</v>
      </c>
      <c r="B105" s="21">
        <v>44396</v>
      </c>
      <c r="C105" s="15"/>
      <c r="D105" s="30"/>
      <c r="E105" s="30"/>
      <c r="F105" s="30"/>
      <c r="G105" s="30"/>
    </row>
    <row r="106" spans="1:7" x14ac:dyDescent="0.25">
      <c r="A106" s="15" t="s">
        <v>177</v>
      </c>
      <c r="B106" s="21">
        <v>44396</v>
      </c>
      <c r="C106" s="15"/>
      <c r="D106" s="33"/>
      <c r="E106" s="30"/>
      <c r="F106" s="21" t="s">
        <v>13</v>
      </c>
      <c r="G106" s="30"/>
    </row>
    <row r="107" spans="1:7" x14ac:dyDescent="0.25">
      <c r="A107" s="15" t="s">
        <v>278</v>
      </c>
      <c r="B107" s="21">
        <v>44396</v>
      </c>
      <c r="C107" s="15"/>
      <c r="D107" s="21" t="s">
        <v>13</v>
      </c>
      <c r="E107" s="30"/>
      <c r="F107" s="30"/>
      <c r="G107" s="30"/>
    </row>
    <row r="108" spans="1:7" x14ac:dyDescent="0.25">
      <c r="A108" s="15" t="s">
        <v>284</v>
      </c>
      <c r="B108" s="21">
        <v>44397</v>
      </c>
      <c r="C108" s="15"/>
      <c r="D108" s="21" t="s">
        <v>13</v>
      </c>
      <c r="E108" s="30"/>
      <c r="F108" s="21" t="s">
        <v>13</v>
      </c>
      <c r="G108" s="30"/>
    </row>
    <row r="109" spans="1:7" x14ac:dyDescent="0.25">
      <c r="A109" s="15" t="s">
        <v>281</v>
      </c>
      <c r="B109" s="21">
        <v>44397</v>
      </c>
      <c r="C109" s="15"/>
      <c r="D109" s="21" t="s">
        <v>13</v>
      </c>
      <c r="E109" s="30"/>
      <c r="F109" s="21" t="s">
        <v>13</v>
      </c>
      <c r="G109" s="30"/>
    </row>
    <row r="110" spans="1:7" x14ac:dyDescent="0.25">
      <c r="A110" s="15" t="s">
        <v>285</v>
      </c>
      <c r="B110" s="21">
        <v>44397</v>
      </c>
      <c r="C110" s="15"/>
      <c r="D110" s="21" t="s">
        <v>13</v>
      </c>
      <c r="E110" s="30"/>
      <c r="F110" s="21" t="s">
        <v>13</v>
      </c>
      <c r="G110" s="30"/>
    </row>
    <row r="111" spans="1:7" x14ac:dyDescent="0.25">
      <c r="A111" s="15" t="s">
        <v>283</v>
      </c>
      <c r="B111" s="21">
        <v>44397</v>
      </c>
      <c r="C111" s="15"/>
      <c r="D111" s="21" t="s">
        <v>13</v>
      </c>
      <c r="E111" s="30"/>
      <c r="F111" s="30"/>
      <c r="G111" s="30"/>
    </row>
    <row r="112" spans="1:7" x14ac:dyDescent="0.25">
      <c r="A112" s="15" t="s">
        <v>283</v>
      </c>
      <c r="B112" s="21">
        <v>44397</v>
      </c>
      <c r="C112" s="15"/>
      <c r="D112" s="21" t="s">
        <v>13</v>
      </c>
      <c r="E112" s="30"/>
      <c r="F112" s="30"/>
      <c r="G112" s="30"/>
    </row>
    <row r="113" spans="1:7" x14ac:dyDescent="0.25">
      <c r="A113" s="15" t="s">
        <v>217</v>
      </c>
      <c r="B113" s="21">
        <v>44397</v>
      </c>
      <c r="C113" s="15"/>
      <c r="D113" s="21" t="s">
        <v>13</v>
      </c>
      <c r="E113" s="30"/>
      <c r="F113" s="21" t="s">
        <v>13</v>
      </c>
      <c r="G113" s="30"/>
    </row>
    <row r="114" spans="1:7" x14ac:dyDescent="0.25">
      <c r="A114" s="15" t="s">
        <v>216</v>
      </c>
      <c r="B114" s="21">
        <v>44397</v>
      </c>
      <c r="C114" s="15"/>
      <c r="D114" s="21" t="s">
        <v>13</v>
      </c>
      <c r="E114" s="30"/>
      <c r="F114" s="21" t="s">
        <v>13</v>
      </c>
      <c r="G114" s="30"/>
    </row>
    <row r="115" spans="1:7" x14ac:dyDescent="0.25">
      <c r="A115" s="15" t="s">
        <v>282</v>
      </c>
      <c r="B115" s="21">
        <v>44397</v>
      </c>
      <c r="C115" s="15"/>
      <c r="D115" s="21" t="s">
        <v>13</v>
      </c>
      <c r="E115" s="30"/>
      <c r="F115" s="21" t="s">
        <v>13</v>
      </c>
      <c r="G115" s="30"/>
    </row>
    <row r="116" spans="1:7" x14ac:dyDescent="0.25">
      <c r="A116" s="15" t="s">
        <v>238</v>
      </c>
      <c r="B116" s="21">
        <v>44398</v>
      </c>
      <c r="C116" s="23" t="s">
        <v>242</v>
      </c>
      <c r="D116" s="15" t="s">
        <v>13</v>
      </c>
      <c r="E116" s="15" t="s">
        <v>13</v>
      </c>
      <c r="F116" s="15" t="s">
        <v>13</v>
      </c>
      <c r="G116" s="30"/>
    </row>
    <row r="117" spans="1:7" x14ac:dyDescent="0.25">
      <c r="A117" s="15" t="s">
        <v>239</v>
      </c>
      <c r="B117" s="21">
        <v>44398</v>
      </c>
      <c r="C117" s="23" t="s">
        <v>243</v>
      </c>
      <c r="D117" s="15" t="s">
        <v>13</v>
      </c>
      <c r="E117" s="15" t="s">
        <v>13</v>
      </c>
      <c r="F117" s="15" t="s">
        <v>13</v>
      </c>
      <c r="G117" s="30"/>
    </row>
    <row r="118" spans="1:7" x14ac:dyDescent="0.25">
      <c r="A118" s="15" t="s">
        <v>240</v>
      </c>
      <c r="B118" s="21">
        <v>44398</v>
      </c>
      <c r="C118" s="23" t="s">
        <v>244</v>
      </c>
      <c r="D118" s="15" t="s">
        <v>13</v>
      </c>
      <c r="E118" s="15" t="s">
        <v>13</v>
      </c>
      <c r="F118" s="15" t="s">
        <v>13</v>
      </c>
      <c r="G118" s="30"/>
    </row>
    <row r="119" spans="1:7" x14ac:dyDescent="0.25">
      <c r="A119" s="15" t="s">
        <v>241</v>
      </c>
      <c r="B119" s="21">
        <v>44398</v>
      </c>
      <c r="C119" s="23" t="s">
        <v>245</v>
      </c>
      <c r="D119" s="15" t="s">
        <v>13</v>
      </c>
      <c r="E119" s="15" t="s">
        <v>13</v>
      </c>
      <c r="F119" s="15" t="s">
        <v>13</v>
      </c>
      <c r="G119" s="30"/>
    </row>
    <row r="120" spans="1:7" x14ac:dyDescent="0.25">
      <c r="A120" s="15" t="s">
        <v>286</v>
      </c>
      <c r="B120" s="21">
        <v>44398</v>
      </c>
      <c r="C120" s="15"/>
      <c r="D120" s="21" t="s">
        <v>13</v>
      </c>
      <c r="E120" s="30"/>
      <c r="F120" s="30"/>
      <c r="G120" s="30"/>
    </row>
    <row r="121" spans="1:7" x14ac:dyDescent="0.25">
      <c r="A121" s="15" t="s">
        <v>201</v>
      </c>
      <c r="B121" s="21">
        <v>44398</v>
      </c>
      <c r="C121" s="15"/>
      <c r="D121" s="15" t="s">
        <v>13</v>
      </c>
      <c r="E121" s="30"/>
      <c r="F121" s="30"/>
      <c r="G121" s="30"/>
    </row>
    <row r="122" spans="1:7" x14ac:dyDescent="0.25">
      <c r="A122" s="15" t="s">
        <v>191</v>
      </c>
      <c r="B122" s="21">
        <v>44403</v>
      </c>
      <c r="C122" s="15" t="s">
        <v>22</v>
      </c>
      <c r="D122" s="15" t="s">
        <v>13</v>
      </c>
      <c r="E122" s="15" t="s">
        <v>13</v>
      </c>
      <c r="F122" s="15" t="s">
        <v>13</v>
      </c>
      <c r="G122" s="30"/>
    </row>
    <row r="123" spans="1:7" x14ac:dyDescent="0.25">
      <c r="A123" s="15" t="s">
        <v>198</v>
      </c>
      <c r="B123" s="21">
        <v>44403</v>
      </c>
      <c r="C123" s="15" t="s">
        <v>14</v>
      </c>
      <c r="D123" s="15" t="s">
        <v>13</v>
      </c>
      <c r="E123" s="15" t="s">
        <v>13</v>
      </c>
      <c r="F123" s="15" t="s">
        <v>13</v>
      </c>
      <c r="G123" s="30"/>
    </row>
    <row r="124" spans="1:7" x14ac:dyDescent="0.25">
      <c r="A124" s="15" t="s">
        <v>197</v>
      </c>
      <c r="B124" s="21">
        <v>44403</v>
      </c>
      <c r="C124" s="15" t="s">
        <v>19</v>
      </c>
      <c r="D124" s="15" t="s">
        <v>13</v>
      </c>
      <c r="E124" s="15" t="s">
        <v>13</v>
      </c>
      <c r="F124" s="15" t="s">
        <v>13</v>
      </c>
      <c r="G124" s="30"/>
    </row>
    <row r="125" spans="1:7" x14ac:dyDescent="0.25">
      <c r="A125" s="15" t="s">
        <v>199</v>
      </c>
      <c r="B125" s="21">
        <v>44403</v>
      </c>
      <c r="C125" s="15" t="s">
        <v>21</v>
      </c>
      <c r="D125" s="15" t="s">
        <v>13</v>
      </c>
      <c r="E125" s="15" t="s">
        <v>13</v>
      </c>
      <c r="F125" s="15" t="s">
        <v>13</v>
      </c>
      <c r="G125" s="30"/>
    </row>
    <row r="126" spans="1:7" x14ac:dyDescent="0.25">
      <c r="A126" s="15" t="s">
        <v>195</v>
      </c>
      <c r="B126" s="21">
        <v>44403</v>
      </c>
      <c r="C126" s="15" t="s">
        <v>15</v>
      </c>
      <c r="D126" s="15" t="s">
        <v>13</v>
      </c>
      <c r="E126" s="15" t="s">
        <v>13</v>
      </c>
      <c r="F126" s="15" t="s">
        <v>13</v>
      </c>
      <c r="G126" s="30"/>
    </row>
    <row r="127" spans="1:7" x14ac:dyDescent="0.25">
      <c r="A127" s="15" t="s">
        <v>193</v>
      </c>
      <c r="B127" s="21">
        <v>44403</v>
      </c>
      <c r="C127" s="15" t="s">
        <v>20</v>
      </c>
      <c r="D127" s="15" t="s">
        <v>13</v>
      </c>
      <c r="E127" s="15" t="s">
        <v>13</v>
      </c>
      <c r="F127" s="15" t="s">
        <v>13</v>
      </c>
      <c r="G127" s="30"/>
    </row>
    <row r="128" spans="1:7" x14ac:dyDescent="0.25">
      <c r="A128" s="15" t="s">
        <v>196</v>
      </c>
      <c r="B128" s="21">
        <v>44403</v>
      </c>
      <c r="C128" s="15" t="s">
        <v>18</v>
      </c>
      <c r="D128" s="15" t="s">
        <v>13</v>
      </c>
      <c r="E128" s="15" t="s">
        <v>13</v>
      </c>
      <c r="F128" s="15" t="s">
        <v>13</v>
      </c>
      <c r="G128" s="30"/>
    </row>
    <row r="129" spans="1:7" x14ac:dyDescent="0.25">
      <c r="A129" s="15" t="s">
        <v>192</v>
      </c>
      <c r="B129" s="21">
        <v>44403</v>
      </c>
      <c r="C129" s="15" t="s">
        <v>16</v>
      </c>
      <c r="D129" s="15" t="s">
        <v>13</v>
      </c>
      <c r="E129" s="15" t="s">
        <v>13</v>
      </c>
      <c r="F129" s="15" t="s">
        <v>13</v>
      </c>
      <c r="G129" s="30"/>
    </row>
    <row r="130" spans="1:7" x14ac:dyDescent="0.25">
      <c r="A130" s="15" t="s">
        <v>194</v>
      </c>
      <c r="B130" s="21">
        <v>44403</v>
      </c>
      <c r="C130" s="15" t="s">
        <v>17</v>
      </c>
      <c r="D130" s="15" t="s">
        <v>13</v>
      </c>
      <c r="E130" s="15" t="s">
        <v>13</v>
      </c>
      <c r="F130" s="15" t="s">
        <v>13</v>
      </c>
      <c r="G130" s="30"/>
    </row>
    <row r="131" spans="1:7" x14ac:dyDescent="0.25">
      <c r="A131" s="15" t="s">
        <v>221</v>
      </c>
      <c r="B131" s="21">
        <v>44405</v>
      </c>
      <c r="C131" s="15"/>
      <c r="D131" s="30"/>
      <c r="E131" s="30"/>
      <c r="F131" s="21" t="s">
        <v>13</v>
      </c>
      <c r="G131" s="30"/>
    </row>
    <row r="132" spans="1:7" x14ac:dyDescent="0.25">
      <c r="A132" s="15" t="s">
        <v>222</v>
      </c>
      <c r="B132" s="21">
        <v>44405</v>
      </c>
      <c r="C132" s="15"/>
      <c r="D132" s="30"/>
      <c r="E132" s="30"/>
      <c r="F132" s="21" t="s">
        <v>13</v>
      </c>
      <c r="G132" s="30"/>
    </row>
    <row r="133" spans="1:7" x14ac:dyDescent="0.25">
      <c r="A133" s="15" t="s">
        <v>290</v>
      </c>
      <c r="B133" s="21">
        <v>44405</v>
      </c>
      <c r="C133" s="15"/>
      <c r="D133" s="21" t="s">
        <v>13</v>
      </c>
      <c r="E133" s="30"/>
      <c r="F133" s="21" t="s">
        <v>13</v>
      </c>
      <c r="G133" s="30"/>
    </row>
    <row r="134" spans="1:7" x14ac:dyDescent="0.25">
      <c r="A134" s="15" t="s">
        <v>289</v>
      </c>
      <c r="B134" s="21">
        <v>44405</v>
      </c>
      <c r="C134" s="15"/>
      <c r="D134" s="21" t="s">
        <v>13</v>
      </c>
      <c r="E134" s="30"/>
      <c r="F134" s="21" t="s">
        <v>13</v>
      </c>
      <c r="G134" s="30"/>
    </row>
    <row r="135" spans="1:7" x14ac:dyDescent="0.25">
      <c r="A135" s="15" t="s">
        <v>288</v>
      </c>
      <c r="B135" s="21">
        <v>44405</v>
      </c>
      <c r="C135" s="15"/>
      <c r="D135" s="21" t="s">
        <v>13</v>
      </c>
      <c r="E135" s="30"/>
      <c r="F135" s="21" t="s">
        <v>13</v>
      </c>
      <c r="G135" s="30"/>
    </row>
    <row r="136" spans="1:7" x14ac:dyDescent="0.25">
      <c r="A136" s="15" t="s">
        <v>158</v>
      </c>
      <c r="B136" s="21">
        <v>44410</v>
      </c>
      <c r="C136" s="15" t="s">
        <v>22</v>
      </c>
      <c r="D136" s="21" t="s">
        <v>13</v>
      </c>
      <c r="E136" s="15" t="s">
        <v>13</v>
      </c>
      <c r="F136" s="15" t="s">
        <v>13</v>
      </c>
      <c r="G136" s="30"/>
    </row>
    <row r="137" spans="1:7" x14ac:dyDescent="0.25">
      <c r="A137" s="15" t="s">
        <v>159</v>
      </c>
      <c r="B137" s="21">
        <v>44410</v>
      </c>
      <c r="C137" s="15" t="s">
        <v>14</v>
      </c>
      <c r="D137" s="21" t="s">
        <v>13</v>
      </c>
      <c r="E137" s="15" t="s">
        <v>13</v>
      </c>
      <c r="F137" s="15" t="s">
        <v>13</v>
      </c>
      <c r="G137" s="30"/>
    </row>
    <row r="138" spans="1:7" x14ac:dyDescent="0.25">
      <c r="A138" s="15" t="s">
        <v>160</v>
      </c>
      <c r="B138" s="21">
        <v>44410</v>
      </c>
      <c r="C138" s="15" t="s">
        <v>19</v>
      </c>
      <c r="D138" s="21" t="s">
        <v>13</v>
      </c>
      <c r="E138" s="15" t="s">
        <v>13</v>
      </c>
      <c r="F138" s="15" t="s">
        <v>13</v>
      </c>
      <c r="G138" s="30"/>
    </row>
    <row r="139" spans="1:7" x14ac:dyDescent="0.25">
      <c r="A139" s="15" t="s">
        <v>161</v>
      </c>
      <c r="B139" s="21">
        <v>44410</v>
      </c>
      <c r="C139" s="15" t="s">
        <v>21</v>
      </c>
      <c r="D139" s="21" t="s">
        <v>13</v>
      </c>
      <c r="E139" s="15" t="s">
        <v>13</v>
      </c>
      <c r="F139" s="15" t="s">
        <v>13</v>
      </c>
      <c r="G139" s="30"/>
    </row>
    <row r="140" spans="1:7" x14ac:dyDescent="0.25">
      <c r="A140" s="15" t="s">
        <v>155</v>
      </c>
      <c r="B140" s="21">
        <v>44410</v>
      </c>
      <c r="C140" s="15" t="s">
        <v>15</v>
      </c>
      <c r="D140" s="21" t="s">
        <v>13</v>
      </c>
      <c r="E140" s="15" t="s">
        <v>13</v>
      </c>
      <c r="F140" s="15" t="s">
        <v>13</v>
      </c>
      <c r="G140" s="30"/>
    </row>
    <row r="141" spans="1:7" x14ac:dyDescent="0.25">
      <c r="A141" s="15" t="s">
        <v>162</v>
      </c>
      <c r="B141" s="21">
        <v>44410</v>
      </c>
      <c r="C141" s="15" t="s">
        <v>20</v>
      </c>
      <c r="D141" s="21" t="s">
        <v>13</v>
      </c>
      <c r="E141" s="15" t="s">
        <v>13</v>
      </c>
      <c r="F141" s="15" t="s">
        <v>13</v>
      </c>
      <c r="G141" s="30"/>
    </row>
    <row r="142" spans="1:7" x14ac:dyDescent="0.25">
      <c r="A142" s="15" t="s">
        <v>156</v>
      </c>
      <c r="B142" s="21">
        <v>44410</v>
      </c>
      <c r="C142" s="15" t="s">
        <v>18</v>
      </c>
      <c r="D142" s="21" t="s">
        <v>13</v>
      </c>
      <c r="E142" s="15" t="s">
        <v>13</v>
      </c>
      <c r="F142" s="15" t="s">
        <v>13</v>
      </c>
      <c r="G142" s="30"/>
    </row>
    <row r="143" spans="1:7" x14ac:dyDescent="0.25">
      <c r="A143" s="15" t="s">
        <v>154</v>
      </c>
      <c r="B143" s="21">
        <v>44410</v>
      </c>
      <c r="C143" s="15" t="s">
        <v>16</v>
      </c>
      <c r="D143" s="21" t="s">
        <v>13</v>
      </c>
      <c r="E143" s="15" t="s">
        <v>13</v>
      </c>
      <c r="F143" s="15" t="s">
        <v>13</v>
      </c>
      <c r="G143" s="30"/>
    </row>
    <row r="144" spans="1:7" x14ac:dyDescent="0.25">
      <c r="A144" s="15" t="s">
        <v>157</v>
      </c>
      <c r="B144" s="21">
        <v>44410</v>
      </c>
      <c r="C144" s="15" t="s">
        <v>17</v>
      </c>
      <c r="D144" s="21" t="s">
        <v>13</v>
      </c>
      <c r="E144" s="30" t="s">
        <v>37</v>
      </c>
      <c r="F144" s="15" t="s">
        <v>13</v>
      </c>
      <c r="G144" s="30"/>
    </row>
    <row r="145" spans="1:7" x14ac:dyDescent="0.25">
      <c r="A145" s="15" t="s">
        <v>272</v>
      </c>
      <c r="B145" s="21">
        <v>44410</v>
      </c>
      <c r="C145" s="15"/>
      <c r="D145" s="15" t="s">
        <v>13</v>
      </c>
      <c r="E145" s="30"/>
      <c r="F145" s="30"/>
      <c r="G145" s="30"/>
    </row>
    <row r="146" spans="1:7" x14ac:dyDescent="0.25">
      <c r="A146" s="15" t="s">
        <v>133</v>
      </c>
      <c r="B146" s="21">
        <v>44412</v>
      </c>
      <c r="C146" s="23" t="s">
        <v>242</v>
      </c>
      <c r="D146" s="21" t="s">
        <v>13</v>
      </c>
      <c r="E146" s="15" t="s">
        <v>13</v>
      </c>
      <c r="F146" s="15" t="s">
        <v>13</v>
      </c>
      <c r="G146" s="30"/>
    </row>
    <row r="147" spans="1:7" x14ac:dyDescent="0.25">
      <c r="A147" s="15" t="s">
        <v>134</v>
      </c>
      <c r="B147" s="21">
        <v>44412</v>
      </c>
      <c r="C147" s="23" t="s">
        <v>243</v>
      </c>
      <c r="D147" s="21" t="s">
        <v>13</v>
      </c>
      <c r="E147" s="15" t="s">
        <v>13</v>
      </c>
      <c r="F147" s="15" t="s">
        <v>13</v>
      </c>
      <c r="G147" s="30"/>
    </row>
    <row r="148" spans="1:7" x14ac:dyDescent="0.25">
      <c r="A148" s="15" t="s">
        <v>135</v>
      </c>
      <c r="B148" s="21">
        <v>44412</v>
      </c>
      <c r="C148" s="23" t="s">
        <v>244</v>
      </c>
      <c r="D148" s="21" t="s">
        <v>13</v>
      </c>
      <c r="E148" s="15" t="s">
        <v>13</v>
      </c>
      <c r="F148" s="15" t="s">
        <v>13</v>
      </c>
      <c r="G148" s="30"/>
    </row>
    <row r="149" spans="1:7" x14ac:dyDescent="0.25">
      <c r="A149" s="15" t="s">
        <v>136</v>
      </c>
      <c r="B149" s="21">
        <v>44412</v>
      </c>
      <c r="C149" s="23" t="s">
        <v>245</v>
      </c>
      <c r="D149" s="21" t="s">
        <v>13</v>
      </c>
      <c r="E149" s="15" t="s">
        <v>13</v>
      </c>
      <c r="F149" s="15" t="s">
        <v>13</v>
      </c>
      <c r="G149" s="30"/>
    </row>
    <row r="150" spans="1:7" x14ac:dyDescent="0.25">
      <c r="A150" s="15" t="s">
        <v>124</v>
      </c>
      <c r="B150" s="21">
        <v>44417</v>
      </c>
      <c r="C150" s="15" t="s">
        <v>22</v>
      </c>
      <c r="D150" s="21" t="s">
        <v>13</v>
      </c>
      <c r="E150" s="15" t="s">
        <v>13</v>
      </c>
      <c r="F150" s="15" t="s">
        <v>13</v>
      </c>
      <c r="G150" s="30"/>
    </row>
    <row r="151" spans="1:7" x14ac:dyDescent="0.25">
      <c r="A151" s="15" t="s">
        <v>130</v>
      </c>
      <c r="B151" s="21">
        <v>44417</v>
      </c>
      <c r="C151" s="15" t="s">
        <v>14</v>
      </c>
      <c r="D151" s="21" t="s">
        <v>13</v>
      </c>
      <c r="E151" s="15" t="s">
        <v>13</v>
      </c>
      <c r="F151" s="15" t="s">
        <v>13</v>
      </c>
      <c r="G151" s="30"/>
    </row>
    <row r="152" spans="1:7" x14ac:dyDescent="0.25">
      <c r="A152" s="15" t="s">
        <v>132</v>
      </c>
      <c r="B152" s="21">
        <v>44417</v>
      </c>
      <c r="C152" s="15" t="s">
        <v>19</v>
      </c>
      <c r="D152" s="21" t="s">
        <v>13</v>
      </c>
      <c r="E152" s="15" t="s">
        <v>13</v>
      </c>
      <c r="F152" s="15" t="s">
        <v>13</v>
      </c>
      <c r="G152" s="30"/>
    </row>
    <row r="153" spans="1:7" x14ac:dyDescent="0.25">
      <c r="A153" s="15" t="s">
        <v>129</v>
      </c>
      <c r="B153" s="21">
        <v>44417</v>
      </c>
      <c r="C153" s="15" t="s">
        <v>21</v>
      </c>
      <c r="D153" s="21" t="s">
        <v>13</v>
      </c>
      <c r="E153" s="15" t="s">
        <v>13</v>
      </c>
      <c r="F153" s="15" t="s">
        <v>13</v>
      </c>
      <c r="G153" s="30"/>
    </row>
    <row r="154" spans="1:7" x14ac:dyDescent="0.25">
      <c r="A154" s="15" t="s">
        <v>131</v>
      </c>
      <c r="B154" s="21">
        <v>44417</v>
      </c>
      <c r="C154" s="15" t="s">
        <v>15</v>
      </c>
      <c r="D154" s="21" t="s">
        <v>13</v>
      </c>
      <c r="E154" s="15" t="s">
        <v>13</v>
      </c>
      <c r="F154" s="15" t="s">
        <v>13</v>
      </c>
      <c r="G154" s="30"/>
    </row>
    <row r="155" spans="1:7" x14ac:dyDescent="0.25">
      <c r="A155" s="15" t="s">
        <v>126</v>
      </c>
      <c r="B155" s="21">
        <v>44417</v>
      </c>
      <c r="C155" s="15" t="s">
        <v>20</v>
      </c>
      <c r="D155" s="21" t="s">
        <v>13</v>
      </c>
      <c r="E155" s="15" t="s">
        <v>13</v>
      </c>
      <c r="F155" s="15" t="s">
        <v>13</v>
      </c>
      <c r="G155" s="30"/>
    </row>
    <row r="156" spans="1:7" x14ac:dyDescent="0.25">
      <c r="A156" s="15" t="s">
        <v>125</v>
      </c>
      <c r="B156" s="21">
        <v>44417</v>
      </c>
      <c r="C156" s="15" t="s">
        <v>18</v>
      </c>
      <c r="D156" s="21" t="s">
        <v>13</v>
      </c>
      <c r="E156" s="15" t="s">
        <v>13</v>
      </c>
      <c r="F156" s="15" t="s">
        <v>13</v>
      </c>
      <c r="G156" s="30"/>
    </row>
    <row r="157" spans="1:7" x14ac:dyDescent="0.25">
      <c r="A157" s="15" t="s">
        <v>127</v>
      </c>
      <c r="B157" s="21">
        <v>44417</v>
      </c>
      <c r="C157" s="15" t="s">
        <v>16</v>
      </c>
      <c r="D157" s="21" t="s">
        <v>13</v>
      </c>
      <c r="E157" s="15" t="s">
        <v>13</v>
      </c>
      <c r="F157" s="15" t="s">
        <v>13</v>
      </c>
      <c r="G157" s="30"/>
    </row>
    <row r="158" spans="1:7" x14ac:dyDescent="0.25">
      <c r="A158" s="15" t="s">
        <v>128</v>
      </c>
      <c r="B158" s="21">
        <v>44417</v>
      </c>
      <c r="C158" s="15" t="s">
        <v>17</v>
      </c>
      <c r="D158" s="21" t="s">
        <v>13</v>
      </c>
      <c r="E158" s="15" t="s">
        <v>13</v>
      </c>
      <c r="F158" s="15" t="s">
        <v>13</v>
      </c>
      <c r="G158" s="30"/>
    </row>
    <row r="159" spans="1:7" x14ac:dyDescent="0.25">
      <c r="A159" s="15" t="s">
        <v>138</v>
      </c>
      <c r="B159" s="21">
        <v>44420</v>
      </c>
      <c r="C159" s="15"/>
      <c r="D159" s="21" t="s">
        <v>13</v>
      </c>
      <c r="E159" s="30"/>
      <c r="F159" s="21" t="s">
        <v>13</v>
      </c>
      <c r="G159" s="30"/>
    </row>
    <row r="160" spans="1:7" x14ac:dyDescent="0.25">
      <c r="A160" s="15" t="s">
        <v>171</v>
      </c>
      <c r="B160" s="21">
        <v>44420</v>
      </c>
      <c r="C160" s="15"/>
      <c r="D160" s="21" t="s">
        <v>13</v>
      </c>
      <c r="E160" s="30"/>
      <c r="F160" s="21" t="s">
        <v>13</v>
      </c>
      <c r="G160" s="30"/>
    </row>
    <row r="161" spans="1:7" x14ac:dyDescent="0.25">
      <c r="A161" s="15" t="s">
        <v>174</v>
      </c>
      <c r="B161" s="21">
        <v>44420</v>
      </c>
      <c r="C161" s="15"/>
      <c r="D161" s="21" t="s">
        <v>13</v>
      </c>
      <c r="E161" s="30"/>
      <c r="F161" s="21" t="s">
        <v>13</v>
      </c>
      <c r="G161" s="30"/>
    </row>
    <row r="162" spans="1:7" x14ac:dyDescent="0.25">
      <c r="A162" s="15" t="s">
        <v>172</v>
      </c>
      <c r="B162" s="21">
        <v>44420</v>
      </c>
      <c r="C162" s="15"/>
      <c r="D162" s="21" t="s">
        <v>13</v>
      </c>
      <c r="E162" s="30"/>
      <c r="F162" s="21" t="s">
        <v>13</v>
      </c>
      <c r="G162" s="30"/>
    </row>
    <row r="163" spans="1:7" x14ac:dyDescent="0.25">
      <c r="A163" s="15" t="s">
        <v>139</v>
      </c>
      <c r="B163" s="21">
        <v>44420</v>
      </c>
      <c r="C163" s="15"/>
      <c r="D163" s="21" t="s">
        <v>13</v>
      </c>
      <c r="E163" s="30"/>
      <c r="F163" s="21" t="s">
        <v>13</v>
      </c>
      <c r="G163" s="30"/>
    </row>
    <row r="164" spans="1:7" x14ac:dyDescent="0.25">
      <c r="A164" s="15" t="s">
        <v>137</v>
      </c>
      <c r="B164" s="21">
        <v>44420</v>
      </c>
      <c r="C164" s="15"/>
      <c r="D164" s="21" t="s">
        <v>13</v>
      </c>
      <c r="E164" s="30"/>
      <c r="F164" s="21" t="s">
        <v>13</v>
      </c>
      <c r="G164" s="30"/>
    </row>
    <row r="165" spans="1:7" x14ac:dyDescent="0.25">
      <c r="A165" s="15" t="s">
        <v>142</v>
      </c>
      <c r="B165" s="21">
        <v>44420</v>
      </c>
      <c r="C165" s="15"/>
      <c r="D165" s="21" t="s">
        <v>13</v>
      </c>
      <c r="E165" s="30"/>
      <c r="F165" s="21" t="s">
        <v>13</v>
      </c>
      <c r="G165" s="30"/>
    </row>
    <row r="166" spans="1:7" x14ac:dyDescent="0.25">
      <c r="A166" s="15" t="s">
        <v>176</v>
      </c>
      <c r="B166" s="21">
        <v>44420</v>
      </c>
      <c r="C166" s="15"/>
      <c r="D166" s="21" t="s">
        <v>13</v>
      </c>
      <c r="E166" s="30"/>
      <c r="F166" s="21" t="s">
        <v>13</v>
      </c>
      <c r="G166" s="30"/>
    </row>
    <row r="167" spans="1:7" x14ac:dyDescent="0.25">
      <c r="A167" s="15" t="s">
        <v>175</v>
      </c>
      <c r="B167" s="21">
        <v>44420</v>
      </c>
      <c r="C167" s="15"/>
      <c r="D167" s="21" t="s">
        <v>13</v>
      </c>
      <c r="E167" s="30"/>
      <c r="F167" s="21" t="s">
        <v>13</v>
      </c>
      <c r="G167" s="30"/>
    </row>
    <row r="168" spans="1:7" x14ac:dyDescent="0.25">
      <c r="A168" s="15" t="s">
        <v>141</v>
      </c>
      <c r="B168" s="21">
        <v>44420</v>
      </c>
      <c r="C168" s="15"/>
      <c r="D168" s="21" t="s">
        <v>13</v>
      </c>
      <c r="E168" s="30"/>
      <c r="F168" s="30"/>
      <c r="G168" s="30"/>
    </row>
    <row r="169" spans="1:7" x14ac:dyDescent="0.25">
      <c r="A169" s="15" t="s">
        <v>140</v>
      </c>
      <c r="B169" s="21">
        <v>44420</v>
      </c>
      <c r="C169" s="15"/>
      <c r="D169" s="21" t="s">
        <v>13</v>
      </c>
      <c r="E169" s="30"/>
      <c r="F169" s="21" t="s">
        <v>13</v>
      </c>
      <c r="G169" s="30"/>
    </row>
    <row r="170" spans="1:7" x14ac:dyDescent="0.25">
      <c r="A170" s="15" t="s">
        <v>173</v>
      </c>
      <c r="B170" s="21">
        <v>44420</v>
      </c>
      <c r="C170" s="15"/>
      <c r="D170" s="21" t="s">
        <v>13</v>
      </c>
      <c r="E170" s="30"/>
      <c r="F170" s="21" t="s">
        <v>13</v>
      </c>
      <c r="G170" s="30"/>
    </row>
    <row r="171" spans="1:7" x14ac:dyDescent="0.25">
      <c r="A171" s="13" t="s">
        <v>66</v>
      </c>
      <c r="B171" s="21">
        <v>44424</v>
      </c>
      <c r="C171" s="15" t="s">
        <v>22</v>
      </c>
      <c r="D171" s="21" t="s">
        <v>13</v>
      </c>
      <c r="E171" s="21" t="s">
        <v>13</v>
      </c>
      <c r="F171" s="15" t="s">
        <v>13</v>
      </c>
      <c r="G171" s="30"/>
    </row>
    <row r="172" spans="1:7" x14ac:dyDescent="0.25">
      <c r="A172" s="15" t="s">
        <v>70</v>
      </c>
      <c r="B172" s="21">
        <v>44424</v>
      </c>
      <c r="C172" s="15" t="s">
        <v>14</v>
      </c>
      <c r="D172" s="21" t="s">
        <v>13</v>
      </c>
      <c r="E172" s="21" t="s">
        <v>13</v>
      </c>
      <c r="F172" s="15" t="s">
        <v>13</v>
      </c>
      <c r="G172" s="30"/>
    </row>
    <row r="173" spans="1:7" x14ac:dyDescent="0.25">
      <c r="A173" s="15" t="s">
        <v>67</v>
      </c>
      <c r="B173" s="21">
        <v>44424</v>
      </c>
      <c r="C173" s="15" t="s">
        <v>19</v>
      </c>
      <c r="D173" s="21" t="s">
        <v>13</v>
      </c>
      <c r="E173" s="21" t="s">
        <v>13</v>
      </c>
      <c r="F173" s="15" t="s">
        <v>13</v>
      </c>
      <c r="G173" s="30"/>
    </row>
    <row r="174" spans="1:7" x14ac:dyDescent="0.25">
      <c r="A174" s="15" t="s">
        <v>69</v>
      </c>
      <c r="B174" s="21">
        <v>44424</v>
      </c>
      <c r="C174" s="15" t="s">
        <v>21</v>
      </c>
      <c r="D174" s="21" t="s">
        <v>13</v>
      </c>
      <c r="E174" s="21" t="s">
        <v>13</v>
      </c>
      <c r="F174" s="15" t="s">
        <v>13</v>
      </c>
      <c r="G174" s="30"/>
    </row>
    <row r="175" spans="1:7" x14ac:dyDescent="0.25">
      <c r="A175" s="15" t="s">
        <v>68</v>
      </c>
      <c r="B175" s="21">
        <v>44424</v>
      </c>
      <c r="C175" s="15" t="s">
        <v>15</v>
      </c>
      <c r="D175" s="21" t="s">
        <v>13</v>
      </c>
      <c r="E175" s="21" t="s">
        <v>13</v>
      </c>
      <c r="F175" s="15" t="s">
        <v>13</v>
      </c>
      <c r="G175" s="30"/>
    </row>
    <row r="176" spans="1:7" x14ac:dyDescent="0.25">
      <c r="A176" s="15" t="s">
        <v>71</v>
      </c>
      <c r="B176" s="21">
        <v>44424</v>
      </c>
      <c r="C176" s="15" t="s">
        <v>20</v>
      </c>
      <c r="D176" s="21" t="s">
        <v>13</v>
      </c>
      <c r="E176" s="21" t="s">
        <v>13</v>
      </c>
      <c r="F176" s="15" t="s">
        <v>13</v>
      </c>
      <c r="G176" s="30"/>
    </row>
    <row r="177" spans="1:8" x14ac:dyDescent="0.25">
      <c r="A177" s="15" t="s">
        <v>72</v>
      </c>
      <c r="B177" s="21">
        <v>44424</v>
      </c>
      <c r="C177" s="15" t="s">
        <v>18</v>
      </c>
      <c r="D177" s="21" t="s">
        <v>13</v>
      </c>
      <c r="E177" s="21" t="s">
        <v>13</v>
      </c>
      <c r="F177" s="15" t="s">
        <v>13</v>
      </c>
      <c r="G177" s="30"/>
    </row>
    <row r="178" spans="1:8" x14ac:dyDescent="0.25">
      <c r="A178" s="15" t="s">
        <v>73</v>
      </c>
      <c r="B178" s="21">
        <v>44424</v>
      </c>
      <c r="C178" s="15" t="s">
        <v>16</v>
      </c>
      <c r="D178" s="21" t="s">
        <v>13</v>
      </c>
      <c r="E178" s="21" t="s">
        <v>13</v>
      </c>
      <c r="F178" s="15" t="s">
        <v>13</v>
      </c>
      <c r="G178" s="30"/>
    </row>
    <row r="179" spans="1:8" x14ac:dyDescent="0.25">
      <c r="A179" s="15" t="s">
        <v>74</v>
      </c>
      <c r="B179" s="21">
        <v>44424</v>
      </c>
      <c r="C179" s="15" t="s">
        <v>17</v>
      </c>
      <c r="D179" s="21" t="s">
        <v>13</v>
      </c>
      <c r="E179" s="21" t="s">
        <v>13</v>
      </c>
      <c r="F179" s="15" t="s">
        <v>13</v>
      </c>
      <c r="G179" s="30"/>
    </row>
    <row r="180" spans="1:8" x14ac:dyDescent="0.25">
      <c r="A180" s="30" t="s">
        <v>116</v>
      </c>
      <c r="B180" s="33">
        <v>44425</v>
      </c>
      <c r="C180" s="30"/>
      <c r="D180" s="33"/>
      <c r="E180" s="30"/>
      <c r="F180" s="30"/>
      <c r="G180" s="30"/>
    </row>
    <row r="181" spans="1:8" x14ac:dyDescent="0.25">
      <c r="A181" s="30" t="s">
        <v>117</v>
      </c>
      <c r="B181" s="33">
        <v>44425</v>
      </c>
      <c r="C181" s="30"/>
      <c r="D181" s="33"/>
      <c r="E181" s="30"/>
      <c r="F181" s="30"/>
      <c r="G181" s="30"/>
    </row>
    <row r="182" spans="1:8" x14ac:dyDescent="0.25">
      <c r="A182" s="30" t="s">
        <v>118</v>
      </c>
      <c r="B182" s="33">
        <v>44425</v>
      </c>
      <c r="C182" s="30"/>
      <c r="D182" s="33"/>
      <c r="E182" s="30"/>
      <c r="F182" s="30"/>
      <c r="G182" s="30"/>
    </row>
    <row r="183" spans="1:8" x14ac:dyDescent="0.25">
      <c r="A183" s="30" t="s">
        <v>119</v>
      </c>
      <c r="B183" s="33">
        <v>44425</v>
      </c>
      <c r="C183" s="30"/>
      <c r="D183" s="33"/>
      <c r="E183" s="30"/>
      <c r="F183" s="30"/>
      <c r="G183" s="30"/>
    </row>
    <row r="184" spans="1:8" x14ac:dyDescent="0.25">
      <c r="A184" s="30" t="s">
        <v>120</v>
      </c>
      <c r="B184" s="33">
        <v>44425</v>
      </c>
      <c r="C184" s="30"/>
      <c r="D184" s="33"/>
      <c r="E184" s="30"/>
      <c r="F184" s="30"/>
      <c r="G184" s="30"/>
    </row>
    <row r="185" spans="1:8" x14ac:dyDescent="0.25">
      <c r="A185" s="30" t="s">
        <v>121</v>
      </c>
      <c r="B185" s="33">
        <v>44425</v>
      </c>
      <c r="C185" s="30"/>
      <c r="D185" s="33"/>
      <c r="E185" s="30"/>
      <c r="F185" s="30"/>
      <c r="G185" s="30"/>
    </row>
    <row r="186" spans="1:8" x14ac:dyDescent="0.25">
      <c r="A186" s="30" t="s">
        <v>122</v>
      </c>
      <c r="B186" s="33">
        <v>44425</v>
      </c>
      <c r="C186" s="30"/>
      <c r="D186" s="33"/>
      <c r="E186" s="30"/>
      <c r="F186" s="30"/>
      <c r="G186" s="30"/>
    </row>
    <row r="187" spans="1:8" x14ac:dyDescent="0.25">
      <c r="A187" s="15" t="s">
        <v>203</v>
      </c>
      <c r="B187" s="21">
        <v>44426</v>
      </c>
      <c r="C187" s="15"/>
      <c r="D187" s="21" t="s">
        <v>13</v>
      </c>
      <c r="E187" s="21" t="s">
        <v>13</v>
      </c>
      <c r="F187" s="21" t="s">
        <v>13</v>
      </c>
      <c r="G187" s="30"/>
    </row>
    <row r="188" spans="1:8" x14ac:dyDescent="0.25">
      <c r="A188" s="15" t="s">
        <v>204</v>
      </c>
      <c r="B188" s="21">
        <v>44426</v>
      </c>
      <c r="C188" s="15"/>
      <c r="D188" s="21" t="s">
        <v>13</v>
      </c>
      <c r="E188" s="21" t="s">
        <v>13</v>
      </c>
      <c r="F188" s="21" t="s">
        <v>13</v>
      </c>
      <c r="G188" s="30"/>
    </row>
    <row r="189" spans="1:8" x14ac:dyDescent="0.25">
      <c r="A189" s="15" t="s">
        <v>205</v>
      </c>
      <c r="B189" s="21">
        <v>44426</v>
      </c>
      <c r="C189" s="15"/>
      <c r="D189" s="21" t="s">
        <v>13</v>
      </c>
      <c r="E189" s="21" t="s">
        <v>13</v>
      </c>
      <c r="F189" s="21" t="s">
        <v>13</v>
      </c>
      <c r="G189" s="30"/>
    </row>
    <row r="190" spans="1:8" x14ac:dyDescent="0.25">
      <c r="A190" s="15" t="s">
        <v>206</v>
      </c>
      <c r="B190" s="21">
        <v>44426</v>
      </c>
      <c r="C190" s="15"/>
      <c r="D190" s="21" t="s">
        <v>13</v>
      </c>
      <c r="E190" s="21" t="s">
        <v>13</v>
      </c>
      <c r="F190" s="21" t="s">
        <v>13</v>
      </c>
      <c r="G190" s="30"/>
    </row>
    <row r="191" spans="1:8" x14ac:dyDescent="0.25">
      <c r="A191" s="15" t="s">
        <v>237</v>
      </c>
      <c r="B191" s="21">
        <v>44427</v>
      </c>
      <c r="C191" s="15"/>
      <c r="D191" s="21" t="s">
        <v>13</v>
      </c>
      <c r="E191" s="21" t="s">
        <v>13</v>
      </c>
      <c r="F191" s="21" t="s">
        <v>13</v>
      </c>
      <c r="G191" s="30"/>
      <c r="H191" s="37" t="s">
        <v>297</v>
      </c>
    </row>
    <row r="192" spans="1:8" x14ac:dyDescent="0.25">
      <c r="A192" s="15" t="s">
        <v>83</v>
      </c>
      <c r="B192" s="21">
        <v>44431</v>
      </c>
      <c r="C192" s="15" t="s">
        <v>22</v>
      </c>
      <c r="D192" s="21" t="s">
        <v>13</v>
      </c>
      <c r="E192" s="21" t="s">
        <v>13</v>
      </c>
      <c r="F192" s="15" t="s">
        <v>13</v>
      </c>
      <c r="G192" s="30"/>
    </row>
    <row r="193" spans="1:7" x14ac:dyDescent="0.25">
      <c r="A193" s="15" t="s">
        <v>76</v>
      </c>
      <c r="B193" s="21">
        <v>44431</v>
      </c>
      <c r="C193" s="15" t="s">
        <v>14</v>
      </c>
      <c r="D193" s="21" t="s">
        <v>13</v>
      </c>
      <c r="E193" s="21" t="s">
        <v>13</v>
      </c>
      <c r="F193" s="15" t="s">
        <v>13</v>
      </c>
      <c r="G193" s="30"/>
    </row>
    <row r="194" spans="1:7" x14ac:dyDescent="0.25">
      <c r="A194" s="15" t="s">
        <v>80</v>
      </c>
      <c r="B194" s="21">
        <v>44431</v>
      </c>
      <c r="C194" s="15" t="s">
        <v>19</v>
      </c>
      <c r="D194" s="21" t="s">
        <v>13</v>
      </c>
      <c r="E194" s="21" t="s">
        <v>13</v>
      </c>
      <c r="F194" s="15" t="s">
        <v>13</v>
      </c>
      <c r="G194" s="30"/>
    </row>
    <row r="195" spans="1:7" x14ac:dyDescent="0.25">
      <c r="A195" s="15" t="s">
        <v>79</v>
      </c>
      <c r="B195" s="21">
        <v>44431</v>
      </c>
      <c r="C195" s="15" t="s">
        <v>21</v>
      </c>
      <c r="D195" s="21" t="s">
        <v>13</v>
      </c>
      <c r="E195" s="21" t="s">
        <v>13</v>
      </c>
      <c r="F195" s="15" t="s">
        <v>13</v>
      </c>
      <c r="G195" s="30"/>
    </row>
    <row r="196" spans="1:7" x14ac:dyDescent="0.25">
      <c r="A196" s="15" t="s">
        <v>77</v>
      </c>
      <c r="B196" s="21">
        <v>44431</v>
      </c>
      <c r="C196" s="15" t="s">
        <v>15</v>
      </c>
      <c r="D196" s="21" t="s">
        <v>13</v>
      </c>
      <c r="E196" s="21" t="s">
        <v>13</v>
      </c>
      <c r="F196" s="15" t="s">
        <v>13</v>
      </c>
      <c r="G196" s="30"/>
    </row>
    <row r="197" spans="1:7" x14ac:dyDescent="0.25">
      <c r="A197" s="15" t="s">
        <v>78</v>
      </c>
      <c r="B197" s="21">
        <v>44431</v>
      </c>
      <c r="C197" s="15" t="s">
        <v>20</v>
      </c>
      <c r="D197" s="21" t="s">
        <v>13</v>
      </c>
      <c r="E197" s="21" t="s">
        <v>13</v>
      </c>
      <c r="F197" s="15" t="s">
        <v>13</v>
      </c>
      <c r="G197" s="30"/>
    </row>
    <row r="198" spans="1:7" x14ac:dyDescent="0.25">
      <c r="A198" s="15" t="s">
        <v>82</v>
      </c>
      <c r="B198" s="21">
        <v>44431</v>
      </c>
      <c r="C198" s="15" t="s">
        <v>18</v>
      </c>
      <c r="D198" s="21" t="s">
        <v>13</v>
      </c>
      <c r="E198" s="21" t="s">
        <v>13</v>
      </c>
      <c r="F198" s="15" t="s">
        <v>13</v>
      </c>
      <c r="G198" s="30"/>
    </row>
    <row r="199" spans="1:7" x14ac:dyDescent="0.25">
      <c r="A199" s="15" t="s">
        <v>75</v>
      </c>
      <c r="B199" s="21">
        <v>44431</v>
      </c>
      <c r="C199" s="15" t="s">
        <v>16</v>
      </c>
      <c r="D199" s="21" t="s">
        <v>13</v>
      </c>
      <c r="E199" s="21" t="s">
        <v>13</v>
      </c>
      <c r="F199" s="15" t="s">
        <v>13</v>
      </c>
      <c r="G199" s="30"/>
    </row>
    <row r="200" spans="1:7" x14ac:dyDescent="0.25">
      <c r="A200" s="15" t="s">
        <v>81</v>
      </c>
      <c r="B200" s="21">
        <v>44431</v>
      </c>
      <c r="C200" s="15" t="s">
        <v>17</v>
      </c>
      <c r="D200" s="21" t="s">
        <v>13</v>
      </c>
      <c r="E200" s="21" t="s">
        <v>13</v>
      </c>
      <c r="F200" s="15" t="s">
        <v>13</v>
      </c>
      <c r="G200" s="30"/>
    </row>
    <row r="201" spans="1:7" x14ac:dyDescent="0.25">
      <c r="A201" s="18" t="s">
        <v>85</v>
      </c>
      <c r="B201" s="21">
        <v>44432</v>
      </c>
      <c r="C201" s="18"/>
      <c r="D201" s="21" t="s">
        <v>13</v>
      </c>
      <c r="E201" s="45"/>
      <c r="F201" s="21" t="s">
        <v>13</v>
      </c>
      <c r="G201" s="30"/>
    </row>
    <row r="202" spans="1:7" x14ac:dyDescent="0.25">
      <c r="A202" s="18" t="s">
        <v>255</v>
      </c>
      <c r="B202" s="21">
        <v>44432</v>
      </c>
      <c r="C202" s="18"/>
      <c r="D202" s="21" t="s">
        <v>13</v>
      </c>
      <c r="E202" s="45"/>
      <c r="F202" s="21" t="s">
        <v>13</v>
      </c>
      <c r="G202" s="30"/>
    </row>
    <row r="203" spans="1:7" x14ac:dyDescent="0.25">
      <c r="A203" s="18" t="s">
        <v>84</v>
      </c>
      <c r="B203" s="21">
        <v>44432</v>
      </c>
      <c r="C203" s="18"/>
      <c r="D203" s="21" t="s">
        <v>13</v>
      </c>
      <c r="E203" s="45"/>
      <c r="F203" s="21" t="s">
        <v>13</v>
      </c>
      <c r="G203" s="30"/>
    </row>
    <row r="204" spans="1:7" x14ac:dyDescent="0.25">
      <c r="A204" s="18" t="s">
        <v>256</v>
      </c>
      <c r="B204" s="21">
        <v>44432</v>
      </c>
      <c r="C204" s="18"/>
      <c r="D204" s="21" t="s">
        <v>13</v>
      </c>
      <c r="E204" s="45"/>
      <c r="F204" s="21" t="s">
        <v>13</v>
      </c>
      <c r="G204" s="30"/>
    </row>
    <row r="205" spans="1:7" x14ac:dyDescent="0.25">
      <c r="A205" s="18" t="s">
        <v>252</v>
      </c>
      <c r="B205" s="21">
        <v>44433</v>
      </c>
      <c r="C205" s="18"/>
      <c r="D205" s="21" t="s">
        <v>13</v>
      </c>
      <c r="E205" s="45"/>
      <c r="F205" s="21" t="s">
        <v>13</v>
      </c>
      <c r="G205" s="30"/>
    </row>
    <row r="206" spans="1:7" x14ac:dyDescent="0.25">
      <c r="A206" s="15" t="s">
        <v>262</v>
      </c>
      <c r="B206" s="21">
        <v>44433</v>
      </c>
      <c r="C206" s="18"/>
      <c r="D206" s="21" t="s">
        <v>13</v>
      </c>
      <c r="E206" s="45"/>
      <c r="F206" s="21" t="s">
        <v>13</v>
      </c>
      <c r="G206" s="30"/>
    </row>
    <row r="207" spans="1:7" x14ac:dyDescent="0.25">
      <c r="A207" s="18" t="s">
        <v>261</v>
      </c>
      <c r="B207" s="21">
        <v>44433</v>
      </c>
      <c r="C207" s="18"/>
      <c r="D207" s="21" t="s">
        <v>13</v>
      </c>
      <c r="E207" s="45"/>
      <c r="F207" s="21" t="s">
        <v>13</v>
      </c>
      <c r="G207" s="30"/>
    </row>
    <row r="208" spans="1:7" x14ac:dyDescent="0.25">
      <c r="A208" s="18" t="s">
        <v>258</v>
      </c>
      <c r="B208" s="21">
        <v>44433</v>
      </c>
      <c r="C208" s="18"/>
      <c r="D208" s="21" t="s">
        <v>13</v>
      </c>
      <c r="E208" s="45"/>
      <c r="F208" s="21" t="s">
        <v>13</v>
      </c>
      <c r="G208" s="30"/>
    </row>
    <row r="209" spans="1:7" x14ac:dyDescent="0.25">
      <c r="A209" s="18" t="s">
        <v>253</v>
      </c>
      <c r="B209" s="21">
        <v>44433</v>
      </c>
      <c r="C209" s="18"/>
      <c r="D209" s="21" t="s">
        <v>13</v>
      </c>
      <c r="E209" s="45"/>
      <c r="F209" s="21" t="s">
        <v>13</v>
      </c>
      <c r="G209" s="30"/>
    </row>
    <row r="210" spans="1:7" x14ac:dyDescent="0.25">
      <c r="A210" s="18" t="s">
        <v>251</v>
      </c>
      <c r="B210" s="21">
        <v>44433</v>
      </c>
      <c r="C210" s="18"/>
      <c r="D210" s="21" t="s">
        <v>13</v>
      </c>
      <c r="E210" s="45"/>
      <c r="F210" s="21" t="s">
        <v>13</v>
      </c>
      <c r="G210" s="30"/>
    </row>
    <row r="211" spans="1:7" x14ac:dyDescent="0.25">
      <c r="A211" s="15" t="s">
        <v>260</v>
      </c>
      <c r="B211" s="21">
        <v>44433</v>
      </c>
      <c r="C211" s="18"/>
      <c r="D211" s="21" t="s">
        <v>13</v>
      </c>
      <c r="E211" s="45"/>
      <c r="F211" s="21" t="s">
        <v>13</v>
      </c>
      <c r="G211" s="30"/>
    </row>
    <row r="212" spans="1:7" x14ac:dyDescent="0.25">
      <c r="A212" s="15" t="s">
        <v>257</v>
      </c>
      <c r="B212" s="21">
        <v>44433</v>
      </c>
      <c r="C212" s="18"/>
      <c r="D212" s="21" t="s">
        <v>13</v>
      </c>
      <c r="E212" s="45"/>
      <c r="F212" s="21" t="s">
        <v>13</v>
      </c>
      <c r="G212" s="30"/>
    </row>
    <row r="213" spans="1:7" x14ac:dyDescent="0.25">
      <c r="A213" s="18" t="s">
        <v>254</v>
      </c>
      <c r="B213" s="21">
        <v>44433</v>
      </c>
      <c r="C213" s="18"/>
      <c r="D213" s="21" t="s">
        <v>13</v>
      </c>
      <c r="E213" s="45"/>
      <c r="F213" s="21" t="s">
        <v>13</v>
      </c>
      <c r="G213" s="30"/>
    </row>
    <row r="214" spans="1:7" x14ac:dyDescent="0.25">
      <c r="A214" s="15" t="s">
        <v>259</v>
      </c>
      <c r="B214" s="21">
        <v>44433</v>
      </c>
      <c r="C214" s="18"/>
      <c r="D214" s="21" t="s">
        <v>13</v>
      </c>
      <c r="E214" s="45"/>
      <c r="F214" s="21" t="s">
        <v>13</v>
      </c>
      <c r="G214" s="30"/>
    </row>
    <row r="215" spans="1:7" x14ac:dyDescent="0.25">
      <c r="A215" s="15" t="s">
        <v>168</v>
      </c>
      <c r="B215" s="21">
        <v>44438</v>
      </c>
      <c r="C215" s="15" t="s">
        <v>14</v>
      </c>
      <c r="D215" s="21" t="s">
        <v>13</v>
      </c>
      <c r="E215" s="21" t="s">
        <v>13</v>
      </c>
      <c r="F215" s="15" t="s">
        <v>13</v>
      </c>
      <c r="G215" s="30"/>
    </row>
    <row r="216" spans="1:7" x14ac:dyDescent="0.25">
      <c r="A216" s="15" t="s">
        <v>166</v>
      </c>
      <c r="B216" s="21">
        <v>44438</v>
      </c>
      <c r="C216" s="15" t="s">
        <v>21</v>
      </c>
      <c r="D216" s="21" t="s">
        <v>13</v>
      </c>
      <c r="E216" s="30"/>
      <c r="F216" s="15" t="s">
        <v>13</v>
      </c>
      <c r="G216" s="30"/>
    </row>
    <row r="217" spans="1:7" x14ac:dyDescent="0.25">
      <c r="A217" s="15" t="s">
        <v>163</v>
      </c>
      <c r="B217" s="21">
        <v>44438</v>
      </c>
      <c r="C217" s="15" t="s">
        <v>15</v>
      </c>
      <c r="D217" s="21" t="s">
        <v>13</v>
      </c>
      <c r="E217" s="21" t="s">
        <v>13</v>
      </c>
      <c r="F217" s="15" t="s">
        <v>13</v>
      </c>
      <c r="G217" s="30"/>
    </row>
    <row r="218" spans="1:7" x14ac:dyDescent="0.25">
      <c r="A218" s="15" t="s">
        <v>169</v>
      </c>
      <c r="B218" s="21">
        <v>44438</v>
      </c>
      <c r="C218" s="15" t="s">
        <v>20</v>
      </c>
      <c r="D218" s="21" t="s">
        <v>13</v>
      </c>
      <c r="E218" s="21" t="s">
        <v>13</v>
      </c>
      <c r="F218" s="15" t="s">
        <v>13</v>
      </c>
      <c r="G218" s="30"/>
    </row>
    <row r="219" spans="1:7" x14ac:dyDescent="0.25">
      <c r="A219" s="15" t="s">
        <v>167</v>
      </c>
      <c r="B219" s="21">
        <v>44438</v>
      </c>
      <c r="C219" s="15" t="s">
        <v>18</v>
      </c>
      <c r="D219" s="21" t="s">
        <v>13</v>
      </c>
      <c r="E219" s="21" t="s">
        <v>13</v>
      </c>
      <c r="F219" s="15" t="s">
        <v>13</v>
      </c>
      <c r="G219" s="30"/>
    </row>
    <row r="220" spans="1:7" x14ac:dyDescent="0.25">
      <c r="A220" s="15" t="s">
        <v>164</v>
      </c>
      <c r="B220" s="21">
        <v>44438</v>
      </c>
      <c r="C220" s="15" t="s">
        <v>16</v>
      </c>
      <c r="D220" s="21" t="s">
        <v>13</v>
      </c>
      <c r="E220" s="21" t="s">
        <v>13</v>
      </c>
      <c r="F220" s="15" t="s">
        <v>13</v>
      </c>
      <c r="G220" s="30"/>
    </row>
    <row r="221" spans="1:7" x14ac:dyDescent="0.25">
      <c r="A221" s="15" t="s">
        <v>165</v>
      </c>
      <c r="B221" s="21">
        <v>44438</v>
      </c>
      <c r="C221" s="15" t="s">
        <v>17</v>
      </c>
      <c r="D221" s="21" t="s">
        <v>13</v>
      </c>
      <c r="E221" s="21" t="s">
        <v>13</v>
      </c>
      <c r="F221" s="15" t="s">
        <v>13</v>
      </c>
      <c r="G221" s="30"/>
    </row>
    <row r="222" spans="1:7" x14ac:dyDescent="0.25">
      <c r="A222" s="15" t="s">
        <v>170</v>
      </c>
      <c r="B222" s="21">
        <v>44438</v>
      </c>
      <c r="C222" s="15" t="s">
        <v>19</v>
      </c>
      <c r="D222" s="21" t="s">
        <v>13</v>
      </c>
      <c r="E222" s="30"/>
      <c r="F222" s="15" t="s">
        <v>13</v>
      </c>
      <c r="G222" s="30"/>
    </row>
    <row r="223" spans="1:7" x14ac:dyDescent="0.25">
      <c r="A223" s="18" t="s">
        <v>247</v>
      </c>
      <c r="B223" s="21">
        <v>44441</v>
      </c>
      <c r="C223" s="15"/>
      <c r="D223" s="21" t="s">
        <v>13</v>
      </c>
      <c r="E223" s="21" t="s">
        <v>13</v>
      </c>
      <c r="F223" s="15" t="s">
        <v>13</v>
      </c>
      <c r="G223" s="30"/>
    </row>
    <row r="224" spans="1:7" x14ac:dyDescent="0.25">
      <c r="A224" s="18" t="s">
        <v>249</v>
      </c>
      <c r="B224" s="21">
        <v>44441</v>
      </c>
      <c r="C224" s="15"/>
      <c r="D224" s="21" t="s">
        <v>13</v>
      </c>
      <c r="E224" s="21" t="s">
        <v>13</v>
      </c>
      <c r="F224" s="15" t="s">
        <v>13</v>
      </c>
      <c r="G224" s="30"/>
    </row>
    <row r="225" spans="1:7" x14ac:dyDescent="0.25">
      <c r="A225" s="18" t="s">
        <v>248</v>
      </c>
      <c r="B225" s="21">
        <v>44441</v>
      </c>
      <c r="C225" s="15"/>
      <c r="D225" s="21" t="s">
        <v>13</v>
      </c>
      <c r="E225" s="21" t="s">
        <v>13</v>
      </c>
      <c r="F225" s="15" t="s">
        <v>13</v>
      </c>
      <c r="G225" s="30"/>
    </row>
    <row r="226" spans="1:7" x14ac:dyDescent="0.25">
      <c r="A226" s="18" t="s">
        <v>250</v>
      </c>
      <c r="B226" s="21">
        <v>44441</v>
      </c>
      <c r="C226" s="15"/>
      <c r="D226" s="21" t="s">
        <v>13</v>
      </c>
      <c r="E226" s="21" t="s">
        <v>13</v>
      </c>
      <c r="F226" s="15" t="s">
        <v>13</v>
      </c>
      <c r="G226" s="30"/>
    </row>
    <row r="227" spans="1:7" x14ac:dyDescent="0.25">
      <c r="A227" s="15" t="s">
        <v>292</v>
      </c>
      <c r="B227" s="21">
        <v>44445</v>
      </c>
      <c r="C227" s="15"/>
      <c r="D227" s="21" t="s">
        <v>13</v>
      </c>
      <c r="E227" s="30"/>
      <c r="F227" s="21" t="s">
        <v>13</v>
      </c>
      <c r="G227" s="30"/>
    </row>
    <row r="228" spans="1:7" x14ac:dyDescent="0.25">
      <c r="A228" s="13" t="s">
        <v>59</v>
      </c>
      <c r="B228" s="36">
        <v>44445</v>
      </c>
      <c r="C228" s="15" t="s">
        <v>22</v>
      </c>
      <c r="D228" s="21" t="s">
        <v>13</v>
      </c>
      <c r="E228" s="29"/>
      <c r="F228" s="15" t="s">
        <v>13</v>
      </c>
      <c r="G228" s="29"/>
    </row>
    <row r="229" spans="1:7" x14ac:dyDescent="0.25">
      <c r="A229" s="13" t="s">
        <v>55</v>
      </c>
      <c r="B229" s="36">
        <v>44445</v>
      </c>
      <c r="C229" s="15" t="s">
        <v>14</v>
      </c>
      <c r="D229" s="21" t="s">
        <v>13</v>
      </c>
      <c r="E229" s="29"/>
      <c r="F229" s="15" t="s">
        <v>13</v>
      </c>
      <c r="G229" s="29"/>
    </row>
    <row r="230" spans="1:7" x14ac:dyDescent="0.25">
      <c r="A230" s="13" t="s">
        <v>54</v>
      </c>
      <c r="B230" s="36">
        <v>44445</v>
      </c>
      <c r="C230" s="15" t="s">
        <v>21</v>
      </c>
      <c r="D230" s="15" t="s">
        <v>13</v>
      </c>
      <c r="E230" s="29"/>
      <c r="F230" s="15" t="s">
        <v>13</v>
      </c>
      <c r="G230" s="29"/>
    </row>
    <row r="231" spans="1:7" x14ac:dyDescent="0.25">
      <c r="A231" s="13" t="s">
        <v>57</v>
      </c>
      <c r="B231" s="36">
        <v>44445</v>
      </c>
      <c r="C231" s="15" t="s">
        <v>15</v>
      </c>
      <c r="D231" s="15" t="s">
        <v>13</v>
      </c>
      <c r="E231" s="29"/>
      <c r="F231" s="15" t="s">
        <v>13</v>
      </c>
      <c r="G231" s="29"/>
    </row>
    <row r="232" spans="1:7" x14ac:dyDescent="0.25">
      <c r="A232" s="13" t="s">
        <v>52</v>
      </c>
      <c r="B232" s="36">
        <v>44445</v>
      </c>
      <c r="C232" s="15" t="s">
        <v>20</v>
      </c>
      <c r="D232" s="15" t="s">
        <v>13</v>
      </c>
      <c r="E232" s="29"/>
      <c r="F232" s="15" t="s">
        <v>13</v>
      </c>
      <c r="G232" s="29"/>
    </row>
    <row r="233" spans="1:7" x14ac:dyDescent="0.25">
      <c r="A233" s="13" t="s">
        <v>53</v>
      </c>
      <c r="B233" s="36">
        <v>44445</v>
      </c>
      <c r="C233" s="15" t="s">
        <v>18</v>
      </c>
      <c r="D233" s="15" t="s">
        <v>13</v>
      </c>
      <c r="E233" s="29"/>
      <c r="F233" s="15" t="s">
        <v>13</v>
      </c>
      <c r="G233" s="29"/>
    </row>
    <row r="234" spans="1:7" x14ac:dyDescent="0.25">
      <c r="A234" s="13" t="s">
        <v>56</v>
      </c>
      <c r="B234" s="36">
        <v>44445</v>
      </c>
      <c r="C234" s="15" t="s">
        <v>16</v>
      </c>
      <c r="D234" s="15" t="s">
        <v>13</v>
      </c>
      <c r="E234" s="29"/>
      <c r="F234" s="15" t="s">
        <v>13</v>
      </c>
      <c r="G234" s="29"/>
    </row>
    <row r="235" spans="1:7" x14ac:dyDescent="0.25">
      <c r="A235" s="13" t="s">
        <v>58</v>
      </c>
      <c r="B235" s="36">
        <v>44445</v>
      </c>
      <c r="C235" s="15" t="s">
        <v>17</v>
      </c>
      <c r="D235" s="15" t="s">
        <v>13</v>
      </c>
      <c r="E235" s="29"/>
      <c r="F235" s="15" t="s">
        <v>13</v>
      </c>
      <c r="G235" s="29"/>
    </row>
    <row r="236" spans="1:7" x14ac:dyDescent="0.25">
      <c r="A236" s="15" t="s">
        <v>231</v>
      </c>
      <c r="B236" s="21">
        <v>44447</v>
      </c>
      <c r="C236" s="15"/>
      <c r="D236" s="30"/>
      <c r="E236" s="30"/>
      <c r="F236" s="21" t="s">
        <v>13</v>
      </c>
      <c r="G236" s="30"/>
    </row>
    <row r="237" spans="1:7" x14ac:dyDescent="0.25">
      <c r="A237" s="13" t="s">
        <v>64</v>
      </c>
      <c r="B237" s="36">
        <v>44452</v>
      </c>
      <c r="C237" s="15" t="s">
        <v>246</v>
      </c>
      <c r="D237" s="13"/>
      <c r="E237" s="29"/>
      <c r="F237" s="29"/>
      <c r="G237" s="29"/>
    </row>
    <row r="238" spans="1:7" x14ac:dyDescent="0.25">
      <c r="A238" s="13" t="s">
        <v>65</v>
      </c>
      <c r="B238" s="36">
        <v>44452</v>
      </c>
      <c r="C238" s="15" t="s">
        <v>21</v>
      </c>
      <c r="D238" s="15" t="s">
        <v>13</v>
      </c>
      <c r="E238" s="15" t="s">
        <v>13</v>
      </c>
      <c r="F238" s="15" t="s">
        <v>13</v>
      </c>
      <c r="G238" s="29"/>
    </row>
    <row r="239" spans="1:7" x14ac:dyDescent="0.25">
      <c r="A239" s="13" t="s">
        <v>63</v>
      </c>
      <c r="B239" s="36">
        <v>44452</v>
      </c>
      <c r="C239" s="15" t="s">
        <v>15</v>
      </c>
      <c r="D239" s="15" t="s">
        <v>13</v>
      </c>
      <c r="E239" s="15" t="s">
        <v>13</v>
      </c>
      <c r="F239" s="15" t="s">
        <v>13</v>
      </c>
      <c r="G239" s="29"/>
    </row>
    <row r="240" spans="1:7" x14ac:dyDescent="0.25">
      <c r="A240" s="13" t="s">
        <v>60</v>
      </c>
      <c r="B240" s="36">
        <v>44452</v>
      </c>
      <c r="C240" s="15" t="s">
        <v>18</v>
      </c>
      <c r="D240" s="15" t="s">
        <v>13</v>
      </c>
      <c r="E240" s="15" t="s">
        <v>13</v>
      </c>
      <c r="F240" s="15" t="s">
        <v>13</v>
      </c>
      <c r="G240" s="29"/>
    </row>
    <row r="241" spans="1:7" x14ac:dyDescent="0.25">
      <c r="A241" s="13" t="s">
        <v>61</v>
      </c>
      <c r="B241" s="36">
        <v>44452</v>
      </c>
      <c r="C241" s="15" t="s">
        <v>16</v>
      </c>
      <c r="D241" s="15" t="s">
        <v>13</v>
      </c>
      <c r="E241" s="15" t="s">
        <v>13</v>
      </c>
      <c r="F241" s="15" t="s">
        <v>13</v>
      </c>
      <c r="G241" s="29"/>
    </row>
    <row r="242" spans="1:7" x14ac:dyDescent="0.25">
      <c r="A242" s="13" t="s">
        <v>62</v>
      </c>
      <c r="B242" s="36">
        <v>44452</v>
      </c>
      <c r="C242" s="15" t="s">
        <v>17</v>
      </c>
      <c r="D242" s="15" t="s">
        <v>13</v>
      </c>
      <c r="E242" s="15" t="s">
        <v>13</v>
      </c>
      <c r="F242" s="15" t="s">
        <v>13</v>
      </c>
      <c r="G242" s="29"/>
    </row>
    <row r="243" spans="1:7" x14ac:dyDescent="0.25">
      <c r="A243" s="15" t="s">
        <v>302</v>
      </c>
      <c r="B243" s="21">
        <v>44456</v>
      </c>
      <c r="C243" s="15"/>
      <c r="D243" s="30"/>
      <c r="E243" s="30"/>
      <c r="F243" s="21" t="s">
        <v>13</v>
      </c>
      <c r="G243" s="30"/>
    </row>
    <row r="244" spans="1:7" x14ac:dyDescent="0.25">
      <c r="A244" s="15" t="s">
        <v>303</v>
      </c>
      <c r="B244" s="21">
        <v>44456</v>
      </c>
      <c r="C244" s="15"/>
      <c r="D244" s="30"/>
      <c r="E244" s="30"/>
      <c r="F244" s="21" t="s">
        <v>13</v>
      </c>
      <c r="G244" s="30"/>
    </row>
    <row r="245" spans="1:7" x14ac:dyDescent="0.25">
      <c r="A245" s="15" t="s">
        <v>304</v>
      </c>
      <c r="B245" s="21">
        <v>44456</v>
      </c>
      <c r="C245" s="15"/>
      <c r="D245" s="30"/>
      <c r="E245" s="30"/>
      <c r="F245" s="21" t="s">
        <v>13</v>
      </c>
      <c r="G245" s="30"/>
    </row>
    <row r="246" spans="1:7" x14ac:dyDescent="0.25">
      <c r="A246" s="15" t="s">
        <v>305</v>
      </c>
      <c r="B246" s="21">
        <v>44456</v>
      </c>
      <c r="C246" s="15"/>
      <c r="D246" s="30"/>
      <c r="E246" s="30"/>
      <c r="F246" s="21" t="s">
        <v>13</v>
      </c>
      <c r="G246" s="30"/>
    </row>
    <row r="247" spans="1:7" x14ac:dyDescent="0.25">
      <c r="A247" s="15" t="s">
        <v>306</v>
      </c>
      <c r="B247" s="21">
        <v>44456</v>
      </c>
      <c r="C247" s="15"/>
      <c r="D247" s="30"/>
      <c r="E247" s="30"/>
      <c r="F247" s="21" t="s">
        <v>13</v>
      </c>
      <c r="G247" s="30"/>
    </row>
    <row r="248" spans="1:7" x14ac:dyDescent="0.25">
      <c r="A248" s="15" t="s">
        <v>307</v>
      </c>
      <c r="B248" s="21">
        <v>44456</v>
      </c>
      <c r="C248" s="15"/>
      <c r="D248" s="30"/>
      <c r="E248" s="30"/>
      <c r="F248" s="21" t="s">
        <v>13</v>
      </c>
      <c r="G248" s="30"/>
    </row>
    <row r="249" spans="1:7" x14ac:dyDescent="0.25">
      <c r="A249" s="15" t="s">
        <v>308</v>
      </c>
      <c r="B249" s="21">
        <v>44456</v>
      </c>
      <c r="C249" s="15"/>
      <c r="D249" s="30"/>
      <c r="E249" s="30"/>
      <c r="F249" s="21" t="s">
        <v>13</v>
      </c>
      <c r="G249" s="30"/>
    </row>
    <row r="250" spans="1:7" x14ac:dyDescent="0.25">
      <c r="A250" s="15" t="s">
        <v>232</v>
      </c>
      <c r="B250" s="21">
        <v>44462</v>
      </c>
      <c r="C250" s="15"/>
      <c r="D250" s="30"/>
      <c r="E250" s="30"/>
      <c r="F250" s="21" t="s">
        <v>13</v>
      </c>
      <c r="G250" s="30"/>
    </row>
    <row r="251" spans="1:7" x14ac:dyDescent="0.25">
      <c r="A251" s="15" t="s">
        <v>226</v>
      </c>
      <c r="B251" s="21">
        <v>44462</v>
      </c>
      <c r="C251" s="15"/>
      <c r="D251" s="30"/>
      <c r="E251" s="30"/>
      <c r="F251" s="21" t="s">
        <v>13</v>
      </c>
      <c r="G251" s="30"/>
    </row>
    <row r="252" spans="1:7" x14ac:dyDescent="0.25">
      <c r="A252" s="15" t="s">
        <v>228</v>
      </c>
      <c r="B252" s="21">
        <v>44462</v>
      </c>
      <c r="C252" s="15"/>
      <c r="D252" s="30"/>
      <c r="E252" s="30"/>
      <c r="F252" s="21" t="s">
        <v>13</v>
      </c>
      <c r="G252" s="30"/>
    </row>
    <row r="253" spans="1:7" x14ac:dyDescent="0.25">
      <c r="A253" s="15" t="s">
        <v>235</v>
      </c>
      <c r="B253" s="21">
        <v>44462</v>
      </c>
      <c r="C253" s="15"/>
      <c r="D253" s="30"/>
      <c r="E253" s="30"/>
      <c r="F253" s="21" t="s">
        <v>13</v>
      </c>
      <c r="G253" s="30"/>
    </row>
    <row r="254" spans="1:7" x14ac:dyDescent="0.25">
      <c r="A254" s="15" t="s">
        <v>234</v>
      </c>
      <c r="B254" s="21">
        <v>44462</v>
      </c>
      <c r="C254" s="15"/>
      <c r="D254" s="30"/>
      <c r="E254" s="30"/>
      <c r="F254" s="21" t="s">
        <v>13</v>
      </c>
      <c r="G254" s="30"/>
    </row>
    <row r="255" spans="1:7" x14ac:dyDescent="0.25">
      <c r="A255" s="15" t="s">
        <v>224</v>
      </c>
      <c r="B255" s="21">
        <v>44462</v>
      </c>
      <c r="C255" s="15"/>
      <c r="D255" s="30"/>
      <c r="E255" s="30"/>
      <c r="F255" s="21" t="s">
        <v>13</v>
      </c>
      <c r="G255" s="30"/>
    </row>
    <row r="256" spans="1:7" x14ac:dyDescent="0.25">
      <c r="A256" s="15" t="s">
        <v>227</v>
      </c>
      <c r="B256" s="21">
        <v>44462</v>
      </c>
      <c r="C256" s="15"/>
      <c r="D256" s="30"/>
      <c r="E256" s="30"/>
      <c r="F256" s="21" t="s">
        <v>13</v>
      </c>
      <c r="G256" s="30"/>
    </row>
    <row r="257" spans="1:7" x14ac:dyDescent="0.25">
      <c r="A257" s="15" t="s">
        <v>225</v>
      </c>
      <c r="B257" s="21">
        <v>44462</v>
      </c>
      <c r="C257" s="15"/>
      <c r="D257" s="30"/>
      <c r="E257" s="30"/>
      <c r="F257" s="21" t="s">
        <v>13</v>
      </c>
      <c r="G257" s="30"/>
    </row>
    <row r="258" spans="1:7" x14ac:dyDescent="0.25">
      <c r="A258" s="15" t="s">
        <v>236</v>
      </c>
      <c r="B258" s="21">
        <v>44462</v>
      </c>
      <c r="C258" s="15"/>
      <c r="D258" s="30"/>
      <c r="E258" s="30"/>
      <c r="F258" s="21" t="s">
        <v>13</v>
      </c>
      <c r="G258" s="30"/>
    </row>
    <row r="259" spans="1:7" x14ac:dyDescent="0.25">
      <c r="A259" s="15" t="s">
        <v>233</v>
      </c>
      <c r="B259" s="21">
        <v>44462</v>
      </c>
      <c r="C259" s="15"/>
      <c r="D259" s="30"/>
      <c r="E259" s="30"/>
      <c r="F259" s="21" t="s">
        <v>13</v>
      </c>
      <c r="G259" s="30"/>
    </row>
    <row r="260" spans="1:7" x14ac:dyDescent="0.25">
      <c r="A260" s="15" t="s">
        <v>229</v>
      </c>
      <c r="B260" s="21">
        <v>44462</v>
      </c>
      <c r="C260" s="15"/>
      <c r="D260" s="30"/>
      <c r="E260" s="30"/>
      <c r="F260" s="21" t="s">
        <v>13</v>
      </c>
      <c r="G260" s="30"/>
    </row>
    <row r="261" spans="1:7" x14ac:dyDescent="0.25">
      <c r="A261" s="15" t="s">
        <v>223</v>
      </c>
      <c r="B261" s="21">
        <v>44462</v>
      </c>
      <c r="C261" s="15"/>
      <c r="D261" s="30"/>
      <c r="E261" s="30"/>
      <c r="F261" s="21" t="s">
        <v>13</v>
      </c>
      <c r="G261" s="30"/>
    </row>
    <row r="262" spans="1:7" x14ac:dyDescent="0.25">
      <c r="A262" s="15" t="s">
        <v>230</v>
      </c>
      <c r="B262" s="21">
        <v>44462</v>
      </c>
      <c r="C262" s="15"/>
      <c r="D262" s="30"/>
      <c r="E262" s="30"/>
      <c r="F262" s="21" t="s">
        <v>13</v>
      </c>
      <c r="G262" s="30"/>
    </row>
    <row r="263" spans="1:7" x14ac:dyDescent="0.25">
      <c r="A263" s="15" t="s">
        <v>298</v>
      </c>
      <c r="B263" s="21">
        <v>44497</v>
      </c>
      <c r="C263" s="15"/>
      <c r="D263" s="30"/>
      <c r="E263" s="30"/>
      <c r="F263" s="21" t="s">
        <v>13</v>
      </c>
      <c r="G263" s="30"/>
    </row>
    <row r="264" spans="1:7" x14ac:dyDescent="0.25">
      <c r="A264" s="15" t="s">
        <v>299</v>
      </c>
      <c r="B264" s="21">
        <v>44497</v>
      </c>
      <c r="C264" s="15"/>
      <c r="D264" s="30"/>
      <c r="E264" s="30"/>
      <c r="F264" s="21" t="s">
        <v>13</v>
      </c>
      <c r="G264" s="30"/>
    </row>
    <row r="265" spans="1:7" x14ac:dyDescent="0.25">
      <c r="A265" s="15" t="s">
        <v>300</v>
      </c>
      <c r="B265" s="21">
        <v>44497</v>
      </c>
      <c r="C265" s="15"/>
      <c r="D265" s="30"/>
      <c r="E265" s="30"/>
      <c r="F265" s="21" t="s">
        <v>13</v>
      </c>
      <c r="G265" s="30"/>
    </row>
    <row r="266" spans="1:7" x14ac:dyDescent="0.25">
      <c r="A266" s="15" t="s">
        <v>301</v>
      </c>
      <c r="B266" s="21">
        <v>44497</v>
      </c>
      <c r="C266" s="15"/>
      <c r="D266" s="30"/>
      <c r="E266" s="30"/>
      <c r="F266" s="21" t="s">
        <v>13</v>
      </c>
      <c r="G266" s="30"/>
    </row>
    <row r="267" spans="1:7" x14ac:dyDescent="0.25">
      <c r="A267" s="15" t="s">
        <v>294</v>
      </c>
      <c r="B267" s="21" t="s">
        <v>293</v>
      </c>
      <c r="C267" s="15"/>
      <c r="D267" s="21" t="s">
        <v>13</v>
      </c>
      <c r="E267" s="30"/>
      <c r="F267" s="30"/>
      <c r="G267" s="30"/>
    </row>
    <row r="268" spans="1:7" x14ac:dyDescent="0.25">
      <c r="A268" s="38" t="s">
        <v>277</v>
      </c>
      <c r="B268" s="39"/>
      <c r="C268" s="38"/>
      <c r="D268" s="39" t="s">
        <v>13</v>
      </c>
      <c r="E268" s="39" t="s">
        <v>13</v>
      </c>
      <c r="F268" s="40"/>
      <c r="G268" s="40"/>
    </row>
    <row r="269" spans="1:7" x14ac:dyDescent="0.25">
      <c r="A269" s="43"/>
      <c r="B269" s="44"/>
      <c r="C269" s="43"/>
      <c r="D269" s="43"/>
      <c r="E269" s="43"/>
      <c r="F269" s="43"/>
      <c r="G269" s="43"/>
    </row>
    <row r="270" spans="1:7" x14ac:dyDescent="0.25">
      <c r="A270" s="41"/>
      <c r="B270" s="42"/>
      <c r="C270" s="41"/>
      <c r="D270" s="41"/>
      <c r="E270" s="41"/>
      <c r="F270" s="41"/>
      <c r="G270" s="41"/>
    </row>
    <row r="271" spans="1:7" x14ac:dyDescent="0.25">
      <c r="A271" s="41"/>
      <c r="B271" s="42"/>
      <c r="C271" s="41"/>
      <c r="D271" s="41"/>
      <c r="E271" s="41"/>
      <c r="F271" s="41"/>
      <c r="G271" s="41"/>
    </row>
    <row r="272" spans="1:7" x14ac:dyDescent="0.25">
      <c r="A272" s="41"/>
      <c r="B272" s="42"/>
      <c r="C272" s="41"/>
      <c r="D272" s="41"/>
      <c r="E272" s="41"/>
      <c r="F272" s="41"/>
      <c r="G272" s="41"/>
    </row>
  </sheetData>
  <sortState xmlns:xlrd2="http://schemas.microsoft.com/office/spreadsheetml/2017/richdata2" ref="A2:H269">
    <sortCondition ref="B2:B269"/>
    <sortCondition ref="A2:A269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0BB0-ED33-4FBF-9071-8330B71CB805}">
  <dimension ref="A1:G233"/>
  <sheetViews>
    <sheetView workbookViewId="0">
      <pane xSplit="3" ySplit="1" topLeftCell="D2" activePane="bottomRight" state="frozenSplit"/>
      <selection pane="topRight" activeCell="E1" sqref="E1"/>
      <selection pane="bottomLeft" activeCell="A2" sqref="A2"/>
      <selection pane="bottomRight" sqref="A1:G1048576"/>
    </sheetView>
  </sheetViews>
  <sheetFormatPr defaultColWidth="9" defaultRowHeight="15.75" x14ac:dyDescent="0.25"/>
  <cols>
    <col min="1" max="1" width="24.25" style="1" bestFit="1" customWidth="1"/>
    <col min="2" max="2" width="9.625" style="1" bestFit="1" customWidth="1"/>
    <col min="3" max="3" width="15.5" style="1" bestFit="1" customWidth="1"/>
    <col min="4" max="4" width="8" style="1" customWidth="1"/>
    <col min="5" max="5" width="7" style="1" customWidth="1"/>
    <col min="6" max="6" width="9.375" style="1" customWidth="1"/>
    <col min="7" max="7" width="9.5" style="1" customWidth="1"/>
    <col min="8" max="16384" width="9" style="1"/>
  </cols>
  <sheetData>
    <row r="1" spans="1:7" x14ac:dyDescent="0.25">
      <c r="A1" s="11" t="s">
        <v>0</v>
      </c>
      <c r="B1" s="12" t="s">
        <v>1</v>
      </c>
      <c r="C1" s="11" t="s">
        <v>2</v>
      </c>
      <c r="D1" s="11" t="s">
        <v>267</v>
      </c>
      <c r="E1" s="11" t="s">
        <v>268</v>
      </c>
      <c r="F1" s="11" t="s">
        <v>269</v>
      </c>
      <c r="G1" s="11" t="s">
        <v>270</v>
      </c>
    </row>
    <row r="2" spans="1:7" x14ac:dyDescent="0.25">
      <c r="A2" s="13" t="s">
        <v>36</v>
      </c>
      <c r="B2" s="14">
        <v>44343</v>
      </c>
      <c r="C2" s="15" t="s">
        <v>32</v>
      </c>
      <c r="D2" s="13" t="s">
        <v>13</v>
      </c>
      <c r="E2" s="13" t="s">
        <v>13</v>
      </c>
      <c r="F2" s="13" t="s">
        <v>13</v>
      </c>
      <c r="G2" s="13" t="s">
        <v>13</v>
      </c>
    </row>
    <row r="3" spans="1:7" x14ac:dyDescent="0.25">
      <c r="A3" s="15" t="s">
        <v>23</v>
      </c>
      <c r="B3" s="14">
        <v>44354</v>
      </c>
      <c r="C3" s="15" t="s">
        <v>15</v>
      </c>
      <c r="D3" s="15" t="s">
        <v>13</v>
      </c>
      <c r="E3" s="15" t="s">
        <v>13</v>
      </c>
      <c r="F3" s="15" t="s">
        <v>13</v>
      </c>
      <c r="G3" s="15" t="s">
        <v>13</v>
      </c>
    </row>
    <row r="4" spans="1:7" x14ac:dyDescent="0.25">
      <c r="A4" s="15" t="s">
        <v>24</v>
      </c>
      <c r="B4" s="14">
        <v>44354</v>
      </c>
      <c r="C4" s="15" t="s">
        <v>16</v>
      </c>
      <c r="D4" s="15" t="s">
        <v>13</v>
      </c>
      <c r="E4" s="15" t="s">
        <v>13</v>
      </c>
      <c r="F4" s="15" t="s">
        <v>13</v>
      </c>
      <c r="G4" s="15" t="s">
        <v>13</v>
      </c>
    </row>
    <row r="5" spans="1:7" x14ac:dyDescent="0.25">
      <c r="A5" s="15" t="s">
        <v>25</v>
      </c>
      <c r="B5" s="14">
        <v>44354</v>
      </c>
      <c r="C5" s="15" t="s">
        <v>17</v>
      </c>
      <c r="D5" s="15" t="s">
        <v>13</v>
      </c>
      <c r="E5" s="16" t="s">
        <v>37</v>
      </c>
      <c r="F5" s="15" t="s">
        <v>13</v>
      </c>
      <c r="G5" s="15" t="s">
        <v>13</v>
      </c>
    </row>
    <row r="6" spans="1:7" x14ac:dyDescent="0.25">
      <c r="A6" s="15" t="s">
        <v>26</v>
      </c>
      <c r="B6" s="14">
        <v>44354</v>
      </c>
      <c r="C6" s="15" t="s">
        <v>14</v>
      </c>
      <c r="D6" s="15" t="s">
        <v>13</v>
      </c>
      <c r="E6" s="15" t="s">
        <v>13</v>
      </c>
      <c r="F6" s="15" t="s">
        <v>13</v>
      </c>
      <c r="G6" s="15" t="s">
        <v>13</v>
      </c>
    </row>
    <row r="7" spans="1:7" x14ac:dyDescent="0.25">
      <c r="A7" s="15" t="s">
        <v>28</v>
      </c>
      <c r="B7" s="14">
        <v>44354</v>
      </c>
      <c r="C7" s="15" t="s">
        <v>18</v>
      </c>
      <c r="D7" s="15" t="s">
        <v>13</v>
      </c>
      <c r="E7" s="15" t="s">
        <v>13</v>
      </c>
      <c r="F7" s="15" t="s">
        <v>13</v>
      </c>
      <c r="G7" s="15" t="s">
        <v>13</v>
      </c>
    </row>
    <row r="8" spans="1:7" x14ac:dyDescent="0.25">
      <c r="A8" s="15" t="s">
        <v>27</v>
      </c>
      <c r="B8" s="14">
        <v>44354</v>
      </c>
      <c r="C8" s="15" t="s">
        <v>19</v>
      </c>
      <c r="D8" s="15" t="s">
        <v>13</v>
      </c>
      <c r="E8" s="15" t="s">
        <v>13</v>
      </c>
      <c r="F8" s="15" t="s">
        <v>13</v>
      </c>
      <c r="G8" s="15" t="s">
        <v>13</v>
      </c>
    </row>
    <row r="9" spans="1:7" x14ac:dyDescent="0.25">
      <c r="A9" s="15" t="s">
        <v>29</v>
      </c>
      <c r="B9" s="14">
        <v>44354</v>
      </c>
      <c r="C9" s="15" t="s">
        <v>20</v>
      </c>
      <c r="D9" s="15" t="s">
        <v>13</v>
      </c>
      <c r="E9" s="16" t="s">
        <v>37</v>
      </c>
      <c r="F9" s="15" t="s">
        <v>13</v>
      </c>
      <c r="G9" s="15" t="s">
        <v>13</v>
      </c>
    </row>
    <row r="10" spans="1:7" x14ac:dyDescent="0.25">
      <c r="A10" s="15" t="s">
        <v>30</v>
      </c>
      <c r="B10" s="14">
        <v>44354</v>
      </c>
      <c r="C10" s="15" t="s">
        <v>21</v>
      </c>
      <c r="D10" s="15" t="s">
        <v>13</v>
      </c>
      <c r="E10" s="15" t="s">
        <v>13</v>
      </c>
      <c r="F10" s="15" t="s">
        <v>13</v>
      </c>
      <c r="G10" s="15" t="s">
        <v>13</v>
      </c>
    </row>
    <row r="11" spans="1:7" x14ac:dyDescent="0.25">
      <c r="A11" s="15" t="s">
        <v>31</v>
      </c>
      <c r="B11" s="14">
        <v>44354</v>
      </c>
      <c r="C11" s="15" t="s">
        <v>22</v>
      </c>
      <c r="D11" s="15" t="s">
        <v>13</v>
      </c>
      <c r="E11" s="16" t="s">
        <v>37</v>
      </c>
      <c r="F11" s="15" t="s">
        <v>13</v>
      </c>
      <c r="G11" s="15" t="s">
        <v>13</v>
      </c>
    </row>
    <row r="12" spans="1:7" x14ac:dyDescent="0.25">
      <c r="A12" s="13" t="s">
        <v>34</v>
      </c>
      <c r="B12" s="17">
        <v>44357</v>
      </c>
      <c r="C12" s="15" t="s">
        <v>32</v>
      </c>
      <c r="D12" s="13" t="s">
        <v>13</v>
      </c>
      <c r="E12" s="13" t="s">
        <v>13</v>
      </c>
      <c r="F12" s="13" t="s">
        <v>13</v>
      </c>
      <c r="G12" s="13" t="s">
        <v>13</v>
      </c>
    </row>
    <row r="13" spans="1:7" x14ac:dyDescent="0.25">
      <c r="A13" s="13" t="s">
        <v>35</v>
      </c>
      <c r="B13" s="17">
        <v>44357</v>
      </c>
      <c r="C13" s="15" t="s">
        <v>33</v>
      </c>
      <c r="D13" s="13" t="s">
        <v>13</v>
      </c>
      <c r="E13" s="13" t="s">
        <v>13</v>
      </c>
      <c r="F13" s="13" t="s">
        <v>13</v>
      </c>
      <c r="G13" s="13" t="s">
        <v>13</v>
      </c>
    </row>
    <row r="14" spans="1:7" x14ac:dyDescent="0.25">
      <c r="A14" s="15" t="s">
        <v>38</v>
      </c>
      <c r="B14" s="14">
        <v>44361</v>
      </c>
      <c r="C14" s="15" t="s">
        <v>15</v>
      </c>
      <c r="D14" s="15" t="s">
        <v>13</v>
      </c>
      <c r="E14" s="15" t="s">
        <v>13</v>
      </c>
      <c r="F14" s="15" t="s">
        <v>13</v>
      </c>
      <c r="G14" s="15" t="s">
        <v>13</v>
      </c>
    </row>
    <row r="15" spans="1:7" x14ac:dyDescent="0.25">
      <c r="A15" s="15" t="s">
        <v>39</v>
      </c>
      <c r="B15" s="14">
        <v>44361</v>
      </c>
      <c r="C15" s="15" t="s">
        <v>16</v>
      </c>
      <c r="D15" s="15" t="s">
        <v>13</v>
      </c>
      <c r="E15" s="15" t="s">
        <v>13</v>
      </c>
      <c r="F15" s="15" t="s">
        <v>13</v>
      </c>
      <c r="G15" s="15" t="s">
        <v>13</v>
      </c>
    </row>
    <row r="16" spans="1:7" x14ac:dyDescent="0.25">
      <c r="A16" s="15" t="s">
        <v>40</v>
      </c>
      <c r="B16" s="14">
        <v>44361</v>
      </c>
      <c r="C16" s="15" t="s">
        <v>17</v>
      </c>
      <c r="D16" s="15" t="s">
        <v>13</v>
      </c>
      <c r="E16" s="15" t="s">
        <v>13</v>
      </c>
      <c r="F16" s="15" t="s">
        <v>13</v>
      </c>
      <c r="G16" s="15" t="s">
        <v>13</v>
      </c>
    </row>
    <row r="17" spans="1:7" x14ac:dyDescent="0.25">
      <c r="A17" s="15" t="s">
        <v>41</v>
      </c>
      <c r="B17" s="14">
        <v>44361</v>
      </c>
      <c r="C17" s="15" t="s">
        <v>14</v>
      </c>
      <c r="D17" s="15" t="s">
        <v>13</v>
      </c>
      <c r="E17" s="15" t="s">
        <v>13</v>
      </c>
      <c r="F17" s="15" t="s">
        <v>13</v>
      </c>
      <c r="G17" s="15" t="s">
        <v>13</v>
      </c>
    </row>
    <row r="18" spans="1:7" x14ac:dyDescent="0.25">
      <c r="A18" s="15" t="s">
        <v>42</v>
      </c>
      <c r="B18" s="14">
        <v>44361</v>
      </c>
      <c r="C18" s="15" t="s">
        <v>18</v>
      </c>
      <c r="D18" s="15" t="s">
        <v>13</v>
      </c>
      <c r="E18" s="15" t="s">
        <v>13</v>
      </c>
      <c r="F18" s="15" t="s">
        <v>13</v>
      </c>
      <c r="G18" s="15" t="s">
        <v>13</v>
      </c>
    </row>
    <row r="19" spans="1:7" x14ac:dyDescent="0.25">
      <c r="A19" s="15" t="s">
        <v>43</v>
      </c>
      <c r="B19" s="14">
        <v>44361</v>
      </c>
      <c r="C19" s="15" t="s">
        <v>19</v>
      </c>
      <c r="D19" s="15" t="s">
        <v>13</v>
      </c>
      <c r="E19" s="15" t="s">
        <v>13</v>
      </c>
      <c r="F19" s="15" t="s">
        <v>13</v>
      </c>
      <c r="G19" s="15" t="s">
        <v>13</v>
      </c>
    </row>
    <row r="20" spans="1:7" x14ac:dyDescent="0.25">
      <c r="A20" s="15" t="s">
        <v>44</v>
      </c>
      <c r="B20" s="14">
        <v>44361</v>
      </c>
      <c r="C20" s="15" t="s">
        <v>20</v>
      </c>
      <c r="D20" s="15" t="s">
        <v>13</v>
      </c>
      <c r="E20" s="15" t="s">
        <v>13</v>
      </c>
      <c r="F20" s="16" t="s">
        <v>37</v>
      </c>
      <c r="G20" s="16" t="s">
        <v>37</v>
      </c>
    </row>
    <row r="21" spans="1:7" x14ac:dyDescent="0.25">
      <c r="A21" s="15" t="s">
        <v>45</v>
      </c>
      <c r="B21" s="14">
        <v>44361</v>
      </c>
      <c r="C21" s="15" t="s">
        <v>21</v>
      </c>
      <c r="D21" s="15" t="s">
        <v>13</v>
      </c>
      <c r="E21" s="15" t="s">
        <v>13</v>
      </c>
      <c r="F21" s="15" t="s">
        <v>13</v>
      </c>
      <c r="G21" s="15" t="s">
        <v>13</v>
      </c>
    </row>
    <row r="22" spans="1:7" x14ac:dyDescent="0.25">
      <c r="A22" s="15" t="s">
        <v>46</v>
      </c>
      <c r="B22" s="14">
        <v>44361</v>
      </c>
      <c r="C22" s="15" t="s">
        <v>22</v>
      </c>
      <c r="D22" s="15" t="s">
        <v>13</v>
      </c>
      <c r="E22" s="15" t="s">
        <v>13</v>
      </c>
      <c r="F22" s="15" t="s">
        <v>13</v>
      </c>
      <c r="G22" s="15" t="s">
        <v>13</v>
      </c>
    </row>
    <row r="23" spans="1:7" x14ac:dyDescent="0.25">
      <c r="A23" s="15" t="s">
        <v>47</v>
      </c>
      <c r="B23" s="14">
        <v>44368</v>
      </c>
      <c r="C23" s="15" t="s">
        <v>15</v>
      </c>
      <c r="D23" s="15" t="s">
        <v>13</v>
      </c>
      <c r="E23" s="15" t="s">
        <v>13</v>
      </c>
      <c r="F23" s="15" t="s">
        <v>13</v>
      </c>
      <c r="G23" s="15" t="s">
        <v>13</v>
      </c>
    </row>
    <row r="24" spans="1:7" x14ac:dyDescent="0.25">
      <c r="A24" s="15" t="s">
        <v>48</v>
      </c>
      <c r="B24" s="14">
        <v>44368</v>
      </c>
      <c r="C24" s="15" t="s">
        <v>16</v>
      </c>
      <c r="D24" s="15" t="s">
        <v>13</v>
      </c>
      <c r="E24" s="15" t="s">
        <v>13</v>
      </c>
      <c r="F24" s="15" t="s">
        <v>13</v>
      </c>
      <c r="G24" s="15" t="s">
        <v>13</v>
      </c>
    </row>
    <row r="25" spans="1:7" x14ac:dyDescent="0.25">
      <c r="A25" s="15" t="s">
        <v>49</v>
      </c>
      <c r="B25" s="14">
        <v>44368</v>
      </c>
      <c r="C25" s="15" t="s">
        <v>17</v>
      </c>
      <c r="D25" s="15" t="s">
        <v>13</v>
      </c>
      <c r="E25" s="15" t="s">
        <v>13</v>
      </c>
      <c r="F25" s="15" t="s">
        <v>13</v>
      </c>
      <c r="G25" s="15" t="s">
        <v>13</v>
      </c>
    </row>
    <row r="26" spans="1:7" x14ac:dyDescent="0.25">
      <c r="A26" s="15" t="s">
        <v>50</v>
      </c>
      <c r="B26" s="14">
        <v>44368</v>
      </c>
      <c r="C26" s="15" t="s">
        <v>14</v>
      </c>
      <c r="D26" s="15" t="s">
        <v>13</v>
      </c>
      <c r="E26" s="15" t="s">
        <v>13</v>
      </c>
      <c r="F26" s="15" t="s">
        <v>13</v>
      </c>
      <c r="G26" s="15" t="s">
        <v>13</v>
      </c>
    </row>
    <row r="27" spans="1:7" x14ac:dyDescent="0.25">
      <c r="A27" s="15" t="s">
        <v>51</v>
      </c>
      <c r="B27" s="14">
        <v>44369</v>
      </c>
      <c r="C27" s="15" t="s">
        <v>14</v>
      </c>
      <c r="D27" s="16" t="s">
        <v>37</v>
      </c>
      <c r="E27" s="16" t="s">
        <v>37</v>
      </c>
      <c r="F27" s="15" t="s">
        <v>13</v>
      </c>
      <c r="G27" s="15" t="s">
        <v>13</v>
      </c>
    </row>
    <row r="28" spans="1:7" x14ac:dyDescent="0.25">
      <c r="A28" s="18" t="s">
        <v>86</v>
      </c>
      <c r="B28" s="19">
        <v>44389</v>
      </c>
      <c r="C28" s="20" t="s">
        <v>17</v>
      </c>
      <c r="D28" s="21" t="s">
        <v>13</v>
      </c>
      <c r="E28" s="18" t="s">
        <v>13</v>
      </c>
      <c r="F28" s="15" t="s">
        <v>13</v>
      </c>
      <c r="G28" s="15" t="s">
        <v>13</v>
      </c>
    </row>
    <row r="29" spans="1:7" x14ac:dyDescent="0.25">
      <c r="A29" s="18" t="s">
        <v>87</v>
      </c>
      <c r="B29" s="22">
        <v>44389</v>
      </c>
      <c r="C29" s="20" t="s">
        <v>15</v>
      </c>
      <c r="D29" s="21" t="s">
        <v>13</v>
      </c>
      <c r="E29" s="18" t="s">
        <v>13</v>
      </c>
      <c r="F29" s="15" t="s">
        <v>13</v>
      </c>
      <c r="G29" s="15" t="s">
        <v>13</v>
      </c>
    </row>
    <row r="30" spans="1:7" x14ac:dyDescent="0.25">
      <c r="A30" s="18" t="s">
        <v>88</v>
      </c>
      <c r="B30" s="19">
        <v>44389</v>
      </c>
      <c r="C30" s="20" t="s">
        <v>20</v>
      </c>
      <c r="D30" s="21" t="s">
        <v>13</v>
      </c>
      <c r="E30" s="18" t="s">
        <v>13</v>
      </c>
      <c r="F30" s="15" t="s">
        <v>13</v>
      </c>
      <c r="G30" s="15" t="s">
        <v>13</v>
      </c>
    </row>
    <row r="31" spans="1:7" x14ac:dyDescent="0.25">
      <c r="A31" s="18" t="s">
        <v>89</v>
      </c>
      <c r="B31" s="14">
        <v>44389</v>
      </c>
      <c r="C31" s="15" t="s">
        <v>18</v>
      </c>
      <c r="D31" s="21" t="s">
        <v>13</v>
      </c>
      <c r="E31" s="18" t="s">
        <v>13</v>
      </c>
      <c r="F31" s="15" t="s">
        <v>13</v>
      </c>
      <c r="G31" s="15" t="s">
        <v>13</v>
      </c>
    </row>
    <row r="32" spans="1:7" x14ac:dyDescent="0.25">
      <c r="A32" s="18" t="s">
        <v>90</v>
      </c>
      <c r="B32" s="14">
        <v>44389</v>
      </c>
      <c r="C32" s="15" t="s">
        <v>19</v>
      </c>
      <c r="D32" s="21" t="s">
        <v>13</v>
      </c>
      <c r="E32" s="18" t="s">
        <v>13</v>
      </c>
      <c r="F32" s="15" t="s">
        <v>13</v>
      </c>
      <c r="G32" s="15" t="s">
        <v>13</v>
      </c>
    </row>
    <row r="33" spans="1:7" x14ac:dyDescent="0.25">
      <c r="A33" s="18" t="s">
        <v>123</v>
      </c>
      <c r="B33" s="14">
        <v>44389</v>
      </c>
      <c r="C33" s="15" t="s">
        <v>21</v>
      </c>
      <c r="D33" s="21" t="s">
        <v>13</v>
      </c>
      <c r="E33" s="18" t="s">
        <v>13</v>
      </c>
      <c r="F33" s="15" t="s">
        <v>13</v>
      </c>
      <c r="G33" s="15" t="s">
        <v>13</v>
      </c>
    </row>
    <row r="34" spans="1:7" x14ac:dyDescent="0.25">
      <c r="A34" s="18" t="s">
        <v>91</v>
      </c>
      <c r="B34" s="19">
        <v>44389</v>
      </c>
      <c r="C34" s="20" t="s">
        <v>16</v>
      </c>
      <c r="D34" s="21" t="s">
        <v>13</v>
      </c>
      <c r="E34" s="21" t="s">
        <v>13</v>
      </c>
      <c r="F34" s="21" t="s">
        <v>13</v>
      </c>
      <c r="G34" s="21" t="s">
        <v>13</v>
      </c>
    </row>
    <row r="35" spans="1:7" x14ac:dyDescent="0.25">
      <c r="A35" s="18" t="s">
        <v>92</v>
      </c>
      <c r="B35" s="14">
        <v>44389</v>
      </c>
      <c r="C35" s="15" t="s">
        <v>14</v>
      </c>
      <c r="D35" s="21" t="s">
        <v>13</v>
      </c>
      <c r="E35" s="21" t="s">
        <v>13</v>
      </c>
      <c r="F35" s="21" t="s">
        <v>13</v>
      </c>
      <c r="G35" s="21" t="s">
        <v>13</v>
      </c>
    </row>
    <row r="36" spans="1:7" x14ac:dyDescent="0.25">
      <c r="A36" s="15" t="s">
        <v>112</v>
      </c>
      <c r="B36" s="14">
        <v>44391</v>
      </c>
      <c r="C36" s="23" t="s">
        <v>242</v>
      </c>
      <c r="D36" s="21" t="s">
        <v>13</v>
      </c>
      <c r="E36" s="15" t="s">
        <v>13</v>
      </c>
      <c r="F36" s="15" t="s">
        <v>13</v>
      </c>
      <c r="G36" s="15" t="s">
        <v>13</v>
      </c>
    </row>
    <row r="37" spans="1:7" x14ac:dyDescent="0.25">
      <c r="A37" s="15" t="s">
        <v>113</v>
      </c>
      <c r="B37" s="14">
        <v>44391</v>
      </c>
      <c r="C37" s="23" t="s">
        <v>243</v>
      </c>
      <c r="D37" s="21" t="s">
        <v>13</v>
      </c>
      <c r="E37" s="15" t="s">
        <v>13</v>
      </c>
      <c r="F37" s="15" t="s">
        <v>13</v>
      </c>
      <c r="G37" s="15" t="s">
        <v>13</v>
      </c>
    </row>
    <row r="38" spans="1:7" x14ac:dyDescent="0.25">
      <c r="A38" s="15" t="s">
        <v>114</v>
      </c>
      <c r="B38" s="14">
        <v>44391</v>
      </c>
      <c r="C38" s="23" t="s">
        <v>244</v>
      </c>
      <c r="D38" s="21" t="s">
        <v>13</v>
      </c>
      <c r="E38" s="15" t="s">
        <v>13</v>
      </c>
      <c r="F38" s="15" t="s">
        <v>13</v>
      </c>
      <c r="G38" s="15" t="s">
        <v>13</v>
      </c>
    </row>
    <row r="39" spans="1:7" x14ac:dyDescent="0.25">
      <c r="A39" s="15" t="s">
        <v>115</v>
      </c>
      <c r="B39" s="14">
        <v>44391</v>
      </c>
      <c r="C39" s="23" t="s">
        <v>245</v>
      </c>
      <c r="D39" s="21" t="s">
        <v>13</v>
      </c>
      <c r="E39" s="15" t="s">
        <v>13</v>
      </c>
      <c r="F39" s="15" t="s">
        <v>13</v>
      </c>
      <c r="G39" s="15" t="s">
        <v>13</v>
      </c>
    </row>
    <row r="40" spans="1:7" x14ac:dyDescent="0.25">
      <c r="A40" s="15" t="s">
        <v>207</v>
      </c>
      <c r="B40" s="14">
        <v>44396</v>
      </c>
      <c r="C40" s="15" t="s">
        <v>22</v>
      </c>
      <c r="D40" s="15" t="s">
        <v>13</v>
      </c>
      <c r="E40" s="16" t="s">
        <v>37</v>
      </c>
      <c r="F40" s="15" t="s">
        <v>13</v>
      </c>
      <c r="G40" s="15" t="s">
        <v>13</v>
      </c>
    </row>
    <row r="41" spans="1:7" x14ac:dyDescent="0.25">
      <c r="A41" s="15" t="s">
        <v>208</v>
      </c>
      <c r="B41" s="14">
        <v>44396</v>
      </c>
      <c r="C41" s="15" t="s">
        <v>15</v>
      </c>
      <c r="D41" s="15" t="s">
        <v>13</v>
      </c>
      <c r="E41" s="15" t="s">
        <v>13</v>
      </c>
      <c r="F41" s="15" t="s">
        <v>13</v>
      </c>
      <c r="G41" s="15" t="s">
        <v>13</v>
      </c>
    </row>
    <row r="42" spans="1:7" x14ac:dyDescent="0.25">
      <c r="A42" s="15" t="s">
        <v>209</v>
      </c>
      <c r="B42" s="14">
        <v>44396</v>
      </c>
      <c r="C42" s="15" t="s">
        <v>14</v>
      </c>
      <c r="D42" s="15" t="s">
        <v>13</v>
      </c>
      <c r="E42" s="15" t="s">
        <v>13</v>
      </c>
      <c r="F42" s="15" t="s">
        <v>13</v>
      </c>
      <c r="G42" s="15" t="s">
        <v>13</v>
      </c>
    </row>
    <row r="43" spans="1:7" x14ac:dyDescent="0.25">
      <c r="A43" s="15" t="s">
        <v>210</v>
      </c>
      <c r="B43" s="14">
        <v>44396</v>
      </c>
      <c r="C43" s="15" t="s">
        <v>19</v>
      </c>
      <c r="D43" s="15" t="s">
        <v>13</v>
      </c>
      <c r="E43" s="15" t="s">
        <v>13</v>
      </c>
      <c r="F43" s="15" t="s">
        <v>13</v>
      </c>
      <c r="G43" s="15" t="s">
        <v>13</v>
      </c>
    </row>
    <row r="44" spans="1:7" x14ac:dyDescent="0.25">
      <c r="A44" s="15" t="s">
        <v>211</v>
      </c>
      <c r="B44" s="14">
        <v>44396</v>
      </c>
      <c r="C44" s="15" t="s">
        <v>20</v>
      </c>
      <c r="D44" s="15" t="s">
        <v>13</v>
      </c>
      <c r="E44" s="15" t="s">
        <v>13</v>
      </c>
      <c r="F44" s="15" t="s">
        <v>13</v>
      </c>
      <c r="G44" s="15" t="s">
        <v>13</v>
      </c>
    </row>
    <row r="45" spans="1:7" x14ac:dyDescent="0.25">
      <c r="A45" s="15" t="s">
        <v>212</v>
      </c>
      <c r="B45" s="14">
        <v>44396</v>
      </c>
      <c r="C45" s="15" t="s">
        <v>18</v>
      </c>
      <c r="D45" s="15" t="s">
        <v>13</v>
      </c>
      <c r="E45" s="15" t="s">
        <v>13</v>
      </c>
      <c r="F45" s="15" t="s">
        <v>13</v>
      </c>
      <c r="G45" s="15" t="s">
        <v>13</v>
      </c>
    </row>
    <row r="46" spans="1:7" x14ac:dyDescent="0.25">
      <c r="A46" s="15" t="s">
        <v>213</v>
      </c>
      <c r="B46" s="14">
        <v>44396</v>
      </c>
      <c r="C46" s="15" t="s">
        <v>16</v>
      </c>
      <c r="D46" s="15" t="s">
        <v>13</v>
      </c>
      <c r="E46" s="15" t="s">
        <v>13</v>
      </c>
      <c r="F46" s="15" t="s">
        <v>13</v>
      </c>
      <c r="G46" s="15" t="s">
        <v>13</v>
      </c>
    </row>
    <row r="47" spans="1:7" x14ac:dyDescent="0.25">
      <c r="A47" s="15" t="s">
        <v>214</v>
      </c>
      <c r="B47" s="14">
        <v>44396</v>
      </c>
      <c r="C47" s="15" t="s">
        <v>17</v>
      </c>
      <c r="D47" s="15" t="s">
        <v>13</v>
      </c>
      <c r="E47" s="15" t="s">
        <v>13</v>
      </c>
      <c r="F47" s="15" t="s">
        <v>13</v>
      </c>
      <c r="G47" s="15" t="s">
        <v>13</v>
      </c>
    </row>
    <row r="48" spans="1:7" x14ac:dyDescent="0.25">
      <c r="A48" s="15" t="s">
        <v>215</v>
      </c>
      <c r="B48" s="14">
        <v>44396</v>
      </c>
      <c r="C48" s="15" t="s">
        <v>21</v>
      </c>
      <c r="D48" s="15" t="s">
        <v>13</v>
      </c>
      <c r="E48" s="15" t="s">
        <v>13</v>
      </c>
      <c r="F48" s="15" t="s">
        <v>13</v>
      </c>
      <c r="G48" s="15" t="s">
        <v>13</v>
      </c>
    </row>
    <row r="49" spans="1:7" x14ac:dyDescent="0.25">
      <c r="A49" s="15" t="s">
        <v>238</v>
      </c>
      <c r="B49" s="14">
        <v>44398</v>
      </c>
      <c r="C49" s="23" t="s">
        <v>242</v>
      </c>
      <c r="D49" s="15" t="s">
        <v>13</v>
      </c>
      <c r="E49" s="15" t="s">
        <v>13</v>
      </c>
      <c r="F49" s="15" t="s">
        <v>13</v>
      </c>
      <c r="G49" s="15" t="s">
        <v>13</v>
      </c>
    </row>
    <row r="50" spans="1:7" x14ac:dyDescent="0.25">
      <c r="A50" s="15" t="s">
        <v>239</v>
      </c>
      <c r="B50" s="14">
        <v>44398</v>
      </c>
      <c r="C50" s="23" t="s">
        <v>243</v>
      </c>
      <c r="D50" s="15" t="s">
        <v>13</v>
      </c>
      <c r="E50" s="15" t="s">
        <v>13</v>
      </c>
      <c r="F50" s="15" t="s">
        <v>13</v>
      </c>
      <c r="G50" s="15" t="s">
        <v>13</v>
      </c>
    </row>
    <row r="51" spans="1:7" x14ac:dyDescent="0.25">
      <c r="A51" s="15" t="s">
        <v>240</v>
      </c>
      <c r="B51" s="14">
        <v>44398</v>
      </c>
      <c r="C51" s="23" t="s">
        <v>244</v>
      </c>
      <c r="D51" s="15" t="s">
        <v>13</v>
      </c>
      <c r="E51" s="15" t="s">
        <v>13</v>
      </c>
      <c r="F51" s="15" t="s">
        <v>13</v>
      </c>
      <c r="G51" s="15" t="s">
        <v>13</v>
      </c>
    </row>
    <row r="52" spans="1:7" x14ac:dyDescent="0.25">
      <c r="A52" s="15" t="s">
        <v>241</v>
      </c>
      <c r="B52" s="14">
        <v>44398</v>
      </c>
      <c r="C52" s="23" t="s">
        <v>245</v>
      </c>
      <c r="D52" s="15" t="s">
        <v>13</v>
      </c>
      <c r="E52" s="15" t="s">
        <v>13</v>
      </c>
      <c r="F52" s="15" t="s">
        <v>13</v>
      </c>
      <c r="G52" s="15" t="s">
        <v>13</v>
      </c>
    </row>
    <row r="53" spans="1:7" x14ac:dyDescent="0.25">
      <c r="A53" s="15" t="s">
        <v>191</v>
      </c>
      <c r="B53" s="14">
        <v>44403</v>
      </c>
      <c r="C53" s="15" t="s">
        <v>22</v>
      </c>
      <c r="D53" s="15" t="s">
        <v>13</v>
      </c>
      <c r="E53" s="15" t="s">
        <v>13</v>
      </c>
      <c r="F53" s="15" t="s">
        <v>13</v>
      </c>
      <c r="G53" s="15" t="s">
        <v>13</v>
      </c>
    </row>
    <row r="54" spans="1:7" x14ac:dyDescent="0.25">
      <c r="A54" s="15" t="s">
        <v>192</v>
      </c>
      <c r="B54" s="14">
        <v>44403</v>
      </c>
      <c r="C54" s="15" t="s">
        <v>16</v>
      </c>
      <c r="D54" s="15" t="s">
        <v>13</v>
      </c>
      <c r="E54" s="15" t="s">
        <v>13</v>
      </c>
      <c r="F54" s="15" t="s">
        <v>13</v>
      </c>
      <c r="G54" s="15" t="s">
        <v>13</v>
      </c>
    </row>
    <row r="55" spans="1:7" x14ac:dyDescent="0.25">
      <c r="A55" s="15" t="s">
        <v>193</v>
      </c>
      <c r="B55" s="14">
        <v>44403</v>
      </c>
      <c r="C55" s="15" t="s">
        <v>20</v>
      </c>
      <c r="D55" s="15" t="s">
        <v>13</v>
      </c>
      <c r="E55" s="15" t="s">
        <v>13</v>
      </c>
      <c r="F55" s="15" t="s">
        <v>13</v>
      </c>
      <c r="G55" s="15" t="s">
        <v>13</v>
      </c>
    </row>
    <row r="56" spans="1:7" x14ac:dyDescent="0.25">
      <c r="A56" s="15" t="s">
        <v>194</v>
      </c>
      <c r="B56" s="14">
        <v>44403</v>
      </c>
      <c r="C56" s="15" t="s">
        <v>17</v>
      </c>
      <c r="D56" s="15" t="s">
        <v>13</v>
      </c>
      <c r="E56" s="15" t="s">
        <v>13</v>
      </c>
      <c r="F56" s="15" t="s">
        <v>13</v>
      </c>
      <c r="G56" s="15" t="s">
        <v>13</v>
      </c>
    </row>
    <row r="57" spans="1:7" x14ac:dyDescent="0.25">
      <c r="A57" s="15" t="s">
        <v>195</v>
      </c>
      <c r="B57" s="14">
        <v>44403</v>
      </c>
      <c r="C57" s="15" t="s">
        <v>15</v>
      </c>
      <c r="D57" s="15" t="s">
        <v>13</v>
      </c>
      <c r="E57" s="15" t="s">
        <v>13</v>
      </c>
      <c r="F57" s="15" t="s">
        <v>13</v>
      </c>
      <c r="G57" s="15" t="s">
        <v>13</v>
      </c>
    </row>
    <row r="58" spans="1:7" x14ac:dyDescent="0.25">
      <c r="A58" s="15" t="s">
        <v>196</v>
      </c>
      <c r="B58" s="14">
        <v>44403</v>
      </c>
      <c r="C58" s="15" t="s">
        <v>18</v>
      </c>
      <c r="D58" s="15" t="s">
        <v>13</v>
      </c>
      <c r="E58" s="15" t="s">
        <v>13</v>
      </c>
      <c r="F58" s="15" t="s">
        <v>13</v>
      </c>
      <c r="G58" s="15" t="s">
        <v>13</v>
      </c>
    </row>
    <row r="59" spans="1:7" x14ac:dyDescent="0.25">
      <c r="A59" s="15" t="s">
        <v>197</v>
      </c>
      <c r="B59" s="14">
        <v>44403</v>
      </c>
      <c r="C59" s="15" t="s">
        <v>19</v>
      </c>
      <c r="D59" s="15" t="s">
        <v>13</v>
      </c>
      <c r="E59" s="15" t="s">
        <v>13</v>
      </c>
      <c r="F59" s="15" t="s">
        <v>13</v>
      </c>
      <c r="G59" s="15" t="s">
        <v>13</v>
      </c>
    </row>
    <row r="60" spans="1:7" x14ac:dyDescent="0.25">
      <c r="A60" s="15" t="s">
        <v>198</v>
      </c>
      <c r="B60" s="14">
        <v>44403</v>
      </c>
      <c r="C60" s="15" t="s">
        <v>14</v>
      </c>
      <c r="D60" s="15" t="s">
        <v>13</v>
      </c>
      <c r="E60" s="15" t="s">
        <v>13</v>
      </c>
      <c r="F60" s="15" t="s">
        <v>13</v>
      </c>
      <c r="G60" s="15" t="s">
        <v>13</v>
      </c>
    </row>
    <row r="61" spans="1:7" x14ac:dyDescent="0.25">
      <c r="A61" s="15" t="s">
        <v>199</v>
      </c>
      <c r="B61" s="14">
        <v>44403</v>
      </c>
      <c r="C61" s="15" t="s">
        <v>21</v>
      </c>
      <c r="D61" s="15" t="s">
        <v>13</v>
      </c>
      <c r="E61" s="15" t="s">
        <v>13</v>
      </c>
      <c r="F61" s="15" t="s">
        <v>13</v>
      </c>
      <c r="G61" s="15" t="s">
        <v>13</v>
      </c>
    </row>
    <row r="62" spans="1:7" x14ac:dyDescent="0.25">
      <c r="A62" s="15" t="s">
        <v>154</v>
      </c>
      <c r="B62" s="14">
        <v>44410</v>
      </c>
      <c r="C62" s="15" t="s">
        <v>16</v>
      </c>
      <c r="D62" s="21" t="s">
        <v>13</v>
      </c>
      <c r="E62" s="15" t="s">
        <v>13</v>
      </c>
      <c r="F62" s="15" t="s">
        <v>13</v>
      </c>
      <c r="G62" s="15" t="s">
        <v>13</v>
      </c>
    </row>
    <row r="63" spans="1:7" x14ac:dyDescent="0.25">
      <c r="A63" s="15" t="s">
        <v>155</v>
      </c>
      <c r="B63" s="14">
        <v>44410</v>
      </c>
      <c r="C63" s="15" t="s">
        <v>15</v>
      </c>
      <c r="D63" s="21" t="s">
        <v>13</v>
      </c>
      <c r="E63" s="15" t="s">
        <v>13</v>
      </c>
      <c r="F63" s="15" t="s">
        <v>13</v>
      </c>
      <c r="G63" s="15" t="s">
        <v>13</v>
      </c>
    </row>
    <row r="64" spans="1:7" x14ac:dyDescent="0.25">
      <c r="A64" s="15" t="s">
        <v>156</v>
      </c>
      <c r="B64" s="14">
        <v>44410</v>
      </c>
      <c r="C64" s="15" t="s">
        <v>18</v>
      </c>
      <c r="D64" s="21" t="s">
        <v>13</v>
      </c>
      <c r="E64" s="15" t="s">
        <v>13</v>
      </c>
      <c r="F64" s="15" t="s">
        <v>13</v>
      </c>
      <c r="G64" s="15" t="s">
        <v>13</v>
      </c>
    </row>
    <row r="65" spans="1:7" x14ac:dyDescent="0.25">
      <c r="A65" s="15" t="s">
        <v>157</v>
      </c>
      <c r="B65" s="14">
        <v>44410</v>
      </c>
      <c r="C65" s="15" t="s">
        <v>17</v>
      </c>
      <c r="D65" s="21" t="s">
        <v>13</v>
      </c>
      <c r="E65" s="16" t="s">
        <v>37</v>
      </c>
      <c r="F65" s="15" t="s">
        <v>13</v>
      </c>
      <c r="G65" s="15" t="s">
        <v>13</v>
      </c>
    </row>
    <row r="66" spans="1:7" x14ac:dyDescent="0.25">
      <c r="A66" s="15" t="s">
        <v>158</v>
      </c>
      <c r="B66" s="14">
        <v>44410</v>
      </c>
      <c r="C66" s="15" t="s">
        <v>22</v>
      </c>
      <c r="D66" s="21" t="s">
        <v>13</v>
      </c>
      <c r="E66" s="15" t="s">
        <v>13</v>
      </c>
      <c r="F66" s="15" t="s">
        <v>13</v>
      </c>
      <c r="G66" s="15" t="s">
        <v>13</v>
      </c>
    </row>
    <row r="67" spans="1:7" x14ac:dyDescent="0.25">
      <c r="A67" s="15" t="s">
        <v>159</v>
      </c>
      <c r="B67" s="14">
        <v>44410</v>
      </c>
      <c r="C67" s="15" t="s">
        <v>14</v>
      </c>
      <c r="D67" s="21" t="s">
        <v>13</v>
      </c>
      <c r="E67" s="15" t="s">
        <v>13</v>
      </c>
      <c r="F67" s="15" t="s">
        <v>13</v>
      </c>
      <c r="G67" s="15" t="s">
        <v>13</v>
      </c>
    </row>
    <row r="68" spans="1:7" x14ac:dyDescent="0.25">
      <c r="A68" s="15" t="s">
        <v>160</v>
      </c>
      <c r="B68" s="14">
        <v>44410</v>
      </c>
      <c r="C68" s="15" t="s">
        <v>19</v>
      </c>
      <c r="D68" s="21" t="s">
        <v>13</v>
      </c>
      <c r="E68" s="15" t="s">
        <v>13</v>
      </c>
      <c r="F68" s="15" t="s">
        <v>13</v>
      </c>
      <c r="G68" s="15" t="s">
        <v>13</v>
      </c>
    </row>
    <row r="69" spans="1:7" x14ac:dyDescent="0.25">
      <c r="A69" s="15" t="s">
        <v>161</v>
      </c>
      <c r="B69" s="14">
        <v>44410</v>
      </c>
      <c r="C69" s="15" t="s">
        <v>21</v>
      </c>
      <c r="D69" s="21" t="s">
        <v>13</v>
      </c>
      <c r="E69" s="15" t="s">
        <v>13</v>
      </c>
      <c r="F69" s="15" t="s">
        <v>13</v>
      </c>
      <c r="G69" s="15" t="s">
        <v>13</v>
      </c>
    </row>
    <row r="70" spans="1:7" x14ac:dyDescent="0.25">
      <c r="A70" s="15" t="s">
        <v>162</v>
      </c>
      <c r="B70" s="14">
        <v>44410</v>
      </c>
      <c r="C70" s="15" t="s">
        <v>20</v>
      </c>
      <c r="D70" s="21" t="s">
        <v>13</v>
      </c>
      <c r="E70" s="15" t="s">
        <v>13</v>
      </c>
      <c r="F70" s="15" t="s">
        <v>13</v>
      </c>
      <c r="G70" s="15" t="s">
        <v>13</v>
      </c>
    </row>
    <row r="71" spans="1:7" x14ac:dyDescent="0.25">
      <c r="A71" s="15" t="s">
        <v>133</v>
      </c>
      <c r="B71" s="14">
        <v>44412</v>
      </c>
      <c r="C71" s="23" t="s">
        <v>242</v>
      </c>
      <c r="D71" s="21" t="s">
        <v>13</v>
      </c>
      <c r="E71" s="15" t="s">
        <v>13</v>
      </c>
      <c r="F71" s="15" t="s">
        <v>13</v>
      </c>
      <c r="G71" s="15" t="s">
        <v>13</v>
      </c>
    </row>
    <row r="72" spans="1:7" x14ac:dyDescent="0.25">
      <c r="A72" s="15" t="s">
        <v>134</v>
      </c>
      <c r="B72" s="14">
        <v>44412</v>
      </c>
      <c r="C72" s="23" t="s">
        <v>243</v>
      </c>
      <c r="D72" s="21" t="s">
        <v>13</v>
      </c>
      <c r="E72" s="15" t="s">
        <v>13</v>
      </c>
      <c r="F72" s="15" t="s">
        <v>13</v>
      </c>
      <c r="G72" s="15" t="s">
        <v>13</v>
      </c>
    </row>
    <row r="73" spans="1:7" x14ac:dyDescent="0.25">
      <c r="A73" s="15" t="s">
        <v>135</v>
      </c>
      <c r="B73" s="14">
        <v>44412</v>
      </c>
      <c r="C73" s="23" t="s">
        <v>244</v>
      </c>
      <c r="D73" s="21" t="s">
        <v>13</v>
      </c>
      <c r="E73" s="15" t="s">
        <v>13</v>
      </c>
      <c r="F73" s="15" t="s">
        <v>13</v>
      </c>
      <c r="G73" s="15" t="s">
        <v>13</v>
      </c>
    </row>
    <row r="74" spans="1:7" x14ac:dyDescent="0.25">
      <c r="A74" s="15" t="s">
        <v>136</v>
      </c>
      <c r="B74" s="14">
        <v>44412</v>
      </c>
      <c r="C74" s="23" t="s">
        <v>245</v>
      </c>
      <c r="D74" s="21" t="s">
        <v>13</v>
      </c>
      <c r="E74" s="15" t="s">
        <v>13</v>
      </c>
      <c r="F74" s="15" t="s">
        <v>13</v>
      </c>
      <c r="G74" s="15" t="s">
        <v>13</v>
      </c>
    </row>
    <row r="75" spans="1:7" x14ac:dyDescent="0.25">
      <c r="A75" s="15" t="s">
        <v>127</v>
      </c>
      <c r="B75" s="14">
        <v>44417</v>
      </c>
      <c r="C75" s="15" t="s">
        <v>16</v>
      </c>
      <c r="D75" s="21" t="s">
        <v>13</v>
      </c>
      <c r="E75" s="15" t="s">
        <v>13</v>
      </c>
      <c r="F75" s="15" t="s">
        <v>13</v>
      </c>
      <c r="G75" s="15" t="s">
        <v>13</v>
      </c>
    </row>
    <row r="76" spans="1:7" x14ac:dyDescent="0.25">
      <c r="A76" s="15" t="s">
        <v>128</v>
      </c>
      <c r="B76" s="14">
        <v>44417</v>
      </c>
      <c r="C76" s="15" t="s">
        <v>17</v>
      </c>
      <c r="D76" s="21" t="s">
        <v>13</v>
      </c>
      <c r="E76" s="15" t="s">
        <v>13</v>
      </c>
      <c r="F76" s="15" t="s">
        <v>13</v>
      </c>
      <c r="G76" s="15" t="s">
        <v>13</v>
      </c>
    </row>
    <row r="77" spans="1:7" x14ac:dyDescent="0.25">
      <c r="A77" s="15" t="s">
        <v>129</v>
      </c>
      <c r="B77" s="14">
        <v>44417</v>
      </c>
      <c r="C77" s="15" t="s">
        <v>21</v>
      </c>
      <c r="D77" s="21" t="s">
        <v>13</v>
      </c>
      <c r="E77" s="15" t="s">
        <v>13</v>
      </c>
      <c r="F77" s="15" t="s">
        <v>13</v>
      </c>
      <c r="G77" s="15" t="s">
        <v>13</v>
      </c>
    </row>
    <row r="78" spans="1:7" x14ac:dyDescent="0.25">
      <c r="A78" s="15" t="s">
        <v>130</v>
      </c>
      <c r="B78" s="14">
        <v>44417</v>
      </c>
      <c r="C78" s="15" t="s">
        <v>14</v>
      </c>
      <c r="D78" s="21" t="s">
        <v>13</v>
      </c>
      <c r="E78" s="15" t="s">
        <v>13</v>
      </c>
      <c r="F78" s="15" t="s">
        <v>13</v>
      </c>
      <c r="G78" s="15" t="s">
        <v>13</v>
      </c>
    </row>
    <row r="79" spans="1:7" x14ac:dyDescent="0.25">
      <c r="A79" s="15" t="s">
        <v>131</v>
      </c>
      <c r="B79" s="14">
        <v>44417</v>
      </c>
      <c r="C79" s="15" t="s">
        <v>15</v>
      </c>
      <c r="D79" s="21" t="s">
        <v>13</v>
      </c>
      <c r="E79" s="15" t="s">
        <v>13</v>
      </c>
      <c r="F79" s="15" t="s">
        <v>13</v>
      </c>
      <c r="G79" s="15" t="s">
        <v>13</v>
      </c>
    </row>
    <row r="80" spans="1:7" x14ac:dyDescent="0.25">
      <c r="A80" s="15" t="s">
        <v>132</v>
      </c>
      <c r="B80" s="14">
        <v>44417</v>
      </c>
      <c r="C80" s="15" t="s">
        <v>19</v>
      </c>
      <c r="D80" s="21" t="s">
        <v>13</v>
      </c>
      <c r="E80" s="15" t="s">
        <v>13</v>
      </c>
      <c r="F80" s="15" t="s">
        <v>13</v>
      </c>
      <c r="G80" s="15" t="s">
        <v>13</v>
      </c>
    </row>
    <row r="81" spans="1:7" x14ac:dyDescent="0.25">
      <c r="A81" s="15" t="s">
        <v>126</v>
      </c>
      <c r="B81" s="14">
        <v>44417</v>
      </c>
      <c r="C81" s="15" t="s">
        <v>20</v>
      </c>
      <c r="D81" s="21" t="s">
        <v>13</v>
      </c>
      <c r="E81" s="15" t="s">
        <v>13</v>
      </c>
      <c r="F81" s="15" t="s">
        <v>13</v>
      </c>
      <c r="G81" s="15" t="s">
        <v>13</v>
      </c>
    </row>
    <row r="82" spans="1:7" x14ac:dyDescent="0.25">
      <c r="A82" s="15" t="s">
        <v>125</v>
      </c>
      <c r="B82" s="14">
        <v>44417</v>
      </c>
      <c r="C82" s="15" t="s">
        <v>18</v>
      </c>
      <c r="D82" s="21" t="s">
        <v>13</v>
      </c>
      <c r="E82" s="15" t="s">
        <v>13</v>
      </c>
      <c r="F82" s="15" t="s">
        <v>13</v>
      </c>
      <c r="G82" s="15" t="s">
        <v>13</v>
      </c>
    </row>
    <row r="83" spans="1:7" x14ac:dyDescent="0.25">
      <c r="A83" s="15" t="s">
        <v>124</v>
      </c>
      <c r="B83" s="14">
        <v>44417</v>
      </c>
      <c r="C83" s="15" t="s">
        <v>22</v>
      </c>
      <c r="D83" s="21" t="s">
        <v>13</v>
      </c>
      <c r="E83" s="15" t="s">
        <v>13</v>
      </c>
      <c r="F83" s="15" t="s">
        <v>13</v>
      </c>
      <c r="G83" s="15" t="s">
        <v>13</v>
      </c>
    </row>
    <row r="84" spans="1:7" x14ac:dyDescent="0.25">
      <c r="A84" s="13" t="s">
        <v>66</v>
      </c>
      <c r="B84" s="14">
        <v>44424</v>
      </c>
      <c r="C84" s="15" t="s">
        <v>22</v>
      </c>
      <c r="D84" s="13" t="s">
        <v>13</v>
      </c>
      <c r="E84" s="13" t="s">
        <v>13</v>
      </c>
      <c r="F84" s="15" t="s">
        <v>13</v>
      </c>
      <c r="G84" s="15" t="s">
        <v>13</v>
      </c>
    </row>
    <row r="85" spans="1:7" x14ac:dyDescent="0.25">
      <c r="A85" s="15" t="s">
        <v>70</v>
      </c>
      <c r="B85" s="14">
        <v>44424</v>
      </c>
      <c r="C85" s="15" t="s">
        <v>14</v>
      </c>
      <c r="D85" s="13" t="s">
        <v>13</v>
      </c>
      <c r="E85" s="13" t="s">
        <v>13</v>
      </c>
      <c r="F85" s="15" t="s">
        <v>13</v>
      </c>
      <c r="G85" s="15" t="s">
        <v>13</v>
      </c>
    </row>
    <row r="86" spans="1:7" x14ac:dyDescent="0.25">
      <c r="A86" s="15" t="s">
        <v>67</v>
      </c>
      <c r="B86" s="14">
        <v>44424</v>
      </c>
      <c r="C86" s="15" t="s">
        <v>19</v>
      </c>
      <c r="D86" s="13" t="s">
        <v>13</v>
      </c>
      <c r="E86" s="13" t="s">
        <v>13</v>
      </c>
      <c r="F86" s="15" t="s">
        <v>13</v>
      </c>
      <c r="G86" s="15" t="s">
        <v>13</v>
      </c>
    </row>
    <row r="87" spans="1:7" x14ac:dyDescent="0.25">
      <c r="A87" s="15" t="s">
        <v>69</v>
      </c>
      <c r="B87" s="14">
        <v>44424</v>
      </c>
      <c r="C87" s="15" t="s">
        <v>21</v>
      </c>
      <c r="D87" s="13" t="s">
        <v>13</v>
      </c>
      <c r="E87" s="13" t="s">
        <v>13</v>
      </c>
      <c r="F87" s="15" t="s">
        <v>13</v>
      </c>
      <c r="G87" s="15" t="s">
        <v>13</v>
      </c>
    </row>
    <row r="88" spans="1:7" x14ac:dyDescent="0.25">
      <c r="A88" s="15" t="s">
        <v>68</v>
      </c>
      <c r="B88" s="14">
        <v>44424</v>
      </c>
      <c r="C88" s="15" t="s">
        <v>15</v>
      </c>
      <c r="D88" s="13" t="s">
        <v>13</v>
      </c>
      <c r="E88" s="13" t="s">
        <v>13</v>
      </c>
      <c r="F88" s="15" t="s">
        <v>13</v>
      </c>
      <c r="G88" s="15" t="s">
        <v>13</v>
      </c>
    </row>
    <row r="89" spans="1:7" x14ac:dyDescent="0.25">
      <c r="A89" s="15" t="s">
        <v>71</v>
      </c>
      <c r="B89" s="14">
        <v>44424</v>
      </c>
      <c r="C89" s="15" t="s">
        <v>20</v>
      </c>
      <c r="D89" s="13" t="s">
        <v>13</v>
      </c>
      <c r="E89" s="13" t="s">
        <v>13</v>
      </c>
      <c r="F89" s="15" t="s">
        <v>13</v>
      </c>
      <c r="G89" s="15" t="s">
        <v>13</v>
      </c>
    </row>
    <row r="90" spans="1:7" x14ac:dyDescent="0.25">
      <c r="A90" s="15" t="s">
        <v>72</v>
      </c>
      <c r="B90" s="14">
        <v>44424</v>
      </c>
      <c r="C90" s="15" t="s">
        <v>18</v>
      </c>
      <c r="D90" s="13" t="s">
        <v>13</v>
      </c>
      <c r="E90" s="13" t="s">
        <v>13</v>
      </c>
      <c r="F90" s="15" t="s">
        <v>13</v>
      </c>
      <c r="G90" s="15" t="s">
        <v>13</v>
      </c>
    </row>
    <row r="91" spans="1:7" x14ac:dyDescent="0.25">
      <c r="A91" s="15" t="s">
        <v>73</v>
      </c>
      <c r="B91" s="14">
        <v>44424</v>
      </c>
      <c r="C91" s="15" t="s">
        <v>16</v>
      </c>
      <c r="D91" s="13" t="s">
        <v>13</v>
      </c>
      <c r="E91" s="13" t="s">
        <v>13</v>
      </c>
      <c r="F91" s="15" t="s">
        <v>13</v>
      </c>
      <c r="G91" s="15" t="s">
        <v>13</v>
      </c>
    </row>
    <row r="92" spans="1:7" x14ac:dyDescent="0.25">
      <c r="A92" s="15" t="s">
        <v>74</v>
      </c>
      <c r="B92" s="14">
        <v>44424</v>
      </c>
      <c r="C92" s="15" t="s">
        <v>17</v>
      </c>
      <c r="D92" s="13" t="s">
        <v>13</v>
      </c>
      <c r="E92" s="13" t="s">
        <v>13</v>
      </c>
      <c r="F92" s="15" t="s">
        <v>13</v>
      </c>
      <c r="G92" s="15" t="s">
        <v>13</v>
      </c>
    </row>
    <row r="93" spans="1:7" x14ac:dyDescent="0.25">
      <c r="A93" s="15" t="s">
        <v>83</v>
      </c>
      <c r="B93" s="14">
        <v>44431</v>
      </c>
      <c r="C93" s="15" t="s">
        <v>22</v>
      </c>
      <c r="D93" s="13" t="s">
        <v>13</v>
      </c>
      <c r="E93" s="13" t="s">
        <v>13</v>
      </c>
      <c r="F93" s="16" t="s">
        <v>37</v>
      </c>
      <c r="G93" s="16" t="s">
        <v>37</v>
      </c>
    </row>
    <row r="94" spans="1:7" x14ac:dyDescent="0.25">
      <c r="A94" s="15" t="s">
        <v>76</v>
      </c>
      <c r="B94" s="14">
        <v>44431</v>
      </c>
      <c r="C94" s="15" t="s">
        <v>14</v>
      </c>
      <c r="D94" s="13" t="s">
        <v>13</v>
      </c>
      <c r="E94" s="13" t="s">
        <v>13</v>
      </c>
      <c r="F94" s="16" t="s">
        <v>37</v>
      </c>
      <c r="G94" s="16" t="s">
        <v>37</v>
      </c>
    </row>
    <row r="95" spans="1:7" x14ac:dyDescent="0.25">
      <c r="A95" s="15" t="s">
        <v>80</v>
      </c>
      <c r="B95" s="14">
        <v>44431</v>
      </c>
      <c r="C95" s="15" t="s">
        <v>19</v>
      </c>
      <c r="D95" s="13" t="s">
        <v>13</v>
      </c>
      <c r="E95" s="13" t="s">
        <v>13</v>
      </c>
      <c r="F95" s="16" t="s">
        <v>37</v>
      </c>
      <c r="G95" s="16" t="s">
        <v>37</v>
      </c>
    </row>
    <row r="96" spans="1:7" x14ac:dyDescent="0.25">
      <c r="A96" s="15" t="s">
        <v>79</v>
      </c>
      <c r="B96" s="14">
        <v>44431</v>
      </c>
      <c r="C96" s="15" t="s">
        <v>21</v>
      </c>
      <c r="D96" s="13" t="s">
        <v>13</v>
      </c>
      <c r="E96" s="13" t="s">
        <v>13</v>
      </c>
      <c r="F96" s="16" t="s">
        <v>37</v>
      </c>
      <c r="G96" s="16" t="s">
        <v>37</v>
      </c>
    </row>
    <row r="97" spans="1:7" x14ac:dyDescent="0.25">
      <c r="A97" s="15" t="s">
        <v>77</v>
      </c>
      <c r="B97" s="14">
        <v>44431</v>
      </c>
      <c r="C97" s="15" t="s">
        <v>15</v>
      </c>
      <c r="D97" s="13" t="s">
        <v>13</v>
      </c>
      <c r="E97" s="13" t="s">
        <v>13</v>
      </c>
      <c r="F97" s="16" t="s">
        <v>37</v>
      </c>
      <c r="G97" s="16" t="s">
        <v>37</v>
      </c>
    </row>
    <row r="98" spans="1:7" x14ac:dyDescent="0.25">
      <c r="A98" s="15" t="s">
        <v>78</v>
      </c>
      <c r="B98" s="14">
        <v>44431</v>
      </c>
      <c r="C98" s="15" t="s">
        <v>20</v>
      </c>
      <c r="D98" s="13" t="s">
        <v>13</v>
      </c>
      <c r="E98" s="13" t="s">
        <v>13</v>
      </c>
      <c r="F98" s="16" t="s">
        <v>37</v>
      </c>
      <c r="G98" s="16" t="s">
        <v>37</v>
      </c>
    </row>
    <row r="99" spans="1:7" x14ac:dyDescent="0.25">
      <c r="A99" s="15" t="s">
        <v>82</v>
      </c>
      <c r="B99" s="14">
        <v>44431</v>
      </c>
      <c r="C99" s="15" t="s">
        <v>18</v>
      </c>
      <c r="D99" s="13" t="s">
        <v>13</v>
      </c>
      <c r="E99" s="13" t="s">
        <v>13</v>
      </c>
      <c r="F99" s="16" t="s">
        <v>37</v>
      </c>
      <c r="G99" s="16" t="s">
        <v>37</v>
      </c>
    </row>
    <row r="100" spans="1:7" x14ac:dyDescent="0.25">
      <c r="A100" s="15" t="s">
        <v>75</v>
      </c>
      <c r="B100" s="14">
        <v>44431</v>
      </c>
      <c r="C100" s="15" t="s">
        <v>16</v>
      </c>
      <c r="D100" s="13" t="s">
        <v>13</v>
      </c>
      <c r="E100" s="13" t="s">
        <v>13</v>
      </c>
      <c r="F100" s="16" t="s">
        <v>37</v>
      </c>
      <c r="G100" s="16" t="s">
        <v>37</v>
      </c>
    </row>
    <row r="101" spans="1:7" x14ac:dyDescent="0.25">
      <c r="A101" s="15" t="s">
        <v>81</v>
      </c>
      <c r="B101" s="14">
        <v>44431</v>
      </c>
      <c r="C101" s="15" t="s">
        <v>17</v>
      </c>
      <c r="D101" s="13" t="s">
        <v>13</v>
      </c>
      <c r="E101" s="13" t="s">
        <v>13</v>
      </c>
      <c r="F101" s="16" t="s">
        <v>37</v>
      </c>
      <c r="G101" s="16" t="s">
        <v>37</v>
      </c>
    </row>
    <row r="102" spans="1:7" x14ac:dyDescent="0.25">
      <c r="A102" s="15" t="s">
        <v>163</v>
      </c>
      <c r="B102" s="14">
        <v>44438</v>
      </c>
      <c r="C102" s="15" t="s">
        <v>15</v>
      </c>
      <c r="D102" s="21" t="s">
        <v>13</v>
      </c>
      <c r="E102" s="15" t="s">
        <v>13</v>
      </c>
      <c r="F102" s="15" t="s">
        <v>13</v>
      </c>
      <c r="G102" s="15" t="s">
        <v>13</v>
      </c>
    </row>
    <row r="103" spans="1:7" x14ac:dyDescent="0.25">
      <c r="A103" s="15" t="s">
        <v>164</v>
      </c>
      <c r="B103" s="14">
        <v>44438</v>
      </c>
      <c r="C103" s="15" t="s">
        <v>16</v>
      </c>
      <c r="D103" s="21" t="s">
        <v>13</v>
      </c>
      <c r="E103" s="15" t="s">
        <v>13</v>
      </c>
      <c r="F103" s="15" t="s">
        <v>13</v>
      </c>
      <c r="G103" s="15" t="s">
        <v>13</v>
      </c>
    </row>
    <row r="104" spans="1:7" x14ac:dyDescent="0.25">
      <c r="A104" s="15" t="s">
        <v>165</v>
      </c>
      <c r="B104" s="14">
        <v>44438</v>
      </c>
      <c r="C104" s="15" t="s">
        <v>17</v>
      </c>
      <c r="D104" s="21" t="s">
        <v>13</v>
      </c>
      <c r="E104" s="15" t="s">
        <v>13</v>
      </c>
      <c r="F104" s="15" t="s">
        <v>13</v>
      </c>
      <c r="G104" s="15" t="s">
        <v>13</v>
      </c>
    </row>
    <row r="105" spans="1:7" x14ac:dyDescent="0.25">
      <c r="A105" s="15" t="s">
        <v>166</v>
      </c>
      <c r="B105" s="14">
        <v>44438</v>
      </c>
      <c r="C105" s="15" t="s">
        <v>21</v>
      </c>
      <c r="D105" s="21" t="s">
        <v>13</v>
      </c>
      <c r="E105" s="16" t="s">
        <v>37</v>
      </c>
      <c r="F105" s="15" t="s">
        <v>13</v>
      </c>
      <c r="G105" s="15" t="s">
        <v>13</v>
      </c>
    </row>
    <row r="106" spans="1:7" x14ac:dyDescent="0.25">
      <c r="A106" s="15" t="s">
        <v>167</v>
      </c>
      <c r="B106" s="14">
        <v>44438</v>
      </c>
      <c r="C106" s="15" t="s">
        <v>18</v>
      </c>
      <c r="D106" s="21" t="s">
        <v>13</v>
      </c>
      <c r="E106" s="15" t="s">
        <v>13</v>
      </c>
      <c r="F106" s="15" t="s">
        <v>13</v>
      </c>
      <c r="G106" s="15" t="s">
        <v>13</v>
      </c>
    </row>
    <row r="107" spans="1:7" x14ac:dyDescent="0.25">
      <c r="A107" s="15" t="s">
        <v>168</v>
      </c>
      <c r="B107" s="14">
        <v>44438</v>
      </c>
      <c r="C107" s="15" t="s">
        <v>14</v>
      </c>
      <c r="D107" s="21" t="s">
        <v>13</v>
      </c>
      <c r="E107" s="15" t="s">
        <v>13</v>
      </c>
      <c r="F107" s="15" t="s">
        <v>13</v>
      </c>
      <c r="G107" s="15" t="s">
        <v>13</v>
      </c>
    </row>
    <row r="108" spans="1:7" x14ac:dyDescent="0.25">
      <c r="A108" s="15" t="s">
        <v>169</v>
      </c>
      <c r="B108" s="14">
        <v>44438</v>
      </c>
      <c r="C108" s="15" t="s">
        <v>20</v>
      </c>
      <c r="D108" s="21" t="s">
        <v>13</v>
      </c>
      <c r="E108" s="15" t="s">
        <v>13</v>
      </c>
      <c r="F108" s="15" t="s">
        <v>13</v>
      </c>
      <c r="G108" s="15" t="s">
        <v>13</v>
      </c>
    </row>
    <row r="109" spans="1:7" x14ac:dyDescent="0.25">
      <c r="A109" s="15" t="s">
        <v>170</v>
      </c>
      <c r="B109" s="14">
        <v>44438</v>
      </c>
      <c r="C109" s="15" t="s">
        <v>19</v>
      </c>
      <c r="D109" s="21" t="s">
        <v>13</v>
      </c>
      <c r="E109" s="15" t="s">
        <v>13</v>
      </c>
      <c r="F109" s="15" t="s">
        <v>13</v>
      </c>
      <c r="G109" s="15" t="s">
        <v>13</v>
      </c>
    </row>
    <row r="110" spans="1:7" x14ac:dyDescent="0.25">
      <c r="A110" s="13" t="s">
        <v>59</v>
      </c>
      <c r="B110" s="17">
        <v>44445</v>
      </c>
      <c r="C110" s="15" t="s">
        <v>22</v>
      </c>
      <c r="D110" s="13" t="s">
        <v>13</v>
      </c>
      <c r="E110" s="13" t="s">
        <v>13</v>
      </c>
      <c r="F110" s="13" t="s">
        <v>13</v>
      </c>
      <c r="G110" s="13" t="s">
        <v>13</v>
      </c>
    </row>
    <row r="111" spans="1:7" x14ac:dyDescent="0.25">
      <c r="A111" s="13" t="s">
        <v>55</v>
      </c>
      <c r="B111" s="17">
        <v>44445</v>
      </c>
      <c r="C111" s="15" t="s">
        <v>14</v>
      </c>
      <c r="D111" s="13" t="s">
        <v>13</v>
      </c>
      <c r="E111" s="13" t="s">
        <v>13</v>
      </c>
      <c r="F111" s="13" t="s">
        <v>13</v>
      </c>
      <c r="G111" s="13" t="s">
        <v>13</v>
      </c>
    </row>
    <row r="112" spans="1:7" x14ac:dyDescent="0.25">
      <c r="A112" s="13" t="s">
        <v>54</v>
      </c>
      <c r="B112" s="17">
        <v>44445</v>
      </c>
      <c r="C112" s="15" t="s">
        <v>21</v>
      </c>
      <c r="D112" s="13" t="s">
        <v>13</v>
      </c>
      <c r="E112" s="13" t="s">
        <v>13</v>
      </c>
      <c r="F112" s="13" t="s">
        <v>13</v>
      </c>
      <c r="G112" s="13" t="s">
        <v>13</v>
      </c>
    </row>
    <row r="113" spans="1:7" x14ac:dyDescent="0.25">
      <c r="A113" s="13" t="s">
        <v>57</v>
      </c>
      <c r="B113" s="17">
        <v>44445</v>
      </c>
      <c r="C113" s="15" t="s">
        <v>15</v>
      </c>
      <c r="D113" s="13" t="s">
        <v>13</v>
      </c>
      <c r="E113" s="13" t="s">
        <v>13</v>
      </c>
      <c r="F113" s="13" t="s">
        <v>13</v>
      </c>
      <c r="G113" s="13" t="s">
        <v>13</v>
      </c>
    </row>
    <row r="114" spans="1:7" x14ac:dyDescent="0.25">
      <c r="A114" s="13" t="s">
        <v>52</v>
      </c>
      <c r="B114" s="17">
        <v>44445</v>
      </c>
      <c r="C114" s="15" t="s">
        <v>20</v>
      </c>
      <c r="D114" s="13" t="s">
        <v>13</v>
      </c>
      <c r="E114" s="13" t="s">
        <v>13</v>
      </c>
      <c r="F114" s="13" t="s">
        <v>13</v>
      </c>
      <c r="G114" s="13" t="s">
        <v>13</v>
      </c>
    </row>
    <row r="115" spans="1:7" x14ac:dyDescent="0.25">
      <c r="A115" s="13" t="s">
        <v>53</v>
      </c>
      <c r="B115" s="17">
        <v>44445</v>
      </c>
      <c r="C115" s="15" t="s">
        <v>18</v>
      </c>
      <c r="D115" s="13" t="s">
        <v>13</v>
      </c>
      <c r="E115" s="13" t="s">
        <v>13</v>
      </c>
      <c r="F115" s="13" t="s">
        <v>13</v>
      </c>
      <c r="G115" s="13" t="s">
        <v>13</v>
      </c>
    </row>
    <row r="116" spans="1:7" x14ac:dyDescent="0.25">
      <c r="A116" s="13" t="s">
        <v>56</v>
      </c>
      <c r="B116" s="17">
        <v>44445</v>
      </c>
      <c r="C116" s="15" t="s">
        <v>16</v>
      </c>
      <c r="D116" s="13" t="s">
        <v>13</v>
      </c>
      <c r="E116" s="13" t="s">
        <v>13</v>
      </c>
      <c r="F116" s="13" t="s">
        <v>13</v>
      </c>
      <c r="G116" s="13" t="s">
        <v>13</v>
      </c>
    </row>
    <row r="117" spans="1:7" x14ac:dyDescent="0.25">
      <c r="A117" s="13" t="s">
        <v>58</v>
      </c>
      <c r="B117" s="17">
        <v>44445</v>
      </c>
      <c r="C117" s="15" t="s">
        <v>17</v>
      </c>
      <c r="D117" s="13" t="s">
        <v>13</v>
      </c>
      <c r="E117" s="13" t="s">
        <v>13</v>
      </c>
      <c r="F117" s="13" t="s">
        <v>13</v>
      </c>
      <c r="G117" s="13" t="s">
        <v>13</v>
      </c>
    </row>
    <row r="118" spans="1:7" x14ac:dyDescent="0.25">
      <c r="A118" s="13" t="s">
        <v>64</v>
      </c>
      <c r="B118" s="17">
        <v>44452</v>
      </c>
      <c r="C118" s="15" t="s">
        <v>246</v>
      </c>
      <c r="D118" s="13" t="s">
        <v>13</v>
      </c>
      <c r="E118" s="24" t="s">
        <v>37</v>
      </c>
      <c r="F118" s="24" t="s">
        <v>37</v>
      </c>
      <c r="G118" s="24" t="s">
        <v>37</v>
      </c>
    </row>
    <row r="119" spans="1:7" x14ac:dyDescent="0.25">
      <c r="A119" s="13" t="s">
        <v>65</v>
      </c>
      <c r="B119" s="17">
        <v>44452</v>
      </c>
      <c r="C119" s="15" t="s">
        <v>21</v>
      </c>
      <c r="D119" s="13" t="s">
        <v>13</v>
      </c>
      <c r="E119" s="13" t="s">
        <v>13</v>
      </c>
      <c r="F119" s="13" t="s">
        <v>13</v>
      </c>
      <c r="G119" s="13" t="s">
        <v>13</v>
      </c>
    </row>
    <row r="120" spans="1:7" x14ac:dyDescent="0.25">
      <c r="A120" s="13" t="s">
        <v>63</v>
      </c>
      <c r="B120" s="17">
        <v>44452</v>
      </c>
      <c r="C120" s="15" t="s">
        <v>15</v>
      </c>
      <c r="D120" s="13" t="s">
        <v>13</v>
      </c>
      <c r="E120" s="13" t="s">
        <v>13</v>
      </c>
      <c r="F120" s="13" t="s">
        <v>13</v>
      </c>
      <c r="G120" s="13" t="s">
        <v>13</v>
      </c>
    </row>
    <row r="121" spans="1:7" x14ac:dyDescent="0.25">
      <c r="A121" s="13" t="s">
        <v>60</v>
      </c>
      <c r="B121" s="17">
        <v>44452</v>
      </c>
      <c r="C121" s="15" t="s">
        <v>18</v>
      </c>
      <c r="D121" s="13" t="s">
        <v>13</v>
      </c>
      <c r="E121" s="13" t="s">
        <v>13</v>
      </c>
      <c r="F121" s="13" t="s">
        <v>13</v>
      </c>
      <c r="G121" s="13" t="s">
        <v>13</v>
      </c>
    </row>
    <row r="122" spans="1:7" x14ac:dyDescent="0.25">
      <c r="A122" s="13" t="s">
        <v>61</v>
      </c>
      <c r="B122" s="17">
        <v>44452</v>
      </c>
      <c r="C122" s="15" t="s">
        <v>16</v>
      </c>
      <c r="D122" s="13" t="s">
        <v>13</v>
      </c>
      <c r="E122" s="13" t="s">
        <v>13</v>
      </c>
      <c r="F122" s="13" t="s">
        <v>13</v>
      </c>
      <c r="G122" s="13" t="s">
        <v>13</v>
      </c>
    </row>
    <row r="123" spans="1:7" x14ac:dyDescent="0.25">
      <c r="A123" s="13" t="s">
        <v>62</v>
      </c>
      <c r="B123" s="17">
        <v>44452</v>
      </c>
      <c r="C123" s="15" t="s">
        <v>17</v>
      </c>
      <c r="D123" s="13" t="s">
        <v>13</v>
      </c>
      <c r="E123" s="13" t="s">
        <v>13</v>
      </c>
      <c r="F123" s="13" t="s">
        <v>13</v>
      </c>
      <c r="G123" s="13" t="s">
        <v>13</v>
      </c>
    </row>
    <row r="124" spans="1:7" x14ac:dyDescent="0.25">
      <c r="A124" s="25" t="s">
        <v>111</v>
      </c>
      <c r="B124" s="26">
        <v>44369</v>
      </c>
      <c r="C124" s="25"/>
      <c r="D124" s="27" t="s">
        <v>37</v>
      </c>
      <c r="E124" s="16" t="s">
        <v>37</v>
      </c>
      <c r="F124" s="25" t="s">
        <v>13</v>
      </c>
      <c r="G124" s="25" t="s">
        <v>13</v>
      </c>
    </row>
    <row r="125" spans="1:7" x14ac:dyDescent="0.25">
      <c r="A125" s="25" t="s">
        <v>181</v>
      </c>
      <c r="B125" s="26">
        <v>44371</v>
      </c>
      <c r="C125" s="25"/>
      <c r="D125" s="25" t="s">
        <v>13</v>
      </c>
      <c r="E125" s="16" t="s">
        <v>37</v>
      </c>
      <c r="F125" s="25" t="s">
        <v>13</v>
      </c>
      <c r="G125" s="16" t="s">
        <v>37</v>
      </c>
    </row>
    <row r="126" spans="1:7" x14ac:dyDescent="0.25">
      <c r="A126" s="25" t="s">
        <v>182</v>
      </c>
      <c r="B126" s="26">
        <v>44371</v>
      </c>
      <c r="C126" s="25"/>
      <c r="D126" s="25" t="s">
        <v>13</v>
      </c>
      <c r="E126" s="16" t="s">
        <v>37</v>
      </c>
      <c r="F126" s="25" t="s">
        <v>13</v>
      </c>
      <c r="G126" s="16" t="s">
        <v>37</v>
      </c>
    </row>
    <row r="127" spans="1:7" x14ac:dyDescent="0.25">
      <c r="A127" s="25" t="s">
        <v>183</v>
      </c>
      <c r="B127" s="26">
        <v>44371</v>
      </c>
      <c r="C127" s="25"/>
      <c r="D127" s="25" t="s">
        <v>13</v>
      </c>
      <c r="E127" s="16" t="s">
        <v>37</v>
      </c>
      <c r="F127" s="25" t="s">
        <v>13</v>
      </c>
      <c r="G127" s="16" t="s">
        <v>37</v>
      </c>
    </row>
    <row r="128" spans="1:7" x14ac:dyDescent="0.25">
      <c r="A128" s="15" t="s">
        <v>184</v>
      </c>
      <c r="B128" s="21">
        <v>44371</v>
      </c>
      <c r="C128" s="15"/>
      <c r="D128" s="15" t="s">
        <v>13</v>
      </c>
      <c r="E128" s="16" t="s">
        <v>37</v>
      </c>
      <c r="F128" s="15" t="s">
        <v>13</v>
      </c>
      <c r="G128" s="16" t="s">
        <v>37</v>
      </c>
    </row>
    <row r="129" spans="1:7" x14ac:dyDescent="0.25">
      <c r="A129" s="15" t="s">
        <v>185</v>
      </c>
      <c r="B129" s="21">
        <v>44371</v>
      </c>
      <c r="C129" s="15"/>
      <c r="D129" s="15" t="s">
        <v>13</v>
      </c>
      <c r="E129" s="16" t="s">
        <v>37</v>
      </c>
      <c r="F129" s="15" t="s">
        <v>13</v>
      </c>
      <c r="G129" s="16" t="s">
        <v>37</v>
      </c>
    </row>
    <row r="130" spans="1:7" x14ac:dyDescent="0.25">
      <c r="A130" s="15" t="s">
        <v>186</v>
      </c>
      <c r="B130" s="21">
        <v>44371</v>
      </c>
      <c r="C130" s="15"/>
      <c r="D130" s="15" t="s">
        <v>13</v>
      </c>
      <c r="E130" s="16" t="s">
        <v>37</v>
      </c>
      <c r="F130" s="15" t="s">
        <v>13</v>
      </c>
      <c r="G130" s="16" t="s">
        <v>37</v>
      </c>
    </row>
    <row r="131" spans="1:7" x14ac:dyDescent="0.25">
      <c r="A131" s="15" t="s">
        <v>187</v>
      </c>
      <c r="B131" s="21">
        <v>44371</v>
      </c>
      <c r="C131" s="15"/>
      <c r="D131" s="15" t="s">
        <v>13</v>
      </c>
      <c r="E131" s="16" t="s">
        <v>37</v>
      </c>
      <c r="F131" s="15" t="s">
        <v>13</v>
      </c>
      <c r="G131" s="16" t="s">
        <v>37</v>
      </c>
    </row>
    <row r="132" spans="1:7" x14ac:dyDescent="0.25">
      <c r="A132" s="15" t="s">
        <v>188</v>
      </c>
      <c r="B132" s="21">
        <v>44371</v>
      </c>
      <c r="C132" s="15"/>
      <c r="D132" s="15" t="s">
        <v>13</v>
      </c>
      <c r="E132" s="16" t="s">
        <v>37</v>
      </c>
      <c r="F132" s="15" t="s">
        <v>13</v>
      </c>
      <c r="G132" s="16" t="s">
        <v>37</v>
      </c>
    </row>
    <row r="133" spans="1:7" x14ac:dyDescent="0.25">
      <c r="A133" s="15" t="s">
        <v>189</v>
      </c>
      <c r="B133" s="21">
        <v>44371</v>
      </c>
      <c r="C133" s="15"/>
      <c r="D133" s="15" t="s">
        <v>13</v>
      </c>
      <c r="E133" s="16" t="s">
        <v>37</v>
      </c>
      <c r="F133" s="15" t="s">
        <v>13</v>
      </c>
      <c r="G133" s="16" t="s">
        <v>37</v>
      </c>
    </row>
    <row r="134" spans="1:7" x14ac:dyDescent="0.25">
      <c r="A134" s="15" t="s">
        <v>190</v>
      </c>
      <c r="B134" s="21">
        <v>44371</v>
      </c>
      <c r="C134" s="15"/>
      <c r="D134" s="15" t="s">
        <v>13</v>
      </c>
      <c r="E134" s="16" t="s">
        <v>37</v>
      </c>
      <c r="F134" s="15" t="s">
        <v>13</v>
      </c>
      <c r="G134" s="15" t="s">
        <v>13</v>
      </c>
    </row>
    <row r="135" spans="1:7" x14ac:dyDescent="0.25">
      <c r="A135" s="15" t="s">
        <v>94</v>
      </c>
      <c r="B135" s="21">
        <v>44383</v>
      </c>
      <c r="C135" s="15"/>
      <c r="D135" s="21" t="s">
        <v>13</v>
      </c>
      <c r="E135" s="16" t="s">
        <v>37</v>
      </c>
      <c r="F135" s="15" t="s">
        <v>13</v>
      </c>
      <c r="G135" s="16" t="s">
        <v>37</v>
      </c>
    </row>
    <row r="136" spans="1:7" x14ac:dyDescent="0.25">
      <c r="A136" s="15" t="s">
        <v>98</v>
      </c>
      <c r="B136" s="21">
        <v>44383</v>
      </c>
      <c r="C136" s="15"/>
      <c r="D136" s="21" t="s">
        <v>13</v>
      </c>
      <c r="E136" s="16" t="s">
        <v>37</v>
      </c>
      <c r="F136" s="15" t="s">
        <v>13</v>
      </c>
      <c r="G136" s="16" t="s">
        <v>37</v>
      </c>
    </row>
    <row r="137" spans="1:7" x14ac:dyDescent="0.25">
      <c r="A137" s="15" t="s">
        <v>99</v>
      </c>
      <c r="B137" s="21">
        <v>44383</v>
      </c>
      <c r="C137" s="15"/>
      <c r="D137" s="21" t="s">
        <v>13</v>
      </c>
      <c r="E137" s="16" t="s">
        <v>37</v>
      </c>
      <c r="F137" s="15" t="s">
        <v>13</v>
      </c>
      <c r="G137" s="16" t="s">
        <v>37</v>
      </c>
    </row>
    <row r="138" spans="1:7" x14ac:dyDescent="0.25">
      <c r="A138" s="15" t="s">
        <v>100</v>
      </c>
      <c r="B138" s="21">
        <v>44383</v>
      </c>
      <c r="C138" s="15"/>
      <c r="D138" s="21" t="s">
        <v>13</v>
      </c>
      <c r="E138" s="16" t="s">
        <v>37</v>
      </c>
      <c r="F138" s="15" t="s">
        <v>13</v>
      </c>
      <c r="G138" s="16" t="s">
        <v>37</v>
      </c>
    </row>
    <row r="139" spans="1:7" x14ac:dyDescent="0.25">
      <c r="A139" s="15" t="s">
        <v>108</v>
      </c>
      <c r="B139" s="21">
        <v>44383</v>
      </c>
      <c r="C139" s="15"/>
      <c r="D139" s="21" t="s">
        <v>13</v>
      </c>
      <c r="E139" s="16" t="s">
        <v>37</v>
      </c>
      <c r="F139" s="15" t="s">
        <v>13</v>
      </c>
      <c r="G139" s="16" t="s">
        <v>37</v>
      </c>
    </row>
    <row r="140" spans="1:7" x14ac:dyDescent="0.25">
      <c r="A140" s="15" t="s">
        <v>103</v>
      </c>
      <c r="B140" s="21">
        <v>44384</v>
      </c>
      <c r="C140" s="15"/>
      <c r="D140" s="21" t="s">
        <v>13</v>
      </c>
      <c r="E140" s="16" t="s">
        <v>37</v>
      </c>
      <c r="F140" s="15" t="s">
        <v>13</v>
      </c>
      <c r="G140" s="16" t="s">
        <v>37</v>
      </c>
    </row>
    <row r="141" spans="1:7" x14ac:dyDescent="0.25">
      <c r="A141" s="15" t="s">
        <v>104</v>
      </c>
      <c r="B141" s="21">
        <v>44384</v>
      </c>
      <c r="C141" s="15"/>
      <c r="D141" s="21" t="s">
        <v>13</v>
      </c>
      <c r="E141" s="16" t="s">
        <v>37</v>
      </c>
      <c r="F141" s="15" t="s">
        <v>13</v>
      </c>
      <c r="G141" s="16" t="s">
        <v>37</v>
      </c>
    </row>
    <row r="142" spans="1:7" x14ac:dyDescent="0.25">
      <c r="A142" s="15" t="s">
        <v>95</v>
      </c>
      <c r="B142" s="21">
        <v>44385</v>
      </c>
      <c r="C142" s="15"/>
      <c r="D142" s="21" t="s">
        <v>13</v>
      </c>
      <c r="E142" s="16" t="s">
        <v>37</v>
      </c>
      <c r="F142" s="15" t="s">
        <v>13</v>
      </c>
      <c r="G142" s="16" t="s">
        <v>37</v>
      </c>
    </row>
    <row r="143" spans="1:7" x14ac:dyDescent="0.25">
      <c r="A143" s="15" t="s">
        <v>96</v>
      </c>
      <c r="B143" s="21">
        <v>44385</v>
      </c>
      <c r="C143" s="15"/>
      <c r="D143" s="21" t="s">
        <v>13</v>
      </c>
      <c r="E143" s="16" t="s">
        <v>37</v>
      </c>
      <c r="F143" s="15" t="s">
        <v>13</v>
      </c>
      <c r="G143" s="16" t="s">
        <v>37</v>
      </c>
    </row>
    <row r="144" spans="1:7" x14ac:dyDescent="0.25">
      <c r="A144" s="15" t="s">
        <v>97</v>
      </c>
      <c r="B144" s="21">
        <v>44385</v>
      </c>
      <c r="C144" s="15"/>
      <c r="D144" s="21" t="s">
        <v>13</v>
      </c>
      <c r="E144" s="16" t="s">
        <v>37</v>
      </c>
      <c r="F144" s="15" t="s">
        <v>13</v>
      </c>
      <c r="G144" s="16" t="s">
        <v>37</v>
      </c>
    </row>
    <row r="145" spans="1:7" x14ac:dyDescent="0.25">
      <c r="A145" s="15" t="s">
        <v>101</v>
      </c>
      <c r="B145" s="21">
        <v>44385</v>
      </c>
      <c r="C145" s="15"/>
      <c r="D145" s="21" t="s">
        <v>13</v>
      </c>
      <c r="E145" s="16" t="s">
        <v>37</v>
      </c>
      <c r="F145" s="15" t="s">
        <v>13</v>
      </c>
      <c r="G145" s="16" t="s">
        <v>37</v>
      </c>
    </row>
    <row r="146" spans="1:7" x14ac:dyDescent="0.25">
      <c r="A146" s="15" t="s">
        <v>102</v>
      </c>
      <c r="B146" s="21">
        <v>44385</v>
      </c>
      <c r="C146" s="15"/>
      <c r="D146" s="21" t="s">
        <v>13</v>
      </c>
      <c r="E146" s="16" t="s">
        <v>37</v>
      </c>
      <c r="F146" s="15" t="s">
        <v>13</v>
      </c>
      <c r="G146" s="16" t="s">
        <v>37</v>
      </c>
    </row>
    <row r="147" spans="1:7" x14ac:dyDescent="0.25">
      <c r="A147" s="15" t="s">
        <v>105</v>
      </c>
      <c r="B147" s="21">
        <v>44385</v>
      </c>
      <c r="C147" s="15"/>
      <c r="D147" s="21" t="s">
        <v>13</v>
      </c>
      <c r="E147" s="16" t="s">
        <v>37</v>
      </c>
      <c r="F147" s="15" t="s">
        <v>13</v>
      </c>
      <c r="G147" s="16" t="s">
        <v>37</v>
      </c>
    </row>
    <row r="148" spans="1:7" x14ac:dyDescent="0.25">
      <c r="A148" s="15" t="s">
        <v>106</v>
      </c>
      <c r="B148" s="21">
        <v>44385</v>
      </c>
      <c r="C148" s="15"/>
      <c r="D148" s="21" t="s">
        <v>13</v>
      </c>
      <c r="E148" s="16" t="s">
        <v>37</v>
      </c>
      <c r="F148" s="15" t="s">
        <v>13</v>
      </c>
      <c r="G148" s="16" t="s">
        <v>37</v>
      </c>
    </row>
    <row r="149" spans="1:7" x14ac:dyDescent="0.25">
      <c r="A149" s="15" t="s">
        <v>107</v>
      </c>
      <c r="B149" s="21">
        <v>44385</v>
      </c>
      <c r="C149" s="15"/>
      <c r="D149" s="21" t="s">
        <v>13</v>
      </c>
      <c r="E149" s="16" t="s">
        <v>37</v>
      </c>
      <c r="F149" s="15" t="s">
        <v>13</v>
      </c>
      <c r="G149" s="16" t="s">
        <v>37</v>
      </c>
    </row>
    <row r="150" spans="1:7" x14ac:dyDescent="0.25">
      <c r="A150" s="15" t="s">
        <v>109</v>
      </c>
      <c r="B150" s="21">
        <v>44385</v>
      </c>
      <c r="C150" s="15"/>
      <c r="D150" s="21" t="s">
        <v>13</v>
      </c>
      <c r="E150" s="16" t="s">
        <v>37</v>
      </c>
      <c r="F150" s="15" t="s">
        <v>13</v>
      </c>
      <c r="G150" s="16" t="s">
        <v>37</v>
      </c>
    </row>
    <row r="151" spans="1:7" x14ac:dyDescent="0.25">
      <c r="A151" s="15" t="s">
        <v>110</v>
      </c>
      <c r="B151" s="21">
        <v>44385</v>
      </c>
      <c r="C151" s="15"/>
      <c r="D151" s="21" t="s">
        <v>13</v>
      </c>
      <c r="E151" s="16" t="s">
        <v>37</v>
      </c>
      <c r="F151" s="15" t="s">
        <v>13</v>
      </c>
      <c r="G151" s="16" t="s">
        <v>37</v>
      </c>
    </row>
    <row r="152" spans="1:7" x14ac:dyDescent="0.25">
      <c r="A152" s="15" t="s">
        <v>143</v>
      </c>
      <c r="B152" s="21">
        <v>44386</v>
      </c>
      <c r="C152" s="15"/>
      <c r="D152" s="21" t="s">
        <v>13</v>
      </c>
      <c r="E152" s="16" t="s">
        <v>37</v>
      </c>
      <c r="F152" s="15" t="s">
        <v>13</v>
      </c>
      <c r="G152" s="16" t="s">
        <v>37</v>
      </c>
    </row>
    <row r="153" spans="1:7" x14ac:dyDescent="0.25">
      <c r="A153" s="15" t="s">
        <v>144</v>
      </c>
      <c r="B153" s="21">
        <v>44386</v>
      </c>
      <c r="C153" s="15"/>
      <c r="D153" s="21" t="s">
        <v>13</v>
      </c>
      <c r="E153" s="16" t="s">
        <v>37</v>
      </c>
      <c r="F153" s="15" t="s">
        <v>13</v>
      </c>
      <c r="G153" s="16" t="s">
        <v>37</v>
      </c>
    </row>
    <row r="154" spans="1:7" x14ac:dyDescent="0.25">
      <c r="A154" s="15" t="s">
        <v>145</v>
      </c>
      <c r="B154" s="21">
        <v>44386</v>
      </c>
      <c r="C154" s="15"/>
      <c r="D154" s="21" t="s">
        <v>13</v>
      </c>
      <c r="E154" s="16" t="s">
        <v>37</v>
      </c>
      <c r="F154" s="15" t="s">
        <v>13</v>
      </c>
      <c r="G154" s="16" t="s">
        <v>37</v>
      </c>
    </row>
    <row r="155" spans="1:7" x14ac:dyDescent="0.25">
      <c r="A155" s="15" t="s">
        <v>146</v>
      </c>
      <c r="B155" s="21">
        <v>44386</v>
      </c>
      <c r="C155" s="15"/>
      <c r="D155" s="21" t="s">
        <v>13</v>
      </c>
      <c r="E155" s="16" t="s">
        <v>37</v>
      </c>
      <c r="F155" s="15" t="s">
        <v>13</v>
      </c>
      <c r="G155" s="15" t="s">
        <v>13</v>
      </c>
    </row>
    <row r="156" spans="1:7" x14ac:dyDescent="0.25">
      <c r="A156" s="15" t="s">
        <v>147</v>
      </c>
      <c r="B156" s="21">
        <v>44386</v>
      </c>
      <c r="C156" s="15"/>
      <c r="D156" s="21" t="s">
        <v>13</v>
      </c>
      <c r="E156" s="16" t="s">
        <v>37</v>
      </c>
      <c r="F156" s="15" t="s">
        <v>13</v>
      </c>
      <c r="G156" s="16" t="s">
        <v>37</v>
      </c>
    </row>
    <row r="157" spans="1:7" x14ac:dyDescent="0.25">
      <c r="A157" s="15" t="s">
        <v>148</v>
      </c>
      <c r="B157" s="21">
        <v>44386</v>
      </c>
      <c r="C157" s="15"/>
      <c r="D157" s="21" t="s">
        <v>13</v>
      </c>
      <c r="E157" s="16" t="s">
        <v>37</v>
      </c>
      <c r="F157" s="15" t="s">
        <v>13</v>
      </c>
      <c r="G157" s="15" t="s">
        <v>13</v>
      </c>
    </row>
    <row r="158" spans="1:7" x14ac:dyDescent="0.25">
      <c r="A158" s="15" t="s">
        <v>149</v>
      </c>
      <c r="B158" s="21">
        <v>44386</v>
      </c>
      <c r="C158" s="15"/>
      <c r="D158" s="21" t="s">
        <v>13</v>
      </c>
      <c r="E158" s="16" t="s">
        <v>37</v>
      </c>
      <c r="F158" s="16" t="s">
        <v>37</v>
      </c>
      <c r="G158" s="16" t="s">
        <v>37</v>
      </c>
    </row>
    <row r="159" spans="1:7" x14ac:dyDescent="0.25">
      <c r="A159" s="15" t="s">
        <v>150</v>
      </c>
      <c r="B159" s="21">
        <v>44386</v>
      </c>
      <c r="C159" s="15"/>
      <c r="D159" s="21" t="s">
        <v>13</v>
      </c>
      <c r="E159" s="16" t="s">
        <v>37</v>
      </c>
      <c r="F159" s="15" t="s">
        <v>13</v>
      </c>
      <c r="G159" s="16" t="s">
        <v>37</v>
      </c>
    </row>
    <row r="160" spans="1:7" x14ac:dyDescent="0.25">
      <c r="A160" s="15" t="s">
        <v>151</v>
      </c>
      <c r="B160" s="21">
        <v>44386</v>
      </c>
      <c r="C160" s="15"/>
      <c r="D160" s="21" t="s">
        <v>13</v>
      </c>
      <c r="E160" s="16" t="s">
        <v>37</v>
      </c>
      <c r="F160" s="15" t="s">
        <v>13</v>
      </c>
      <c r="G160" s="16" t="s">
        <v>37</v>
      </c>
    </row>
    <row r="161" spans="1:7" x14ac:dyDescent="0.25">
      <c r="A161" s="15" t="s">
        <v>152</v>
      </c>
      <c r="B161" s="21">
        <v>44386</v>
      </c>
      <c r="C161" s="15"/>
      <c r="D161" s="21" t="s">
        <v>13</v>
      </c>
      <c r="E161" s="16" t="s">
        <v>37</v>
      </c>
      <c r="F161" s="15" t="s">
        <v>13</v>
      </c>
      <c r="G161" s="15" t="s">
        <v>13</v>
      </c>
    </row>
    <row r="162" spans="1:7" x14ac:dyDescent="0.25">
      <c r="A162" s="15" t="s">
        <v>153</v>
      </c>
      <c r="B162" s="21">
        <v>44386</v>
      </c>
      <c r="C162" s="15"/>
      <c r="D162" s="21" t="s">
        <v>13</v>
      </c>
      <c r="E162" s="15" t="s">
        <v>13</v>
      </c>
      <c r="F162" s="15" t="s">
        <v>13</v>
      </c>
      <c r="G162" s="15" t="s">
        <v>13</v>
      </c>
    </row>
    <row r="163" spans="1:7" x14ac:dyDescent="0.25">
      <c r="A163" s="15" t="s">
        <v>200</v>
      </c>
      <c r="B163" s="21">
        <v>44391</v>
      </c>
      <c r="C163" s="15"/>
      <c r="D163" s="21" t="s">
        <v>13</v>
      </c>
      <c r="E163" s="16" t="s">
        <v>37</v>
      </c>
      <c r="F163" s="16" t="s">
        <v>37</v>
      </c>
      <c r="G163" s="16" t="s">
        <v>37</v>
      </c>
    </row>
    <row r="164" spans="1:7" x14ac:dyDescent="0.25">
      <c r="A164" s="18" t="s">
        <v>93</v>
      </c>
      <c r="B164" s="21">
        <v>44392</v>
      </c>
      <c r="C164" s="15"/>
      <c r="D164" s="21" t="s">
        <v>13</v>
      </c>
      <c r="E164" s="15" t="s">
        <v>13</v>
      </c>
      <c r="F164" s="15" t="s">
        <v>13</v>
      </c>
      <c r="G164" s="15" t="s">
        <v>13</v>
      </c>
    </row>
    <row r="165" spans="1:7" x14ac:dyDescent="0.25">
      <c r="A165" s="15" t="s">
        <v>177</v>
      </c>
      <c r="B165" s="21">
        <v>44396</v>
      </c>
      <c r="C165" s="15"/>
      <c r="D165" s="27" t="s">
        <v>37</v>
      </c>
      <c r="E165" s="16" t="s">
        <v>37</v>
      </c>
      <c r="F165" s="15" t="s">
        <v>13</v>
      </c>
      <c r="G165" s="15" t="s">
        <v>13</v>
      </c>
    </row>
    <row r="166" spans="1:7" x14ac:dyDescent="0.25">
      <c r="A166" s="15" t="s">
        <v>178</v>
      </c>
      <c r="B166" s="21">
        <v>44396</v>
      </c>
      <c r="C166" s="15"/>
      <c r="D166" s="27" t="s">
        <v>37</v>
      </c>
      <c r="E166" s="16" t="s">
        <v>37</v>
      </c>
      <c r="F166" s="15" t="s">
        <v>13</v>
      </c>
      <c r="G166" s="15" t="s">
        <v>13</v>
      </c>
    </row>
    <row r="167" spans="1:7" x14ac:dyDescent="0.25">
      <c r="A167" s="15" t="s">
        <v>179</v>
      </c>
      <c r="B167" s="21">
        <v>44396</v>
      </c>
      <c r="C167" s="15"/>
      <c r="D167" s="27" t="s">
        <v>37</v>
      </c>
      <c r="E167" s="16" t="s">
        <v>37</v>
      </c>
      <c r="F167" s="15" t="s">
        <v>13</v>
      </c>
      <c r="G167" s="15" t="s">
        <v>13</v>
      </c>
    </row>
    <row r="168" spans="1:7" x14ac:dyDescent="0.25">
      <c r="A168" s="15" t="s">
        <v>180</v>
      </c>
      <c r="B168" s="21">
        <v>44396</v>
      </c>
      <c r="C168" s="15"/>
      <c r="D168" s="27" t="s">
        <v>37</v>
      </c>
      <c r="E168" s="16" t="s">
        <v>37</v>
      </c>
      <c r="F168" s="15" t="s">
        <v>13</v>
      </c>
      <c r="G168" s="15" t="s">
        <v>13</v>
      </c>
    </row>
    <row r="169" spans="1:7" x14ac:dyDescent="0.25">
      <c r="A169" s="15" t="s">
        <v>202</v>
      </c>
      <c r="B169" s="21">
        <v>44396</v>
      </c>
      <c r="C169" s="15"/>
      <c r="D169" s="15" t="s">
        <v>13</v>
      </c>
      <c r="E169" s="16" t="s">
        <v>37</v>
      </c>
      <c r="F169" s="16" t="s">
        <v>37</v>
      </c>
      <c r="G169" s="16" t="s">
        <v>37</v>
      </c>
    </row>
    <row r="170" spans="1:7" x14ac:dyDescent="0.25">
      <c r="A170" s="15" t="s">
        <v>218</v>
      </c>
      <c r="B170" s="21">
        <v>44396</v>
      </c>
      <c r="C170" s="15"/>
      <c r="D170" s="15" t="s">
        <v>13</v>
      </c>
      <c r="E170" s="16" t="s">
        <v>37</v>
      </c>
      <c r="F170" s="16" t="s">
        <v>37</v>
      </c>
      <c r="G170" s="16" t="s">
        <v>37</v>
      </c>
    </row>
    <row r="171" spans="1:7" x14ac:dyDescent="0.25">
      <c r="A171" s="15" t="s">
        <v>219</v>
      </c>
      <c r="B171" s="21">
        <v>44396</v>
      </c>
      <c r="C171" s="15"/>
      <c r="D171" s="15" t="s">
        <v>13</v>
      </c>
      <c r="E171" s="16" t="s">
        <v>37</v>
      </c>
      <c r="F171" s="16" t="s">
        <v>37</v>
      </c>
      <c r="G171" s="16" t="s">
        <v>37</v>
      </c>
    </row>
    <row r="172" spans="1:7" x14ac:dyDescent="0.25">
      <c r="A172" s="15" t="s">
        <v>220</v>
      </c>
      <c r="B172" s="21">
        <v>44396</v>
      </c>
      <c r="C172" s="15"/>
      <c r="D172" s="16" t="s">
        <v>37</v>
      </c>
      <c r="E172" s="16" t="s">
        <v>37</v>
      </c>
      <c r="F172" s="15" t="s">
        <v>13</v>
      </c>
      <c r="G172" s="16" t="s">
        <v>37</v>
      </c>
    </row>
    <row r="173" spans="1:7" x14ac:dyDescent="0.25">
      <c r="A173" s="15" t="s">
        <v>216</v>
      </c>
      <c r="B173" s="21">
        <v>44397</v>
      </c>
      <c r="C173" s="15"/>
      <c r="D173" s="15" t="s">
        <v>13</v>
      </c>
      <c r="E173" s="16" t="s">
        <v>37</v>
      </c>
      <c r="F173" s="16" t="s">
        <v>37</v>
      </c>
      <c r="G173" s="16" t="s">
        <v>37</v>
      </c>
    </row>
    <row r="174" spans="1:7" x14ac:dyDescent="0.25">
      <c r="A174" s="15" t="s">
        <v>217</v>
      </c>
      <c r="B174" s="21">
        <v>44397</v>
      </c>
      <c r="C174" s="15"/>
      <c r="D174" s="15" t="s">
        <v>13</v>
      </c>
      <c r="E174" s="16" t="s">
        <v>37</v>
      </c>
      <c r="F174" s="16" t="s">
        <v>37</v>
      </c>
      <c r="G174" s="16" t="s">
        <v>37</v>
      </c>
    </row>
    <row r="175" spans="1:7" x14ac:dyDescent="0.25">
      <c r="A175" s="15" t="s">
        <v>201</v>
      </c>
      <c r="B175" s="21">
        <v>44398</v>
      </c>
      <c r="C175" s="15"/>
      <c r="D175" s="21" t="s">
        <v>13</v>
      </c>
      <c r="E175" s="16" t="s">
        <v>37</v>
      </c>
      <c r="F175" s="16" t="s">
        <v>37</v>
      </c>
      <c r="G175" s="16" t="s">
        <v>37</v>
      </c>
    </row>
    <row r="176" spans="1:7" x14ac:dyDescent="0.25">
      <c r="A176" s="15" t="s">
        <v>222</v>
      </c>
      <c r="B176" s="21">
        <v>44405</v>
      </c>
      <c r="C176" s="15"/>
      <c r="D176" s="16" t="s">
        <v>37</v>
      </c>
      <c r="E176" s="16" t="s">
        <v>37</v>
      </c>
      <c r="F176" s="15" t="s">
        <v>13</v>
      </c>
      <c r="G176" s="16" t="s">
        <v>37</v>
      </c>
    </row>
    <row r="177" spans="1:7" x14ac:dyDescent="0.25">
      <c r="A177" s="15" t="s">
        <v>221</v>
      </c>
      <c r="B177" s="21">
        <v>44405</v>
      </c>
      <c r="C177" s="15"/>
      <c r="D177" s="16" t="s">
        <v>37</v>
      </c>
      <c r="E177" s="16" t="s">
        <v>37</v>
      </c>
      <c r="F177" s="15" t="s">
        <v>13</v>
      </c>
      <c r="G177" s="16" t="s">
        <v>37</v>
      </c>
    </row>
    <row r="178" spans="1:7" x14ac:dyDescent="0.25">
      <c r="A178" s="15" t="s">
        <v>137</v>
      </c>
      <c r="B178" s="21">
        <v>44420</v>
      </c>
      <c r="C178" s="15"/>
      <c r="D178" s="21" t="s">
        <v>13</v>
      </c>
      <c r="E178" s="16" t="s">
        <v>37</v>
      </c>
      <c r="F178" s="15" t="s">
        <v>13</v>
      </c>
      <c r="G178" s="16" t="s">
        <v>37</v>
      </c>
    </row>
    <row r="179" spans="1:7" x14ac:dyDescent="0.25">
      <c r="A179" s="15" t="s">
        <v>138</v>
      </c>
      <c r="B179" s="21">
        <v>44420</v>
      </c>
      <c r="C179" s="15"/>
      <c r="D179" s="21" t="s">
        <v>13</v>
      </c>
      <c r="E179" s="16" t="s">
        <v>37</v>
      </c>
      <c r="F179" s="15" t="s">
        <v>13</v>
      </c>
      <c r="G179" s="16" t="s">
        <v>37</v>
      </c>
    </row>
    <row r="180" spans="1:7" x14ac:dyDescent="0.25">
      <c r="A180" s="15" t="s">
        <v>139</v>
      </c>
      <c r="B180" s="21">
        <v>44420</v>
      </c>
      <c r="C180" s="15"/>
      <c r="D180" s="21" t="s">
        <v>13</v>
      </c>
      <c r="E180" s="16" t="s">
        <v>37</v>
      </c>
      <c r="F180" s="15" t="s">
        <v>13</v>
      </c>
      <c r="G180" s="16" t="s">
        <v>37</v>
      </c>
    </row>
    <row r="181" spans="1:7" x14ac:dyDescent="0.25">
      <c r="A181" s="15" t="s">
        <v>140</v>
      </c>
      <c r="B181" s="21">
        <v>44420</v>
      </c>
      <c r="C181" s="15"/>
      <c r="D181" s="21" t="s">
        <v>13</v>
      </c>
      <c r="E181" s="16" t="s">
        <v>37</v>
      </c>
      <c r="F181" s="15" t="s">
        <v>13</v>
      </c>
      <c r="G181" s="16" t="s">
        <v>37</v>
      </c>
    </row>
    <row r="182" spans="1:7" x14ac:dyDescent="0.25">
      <c r="A182" s="15" t="s">
        <v>141</v>
      </c>
      <c r="B182" s="21">
        <v>44420</v>
      </c>
      <c r="C182" s="15"/>
      <c r="D182" s="21" t="s">
        <v>13</v>
      </c>
      <c r="E182" s="16" t="s">
        <v>37</v>
      </c>
      <c r="F182" s="16" t="s">
        <v>37</v>
      </c>
      <c r="G182" s="16" t="s">
        <v>37</v>
      </c>
    </row>
    <row r="183" spans="1:7" x14ac:dyDescent="0.25">
      <c r="A183" s="15" t="s">
        <v>142</v>
      </c>
      <c r="B183" s="21">
        <v>44420</v>
      </c>
      <c r="C183" s="15"/>
      <c r="D183" s="21" t="s">
        <v>13</v>
      </c>
      <c r="E183" s="16" t="s">
        <v>37</v>
      </c>
      <c r="F183" s="15" t="s">
        <v>13</v>
      </c>
      <c r="G183" s="16" t="s">
        <v>37</v>
      </c>
    </row>
    <row r="184" spans="1:7" x14ac:dyDescent="0.25">
      <c r="A184" s="15" t="s">
        <v>171</v>
      </c>
      <c r="B184" s="21">
        <v>44420</v>
      </c>
      <c r="C184" s="15"/>
      <c r="D184" s="21" t="s">
        <v>13</v>
      </c>
      <c r="E184" s="16" t="s">
        <v>37</v>
      </c>
      <c r="F184" s="15" t="s">
        <v>13</v>
      </c>
      <c r="G184" s="16" t="s">
        <v>37</v>
      </c>
    </row>
    <row r="185" spans="1:7" x14ac:dyDescent="0.25">
      <c r="A185" s="15" t="s">
        <v>172</v>
      </c>
      <c r="B185" s="21">
        <v>44420</v>
      </c>
      <c r="C185" s="15"/>
      <c r="D185" s="21" t="s">
        <v>13</v>
      </c>
      <c r="E185" s="16" t="s">
        <v>37</v>
      </c>
      <c r="F185" s="15" t="s">
        <v>13</v>
      </c>
      <c r="G185" s="16" t="s">
        <v>37</v>
      </c>
    </row>
    <row r="186" spans="1:7" x14ac:dyDescent="0.25">
      <c r="A186" s="15" t="s">
        <v>173</v>
      </c>
      <c r="B186" s="21">
        <v>44420</v>
      </c>
      <c r="C186" s="15"/>
      <c r="D186" s="21" t="s">
        <v>13</v>
      </c>
      <c r="E186" s="16" t="s">
        <v>37</v>
      </c>
      <c r="F186" s="15" t="s">
        <v>13</v>
      </c>
      <c r="G186" s="16" t="s">
        <v>37</v>
      </c>
    </row>
    <row r="187" spans="1:7" x14ac:dyDescent="0.25">
      <c r="A187" s="15" t="s">
        <v>174</v>
      </c>
      <c r="B187" s="21">
        <v>44420</v>
      </c>
      <c r="C187" s="15"/>
      <c r="D187" s="21" t="s">
        <v>13</v>
      </c>
      <c r="E187" s="16" t="s">
        <v>37</v>
      </c>
      <c r="F187" s="15" t="s">
        <v>13</v>
      </c>
      <c r="G187" s="16" t="s">
        <v>37</v>
      </c>
    </row>
    <row r="188" spans="1:7" x14ac:dyDescent="0.25">
      <c r="A188" s="15" t="s">
        <v>175</v>
      </c>
      <c r="B188" s="21">
        <v>44420</v>
      </c>
      <c r="C188" s="15"/>
      <c r="D188" s="21" t="s">
        <v>13</v>
      </c>
      <c r="E188" s="16" t="s">
        <v>37</v>
      </c>
      <c r="F188" s="15" t="s">
        <v>13</v>
      </c>
      <c r="G188" s="16" t="s">
        <v>37</v>
      </c>
    </row>
    <row r="189" spans="1:7" x14ac:dyDescent="0.25">
      <c r="A189" s="15" t="s">
        <v>176</v>
      </c>
      <c r="B189" s="21">
        <v>44420</v>
      </c>
      <c r="C189" s="15"/>
      <c r="D189" s="21" t="s">
        <v>13</v>
      </c>
      <c r="E189" s="16" t="s">
        <v>37</v>
      </c>
      <c r="F189" s="15" t="s">
        <v>13</v>
      </c>
      <c r="G189" s="16" t="s">
        <v>37</v>
      </c>
    </row>
    <row r="190" spans="1:7" x14ac:dyDescent="0.25">
      <c r="A190" s="15" t="s">
        <v>116</v>
      </c>
      <c r="B190" s="21">
        <v>44425</v>
      </c>
      <c r="C190" s="15"/>
      <c r="D190" s="27" t="s">
        <v>37</v>
      </c>
      <c r="E190" s="16" t="s">
        <v>37</v>
      </c>
      <c r="F190" s="15" t="s">
        <v>13</v>
      </c>
      <c r="G190" s="16" t="s">
        <v>37</v>
      </c>
    </row>
    <row r="191" spans="1:7" x14ac:dyDescent="0.25">
      <c r="A191" s="15" t="s">
        <v>117</v>
      </c>
      <c r="B191" s="21">
        <v>44425</v>
      </c>
      <c r="C191" s="15"/>
      <c r="D191" s="27" t="s">
        <v>37</v>
      </c>
      <c r="E191" s="16" t="s">
        <v>37</v>
      </c>
      <c r="F191" s="15" t="s">
        <v>13</v>
      </c>
      <c r="G191" s="16" t="s">
        <v>37</v>
      </c>
    </row>
    <row r="192" spans="1:7" x14ac:dyDescent="0.25">
      <c r="A192" s="15" t="s">
        <v>118</v>
      </c>
      <c r="B192" s="21">
        <v>44425</v>
      </c>
      <c r="C192" s="15"/>
      <c r="D192" s="27" t="s">
        <v>37</v>
      </c>
      <c r="E192" s="16" t="s">
        <v>37</v>
      </c>
      <c r="F192" s="15" t="s">
        <v>13</v>
      </c>
      <c r="G192" s="16" t="s">
        <v>37</v>
      </c>
    </row>
    <row r="193" spans="1:7" x14ac:dyDescent="0.25">
      <c r="A193" s="15" t="s">
        <v>119</v>
      </c>
      <c r="B193" s="21">
        <v>44425</v>
      </c>
      <c r="C193" s="15"/>
      <c r="D193" s="27" t="s">
        <v>37</v>
      </c>
      <c r="E193" s="16" t="s">
        <v>37</v>
      </c>
      <c r="F193" s="15" t="s">
        <v>13</v>
      </c>
      <c r="G193" s="16" t="s">
        <v>37</v>
      </c>
    </row>
    <row r="194" spans="1:7" x14ac:dyDescent="0.25">
      <c r="A194" s="15" t="s">
        <v>120</v>
      </c>
      <c r="B194" s="21">
        <v>44425</v>
      </c>
      <c r="C194" s="15"/>
      <c r="D194" s="27" t="s">
        <v>37</v>
      </c>
      <c r="E194" s="16" t="s">
        <v>37</v>
      </c>
      <c r="F194" s="15" t="s">
        <v>13</v>
      </c>
      <c r="G194" s="16" t="s">
        <v>37</v>
      </c>
    </row>
    <row r="195" spans="1:7" x14ac:dyDescent="0.25">
      <c r="A195" s="15" t="s">
        <v>121</v>
      </c>
      <c r="B195" s="21">
        <v>44425</v>
      </c>
      <c r="C195" s="15"/>
      <c r="D195" s="27" t="s">
        <v>37</v>
      </c>
      <c r="E195" s="16" t="s">
        <v>37</v>
      </c>
      <c r="F195" s="15" t="s">
        <v>13</v>
      </c>
      <c r="G195" s="16" t="s">
        <v>37</v>
      </c>
    </row>
    <row r="196" spans="1:7" x14ac:dyDescent="0.25">
      <c r="A196" s="15" t="s">
        <v>122</v>
      </c>
      <c r="B196" s="21">
        <v>44425</v>
      </c>
      <c r="C196" s="15"/>
      <c r="D196" s="27" t="s">
        <v>37</v>
      </c>
      <c r="E196" s="16" t="s">
        <v>37</v>
      </c>
      <c r="F196" s="15" t="s">
        <v>13</v>
      </c>
      <c r="G196" s="16" t="s">
        <v>37</v>
      </c>
    </row>
    <row r="197" spans="1:7" x14ac:dyDescent="0.25">
      <c r="A197" s="15" t="s">
        <v>203</v>
      </c>
      <c r="B197" s="21">
        <v>44426</v>
      </c>
      <c r="C197" s="15"/>
      <c r="D197" s="15" t="s">
        <v>13</v>
      </c>
      <c r="E197" s="15" t="s">
        <v>13</v>
      </c>
      <c r="F197" s="15" t="s">
        <v>13</v>
      </c>
      <c r="G197" s="15" t="s">
        <v>13</v>
      </c>
    </row>
    <row r="198" spans="1:7" x14ac:dyDescent="0.25">
      <c r="A198" s="15" t="s">
        <v>204</v>
      </c>
      <c r="B198" s="21">
        <v>44426</v>
      </c>
      <c r="C198" s="15"/>
      <c r="D198" s="15" t="s">
        <v>13</v>
      </c>
      <c r="E198" s="15" t="s">
        <v>13</v>
      </c>
      <c r="F198" s="15" t="s">
        <v>13</v>
      </c>
      <c r="G198" s="15" t="s">
        <v>13</v>
      </c>
    </row>
    <row r="199" spans="1:7" x14ac:dyDescent="0.25">
      <c r="A199" s="15" t="s">
        <v>205</v>
      </c>
      <c r="B199" s="21">
        <v>44426</v>
      </c>
      <c r="C199" s="15"/>
      <c r="D199" s="15" t="s">
        <v>13</v>
      </c>
      <c r="E199" s="15" t="s">
        <v>13</v>
      </c>
      <c r="F199" s="15" t="s">
        <v>13</v>
      </c>
      <c r="G199" s="15" t="s">
        <v>13</v>
      </c>
    </row>
    <row r="200" spans="1:7" x14ac:dyDescent="0.25">
      <c r="A200" s="15" t="s">
        <v>206</v>
      </c>
      <c r="B200" s="21">
        <v>44426</v>
      </c>
      <c r="C200" s="15"/>
      <c r="D200" s="15" t="s">
        <v>13</v>
      </c>
      <c r="E200" s="15" t="s">
        <v>13</v>
      </c>
      <c r="F200" s="15" t="s">
        <v>13</v>
      </c>
      <c r="G200" s="15" t="s">
        <v>13</v>
      </c>
    </row>
    <row r="201" spans="1:7" x14ac:dyDescent="0.25">
      <c r="A201" s="15" t="s">
        <v>237</v>
      </c>
      <c r="B201" s="21">
        <v>44427</v>
      </c>
      <c r="C201" s="15"/>
      <c r="D201" s="15" t="s">
        <v>13</v>
      </c>
      <c r="E201" s="15" t="s">
        <v>13</v>
      </c>
      <c r="F201" s="16" t="s">
        <v>37</v>
      </c>
      <c r="G201" s="16" t="s">
        <v>37</v>
      </c>
    </row>
    <row r="202" spans="1:7" x14ac:dyDescent="0.25">
      <c r="A202" s="18" t="s">
        <v>85</v>
      </c>
      <c r="B202" s="21">
        <v>44432</v>
      </c>
      <c r="C202" s="18"/>
      <c r="D202" s="21" t="s">
        <v>13</v>
      </c>
      <c r="E202" s="28" t="s">
        <v>37</v>
      </c>
      <c r="F202" s="15" t="s">
        <v>13</v>
      </c>
      <c r="G202" s="16" t="s">
        <v>37</v>
      </c>
    </row>
    <row r="203" spans="1:7" x14ac:dyDescent="0.25">
      <c r="A203" s="18" t="s">
        <v>84</v>
      </c>
      <c r="B203" s="21">
        <v>44432</v>
      </c>
      <c r="C203" s="18"/>
      <c r="D203" s="21" t="s">
        <v>13</v>
      </c>
      <c r="E203" s="28" t="s">
        <v>37</v>
      </c>
      <c r="F203" s="15" t="s">
        <v>13</v>
      </c>
      <c r="G203" s="16" t="s">
        <v>37</v>
      </c>
    </row>
    <row r="204" spans="1:7" x14ac:dyDescent="0.25">
      <c r="A204" s="18" t="s">
        <v>255</v>
      </c>
      <c r="B204" s="21">
        <v>44432</v>
      </c>
      <c r="C204" s="18"/>
      <c r="D204" s="21" t="s">
        <v>13</v>
      </c>
      <c r="E204" s="28" t="s">
        <v>37</v>
      </c>
      <c r="F204" s="15" t="s">
        <v>13</v>
      </c>
      <c r="G204" s="16" t="s">
        <v>37</v>
      </c>
    </row>
    <row r="205" spans="1:7" x14ac:dyDescent="0.25">
      <c r="A205" s="18" t="s">
        <v>256</v>
      </c>
      <c r="B205" s="21">
        <v>44432</v>
      </c>
      <c r="C205" s="18"/>
      <c r="D205" s="21" t="s">
        <v>13</v>
      </c>
      <c r="E205" s="28" t="s">
        <v>37</v>
      </c>
      <c r="F205" s="15" t="s">
        <v>13</v>
      </c>
      <c r="G205" s="16" t="s">
        <v>37</v>
      </c>
    </row>
    <row r="206" spans="1:7" x14ac:dyDescent="0.25">
      <c r="A206" s="15" t="s">
        <v>257</v>
      </c>
      <c r="B206" s="21">
        <v>44433</v>
      </c>
      <c r="C206" s="18"/>
      <c r="D206" s="21" t="s">
        <v>13</v>
      </c>
      <c r="E206" s="28" t="s">
        <v>37</v>
      </c>
      <c r="F206" s="15" t="s">
        <v>13</v>
      </c>
      <c r="G206" s="16" t="s">
        <v>37</v>
      </c>
    </row>
    <row r="207" spans="1:7" x14ac:dyDescent="0.25">
      <c r="A207" s="15" t="s">
        <v>262</v>
      </c>
      <c r="B207" s="21">
        <v>44433</v>
      </c>
      <c r="C207" s="18"/>
      <c r="D207" s="21" t="s">
        <v>13</v>
      </c>
      <c r="E207" s="28" t="s">
        <v>37</v>
      </c>
      <c r="F207" s="15" t="s">
        <v>13</v>
      </c>
      <c r="G207" s="16" t="s">
        <v>37</v>
      </c>
    </row>
    <row r="208" spans="1:7" x14ac:dyDescent="0.25">
      <c r="A208" s="18" t="s">
        <v>261</v>
      </c>
      <c r="B208" s="21">
        <v>44433</v>
      </c>
      <c r="C208" s="18"/>
      <c r="D208" s="21" t="s">
        <v>13</v>
      </c>
      <c r="E208" s="28" t="s">
        <v>37</v>
      </c>
      <c r="F208" s="15" t="s">
        <v>13</v>
      </c>
      <c r="G208" s="16" t="s">
        <v>37</v>
      </c>
    </row>
    <row r="209" spans="1:7" x14ac:dyDescent="0.25">
      <c r="A209" s="15" t="s">
        <v>260</v>
      </c>
      <c r="B209" s="21">
        <v>44433</v>
      </c>
      <c r="C209" s="18"/>
      <c r="D209" s="21" t="s">
        <v>13</v>
      </c>
      <c r="E209" s="28" t="s">
        <v>37</v>
      </c>
      <c r="F209" s="15" t="s">
        <v>13</v>
      </c>
      <c r="G209" s="16" t="s">
        <v>37</v>
      </c>
    </row>
    <row r="210" spans="1:7" x14ac:dyDescent="0.25">
      <c r="A210" s="15" t="s">
        <v>259</v>
      </c>
      <c r="B210" s="21">
        <v>44433</v>
      </c>
      <c r="C210" s="18"/>
      <c r="D210" s="21" t="s">
        <v>13</v>
      </c>
      <c r="E210" s="28" t="s">
        <v>37</v>
      </c>
      <c r="F210" s="15" t="s">
        <v>13</v>
      </c>
      <c r="G210" s="16" t="s">
        <v>37</v>
      </c>
    </row>
    <row r="211" spans="1:7" x14ac:dyDescent="0.25">
      <c r="A211" s="18" t="s">
        <v>258</v>
      </c>
      <c r="B211" s="21">
        <v>44433</v>
      </c>
      <c r="C211" s="18"/>
      <c r="D211" s="21" t="s">
        <v>13</v>
      </c>
      <c r="E211" s="28" t="s">
        <v>37</v>
      </c>
      <c r="F211" s="15" t="s">
        <v>13</v>
      </c>
      <c r="G211" s="16" t="s">
        <v>37</v>
      </c>
    </row>
    <row r="212" spans="1:7" x14ac:dyDescent="0.25">
      <c r="A212" s="18" t="s">
        <v>254</v>
      </c>
      <c r="B212" s="21">
        <v>44433</v>
      </c>
      <c r="C212" s="18"/>
      <c r="D212" s="21" t="s">
        <v>13</v>
      </c>
      <c r="E212" s="28" t="s">
        <v>37</v>
      </c>
      <c r="F212" s="15" t="s">
        <v>13</v>
      </c>
      <c r="G212" s="16" t="s">
        <v>37</v>
      </c>
    </row>
    <row r="213" spans="1:7" x14ac:dyDescent="0.25">
      <c r="A213" s="18" t="s">
        <v>253</v>
      </c>
      <c r="B213" s="21">
        <v>44433</v>
      </c>
      <c r="C213" s="18"/>
      <c r="D213" s="21" t="s">
        <v>13</v>
      </c>
      <c r="E213" s="28" t="s">
        <v>37</v>
      </c>
      <c r="F213" s="15" t="s">
        <v>13</v>
      </c>
      <c r="G213" s="16" t="s">
        <v>37</v>
      </c>
    </row>
    <row r="214" spans="1:7" x14ac:dyDescent="0.25">
      <c r="A214" s="18" t="s">
        <v>252</v>
      </c>
      <c r="B214" s="21">
        <v>44433</v>
      </c>
      <c r="C214" s="18"/>
      <c r="D214" s="21" t="s">
        <v>13</v>
      </c>
      <c r="E214" s="28" t="s">
        <v>37</v>
      </c>
      <c r="F214" s="15" t="s">
        <v>13</v>
      </c>
      <c r="G214" s="16" t="s">
        <v>37</v>
      </c>
    </row>
    <row r="215" spans="1:7" x14ac:dyDescent="0.25">
      <c r="A215" s="18" t="s">
        <v>251</v>
      </c>
      <c r="B215" s="21">
        <v>44433</v>
      </c>
      <c r="C215" s="18"/>
      <c r="D215" s="21" t="s">
        <v>13</v>
      </c>
      <c r="E215" s="28" t="s">
        <v>37</v>
      </c>
      <c r="F215" s="15" t="s">
        <v>13</v>
      </c>
      <c r="G215" s="16" t="s">
        <v>37</v>
      </c>
    </row>
    <row r="216" spans="1:7" x14ac:dyDescent="0.25">
      <c r="A216" s="18" t="s">
        <v>250</v>
      </c>
      <c r="B216" s="21">
        <v>44441</v>
      </c>
      <c r="C216" s="15"/>
      <c r="D216" s="21" t="s">
        <v>13</v>
      </c>
      <c r="E216" s="18" t="s">
        <v>13</v>
      </c>
      <c r="F216" s="15" t="s">
        <v>13</v>
      </c>
      <c r="G216" s="15" t="s">
        <v>13</v>
      </c>
    </row>
    <row r="217" spans="1:7" x14ac:dyDescent="0.25">
      <c r="A217" s="18" t="s">
        <v>249</v>
      </c>
      <c r="B217" s="21">
        <v>44441</v>
      </c>
      <c r="C217" s="15"/>
      <c r="D217" s="21" t="s">
        <v>13</v>
      </c>
      <c r="E217" s="18" t="s">
        <v>13</v>
      </c>
      <c r="F217" s="15" t="s">
        <v>13</v>
      </c>
      <c r="G217" s="15" t="s">
        <v>13</v>
      </c>
    </row>
    <row r="218" spans="1:7" x14ac:dyDescent="0.25">
      <c r="A218" s="18" t="s">
        <v>248</v>
      </c>
      <c r="B218" s="21">
        <v>44441</v>
      </c>
      <c r="C218" s="15"/>
      <c r="D218" s="21" t="s">
        <v>13</v>
      </c>
      <c r="E218" s="18" t="s">
        <v>13</v>
      </c>
      <c r="F218" s="15" t="s">
        <v>13</v>
      </c>
      <c r="G218" s="15" t="s">
        <v>13</v>
      </c>
    </row>
    <row r="219" spans="1:7" x14ac:dyDescent="0.25">
      <c r="A219" s="18" t="s">
        <v>247</v>
      </c>
      <c r="B219" s="21">
        <v>44441</v>
      </c>
      <c r="C219" s="15"/>
      <c r="D219" s="21" t="s">
        <v>13</v>
      </c>
      <c r="E219" s="18" t="s">
        <v>13</v>
      </c>
      <c r="F219" s="15" t="s">
        <v>13</v>
      </c>
      <c r="G219" s="15" t="s">
        <v>13</v>
      </c>
    </row>
    <row r="220" spans="1:7" x14ac:dyDescent="0.25">
      <c r="A220" s="15" t="s">
        <v>231</v>
      </c>
      <c r="B220" s="21">
        <v>44447</v>
      </c>
      <c r="C220" s="15"/>
      <c r="D220" s="16" t="s">
        <v>37</v>
      </c>
      <c r="E220" s="16" t="s">
        <v>37</v>
      </c>
      <c r="F220" s="15" t="s">
        <v>13</v>
      </c>
      <c r="G220" s="16" t="s">
        <v>37</v>
      </c>
    </row>
    <row r="221" spans="1:7" x14ac:dyDescent="0.25">
      <c r="A221" s="15" t="s">
        <v>223</v>
      </c>
      <c r="B221" s="21">
        <v>44462</v>
      </c>
      <c r="C221" s="15"/>
      <c r="D221" s="16" t="s">
        <v>37</v>
      </c>
      <c r="E221" s="16" t="s">
        <v>37</v>
      </c>
      <c r="F221" s="15" t="s">
        <v>13</v>
      </c>
      <c r="G221" s="16" t="s">
        <v>37</v>
      </c>
    </row>
    <row r="222" spans="1:7" x14ac:dyDescent="0.25">
      <c r="A222" s="15" t="s">
        <v>229</v>
      </c>
      <c r="B222" s="21">
        <v>44462</v>
      </c>
      <c r="C222" s="15"/>
      <c r="D222" s="16" t="s">
        <v>37</v>
      </c>
      <c r="E222" s="16" t="s">
        <v>37</v>
      </c>
      <c r="F222" s="15" t="s">
        <v>13</v>
      </c>
      <c r="G222" s="16" t="s">
        <v>37</v>
      </c>
    </row>
    <row r="223" spans="1:7" x14ac:dyDescent="0.25">
      <c r="A223" s="15" t="s">
        <v>230</v>
      </c>
      <c r="B223" s="21">
        <v>44462</v>
      </c>
      <c r="C223" s="15"/>
      <c r="D223" s="16" t="s">
        <v>37</v>
      </c>
      <c r="E223" s="16" t="s">
        <v>37</v>
      </c>
      <c r="F223" s="15" t="s">
        <v>13</v>
      </c>
      <c r="G223" s="16" t="s">
        <v>37</v>
      </c>
    </row>
    <row r="224" spans="1:7" x14ac:dyDescent="0.25">
      <c r="A224" s="15" t="s">
        <v>232</v>
      </c>
      <c r="B224" s="21">
        <v>44462</v>
      </c>
      <c r="C224" s="15"/>
      <c r="D224" s="16" t="s">
        <v>37</v>
      </c>
      <c r="E224" s="16" t="s">
        <v>37</v>
      </c>
      <c r="F224" s="15" t="s">
        <v>13</v>
      </c>
      <c r="G224" s="16" t="s">
        <v>37</v>
      </c>
    </row>
    <row r="225" spans="1:7" x14ac:dyDescent="0.25">
      <c r="A225" s="15" t="s">
        <v>224</v>
      </c>
      <c r="B225" s="21">
        <v>44462</v>
      </c>
      <c r="C225" s="15"/>
      <c r="D225" s="16" t="s">
        <v>37</v>
      </c>
      <c r="E225" s="16" t="s">
        <v>37</v>
      </c>
      <c r="F225" s="15" t="s">
        <v>13</v>
      </c>
      <c r="G225" s="16" t="s">
        <v>37</v>
      </c>
    </row>
    <row r="226" spans="1:7" x14ac:dyDescent="0.25">
      <c r="A226" s="15" t="s">
        <v>233</v>
      </c>
      <c r="B226" s="21">
        <v>44462</v>
      </c>
      <c r="C226" s="15"/>
      <c r="D226" s="16" t="s">
        <v>37</v>
      </c>
      <c r="E226" s="16" t="s">
        <v>37</v>
      </c>
      <c r="F226" s="15" t="s">
        <v>13</v>
      </c>
      <c r="G226" s="16" t="s">
        <v>37</v>
      </c>
    </row>
    <row r="227" spans="1:7" x14ac:dyDescent="0.25">
      <c r="A227" s="15" t="s">
        <v>234</v>
      </c>
      <c r="B227" s="21">
        <v>44462</v>
      </c>
      <c r="C227" s="15"/>
      <c r="D227" s="16" t="s">
        <v>37</v>
      </c>
      <c r="E227" s="16" t="s">
        <v>37</v>
      </c>
      <c r="F227" s="15" t="s">
        <v>13</v>
      </c>
      <c r="G227" s="16" t="s">
        <v>37</v>
      </c>
    </row>
    <row r="228" spans="1:7" x14ac:dyDescent="0.25">
      <c r="A228" s="15" t="s">
        <v>235</v>
      </c>
      <c r="B228" s="21">
        <v>44462</v>
      </c>
      <c r="C228" s="15"/>
      <c r="D228" s="16" t="s">
        <v>37</v>
      </c>
      <c r="E228" s="16" t="s">
        <v>37</v>
      </c>
      <c r="F228" s="15" t="s">
        <v>13</v>
      </c>
      <c r="G228" s="16" t="s">
        <v>37</v>
      </c>
    </row>
    <row r="229" spans="1:7" x14ac:dyDescent="0.25">
      <c r="A229" s="15" t="s">
        <v>236</v>
      </c>
      <c r="B229" s="21">
        <v>44462</v>
      </c>
      <c r="C229" s="15"/>
      <c r="D229" s="16" t="s">
        <v>37</v>
      </c>
      <c r="E229" s="16" t="s">
        <v>37</v>
      </c>
      <c r="F229" s="15" t="s">
        <v>13</v>
      </c>
      <c r="G229" s="16" t="s">
        <v>37</v>
      </c>
    </row>
    <row r="230" spans="1:7" x14ac:dyDescent="0.25">
      <c r="A230" s="15" t="s">
        <v>225</v>
      </c>
      <c r="B230" s="21">
        <v>44462</v>
      </c>
      <c r="C230" s="15"/>
      <c r="D230" s="16" t="s">
        <v>37</v>
      </c>
      <c r="E230" s="16" t="s">
        <v>37</v>
      </c>
      <c r="F230" s="15" t="s">
        <v>13</v>
      </c>
      <c r="G230" s="16" t="s">
        <v>37</v>
      </c>
    </row>
    <row r="231" spans="1:7" x14ac:dyDescent="0.25">
      <c r="A231" s="15" t="s">
        <v>226</v>
      </c>
      <c r="B231" s="21">
        <v>44462</v>
      </c>
      <c r="C231" s="15"/>
      <c r="D231" s="16" t="s">
        <v>37</v>
      </c>
      <c r="E231" s="16" t="s">
        <v>37</v>
      </c>
      <c r="F231" s="15" t="s">
        <v>13</v>
      </c>
      <c r="G231" s="16" t="s">
        <v>37</v>
      </c>
    </row>
    <row r="232" spans="1:7" x14ac:dyDescent="0.25">
      <c r="A232" s="15" t="s">
        <v>227</v>
      </c>
      <c r="B232" s="21">
        <v>44462</v>
      </c>
      <c r="C232" s="15"/>
      <c r="D232" s="16" t="s">
        <v>37</v>
      </c>
      <c r="E232" s="16" t="s">
        <v>37</v>
      </c>
      <c r="F232" s="15" t="s">
        <v>13</v>
      </c>
      <c r="G232" s="16" t="s">
        <v>37</v>
      </c>
    </row>
    <row r="233" spans="1:7" x14ac:dyDescent="0.25">
      <c r="A233" s="15" t="s">
        <v>228</v>
      </c>
      <c r="B233" s="21">
        <v>44462</v>
      </c>
      <c r="C233" s="15"/>
      <c r="D233" s="16" t="s">
        <v>37</v>
      </c>
      <c r="E233" s="16" t="s">
        <v>37</v>
      </c>
      <c r="F233" s="15" t="s">
        <v>13</v>
      </c>
      <c r="G233" s="16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BGSU Data</vt:lpstr>
      <vt:lpstr>Updated Sample Inventory</vt:lpstr>
      <vt:lpstr>Sample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Stanislawczyk, Keara</cp:lastModifiedBy>
  <cp:lastPrinted>2021-10-25T19:39:46Z</cp:lastPrinted>
  <dcterms:created xsi:type="dcterms:W3CDTF">2021-03-30T14:01:43Z</dcterms:created>
  <dcterms:modified xsi:type="dcterms:W3CDTF">2021-12-16T20:12:43Z</dcterms:modified>
</cp:coreProperties>
</file>