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/>
  <mc:AlternateContent xmlns:mc="http://schemas.openxmlformats.org/markup-compatibility/2006">
    <mc:Choice Requires="x15">
      <x15ac:absPath xmlns:x15ac="http://schemas.microsoft.com/office/spreadsheetml/2010/11/ac" url="/Users/bullerj/Desktop/Blue Dogs files/Sandusky Bay Project:WLE nutrients/Sandusky data and procedures 2016/"/>
    </mc:Choice>
  </mc:AlternateContent>
  <bookViews>
    <workbookView xWindow="3220" yWindow="1120" windowWidth="40480" windowHeight="19720"/>
  </bookViews>
  <sheets>
    <sheet name="SB nutrients Jun-Aug" sheetId="8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8" l="1"/>
  <c r="Q6" i="8"/>
  <c r="P7" i="8"/>
  <c r="Q7" i="8"/>
  <c r="P8" i="8"/>
  <c r="Q8" i="8"/>
  <c r="P9" i="8"/>
  <c r="Q9" i="8"/>
  <c r="P10" i="8"/>
  <c r="Q10" i="8"/>
  <c r="P11" i="8"/>
  <c r="Q11" i="8"/>
  <c r="P12" i="8"/>
  <c r="Q12" i="8"/>
  <c r="P13" i="8"/>
  <c r="Q13" i="8"/>
  <c r="P14" i="8"/>
  <c r="Q14" i="8"/>
  <c r="P15" i="8"/>
  <c r="Q15" i="8"/>
  <c r="P16" i="8"/>
  <c r="Q16" i="8"/>
  <c r="P17" i="8"/>
  <c r="Q17" i="8"/>
  <c r="P18" i="8"/>
  <c r="Q18" i="8"/>
  <c r="P19" i="8"/>
  <c r="Q19" i="8"/>
  <c r="P20" i="8"/>
  <c r="Q20" i="8"/>
  <c r="P21" i="8"/>
  <c r="Q21" i="8"/>
  <c r="P22" i="8"/>
  <c r="Q22" i="8"/>
  <c r="P23" i="8"/>
  <c r="Q23" i="8"/>
  <c r="P24" i="8"/>
  <c r="Q24" i="8"/>
  <c r="P25" i="8"/>
  <c r="Q25" i="8"/>
  <c r="P26" i="8"/>
  <c r="Q26" i="8"/>
  <c r="P27" i="8"/>
  <c r="Q27" i="8"/>
  <c r="P28" i="8"/>
  <c r="Q28" i="8"/>
  <c r="P29" i="8"/>
  <c r="Q29" i="8"/>
  <c r="P30" i="8"/>
  <c r="Q30" i="8"/>
  <c r="P31" i="8"/>
  <c r="Q31" i="8"/>
  <c r="P32" i="8"/>
  <c r="Q32" i="8"/>
  <c r="P33" i="8"/>
  <c r="Q33" i="8"/>
  <c r="P34" i="8"/>
  <c r="Q34" i="8"/>
  <c r="P35" i="8"/>
  <c r="Q35" i="8"/>
  <c r="P36" i="8"/>
  <c r="Q36" i="8"/>
  <c r="P37" i="8"/>
  <c r="Q37" i="8"/>
  <c r="P38" i="8"/>
  <c r="Q38" i="8"/>
  <c r="P39" i="8"/>
  <c r="Q39" i="8"/>
  <c r="P40" i="8"/>
  <c r="Q40" i="8"/>
  <c r="P41" i="8"/>
  <c r="Q41" i="8"/>
  <c r="P42" i="8"/>
  <c r="Q42" i="8"/>
  <c r="P43" i="8"/>
  <c r="Q43" i="8"/>
  <c r="P44" i="8"/>
  <c r="Q44" i="8"/>
  <c r="P45" i="8"/>
  <c r="Q45" i="8"/>
  <c r="P46" i="8"/>
  <c r="Q46" i="8"/>
  <c r="P47" i="8"/>
  <c r="Q47" i="8"/>
  <c r="P48" i="8"/>
  <c r="Q48" i="8"/>
  <c r="P49" i="8"/>
  <c r="Q49" i="8"/>
  <c r="Q5" i="8"/>
  <c r="P5" i="8"/>
  <c r="L13" i="8"/>
  <c r="L12" i="8"/>
  <c r="L11" i="8"/>
  <c r="L49" i="8"/>
  <c r="L48" i="8"/>
  <c r="L47" i="8"/>
  <c r="L40" i="8"/>
  <c r="L39" i="8"/>
  <c r="L38" i="8"/>
  <c r="L31" i="8"/>
  <c r="L30" i="8"/>
  <c r="L29" i="8"/>
  <c r="L22" i="8"/>
  <c r="L21" i="8"/>
  <c r="L20" i="8"/>
  <c r="L10" i="8"/>
  <c r="L9" i="8"/>
  <c r="L8" i="8"/>
  <c r="L46" i="8"/>
  <c r="L45" i="8"/>
  <c r="L44" i="8"/>
  <c r="L37" i="8"/>
  <c r="L36" i="8"/>
  <c r="L35" i="8"/>
  <c r="L28" i="8"/>
  <c r="L27" i="8"/>
  <c r="L26" i="8"/>
  <c r="L19" i="8"/>
  <c r="L18" i="8"/>
  <c r="L17" i="8"/>
  <c r="L7" i="8"/>
  <c r="L6" i="8"/>
  <c r="L5" i="8"/>
  <c r="L43" i="8"/>
  <c r="L42" i="8"/>
  <c r="L41" i="8"/>
  <c r="L34" i="8"/>
  <c r="L33" i="8"/>
  <c r="L32" i="8"/>
  <c r="L25" i="8"/>
  <c r="L24" i="8"/>
  <c r="L23" i="8"/>
  <c r="L16" i="8"/>
  <c r="L15" i="8"/>
  <c r="L14" i="8"/>
</calcChain>
</file>

<file path=xl/sharedStrings.xml><?xml version="1.0" encoding="utf-8"?>
<sst xmlns="http://schemas.openxmlformats.org/spreadsheetml/2006/main" count="120" uniqueCount="67">
  <si>
    <t>Nitrate+NO2</t>
  </si>
  <si>
    <t>Ammonium</t>
  </si>
  <si>
    <t>Nitrite</t>
  </si>
  <si>
    <t>Phosphate</t>
  </si>
  <si>
    <t>Silica</t>
  </si>
  <si>
    <t>Nitrate</t>
  </si>
  <si>
    <t>µmol/L</t>
  </si>
  <si>
    <t>Total P</t>
  </si>
  <si>
    <t>TKN</t>
  </si>
  <si>
    <t>ODNR1 6/22</t>
  </si>
  <si>
    <t>ODNR1 7/6</t>
  </si>
  <si>
    <t>ODNR2 6/15</t>
  </si>
  <si>
    <t>ODNR2 6/22</t>
  </si>
  <si>
    <t>ODNR2 7/6</t>
  </si>
  <si>
    <t>ODNR4 6/15</t>
  </si>
  <si>
    <t>ODNR4 6/22</t>
  </si>
  <si>
    <t>ODNR4 7/6</t>
  </si>
  <si>
    <t>ODNR6 6/15</t>
  </si>
  <si>
    <t>ODNR6 6/22</t>
  </si>
  <si>
    <t>ODNR6 7/6</t>
  </si>
  <si>
    <t>Bells 6/15</t>
  </si>
  <si>
    <t>Bells 6/22</t>
  </si>
  <si>
    <t>Bells 7/6</t>
  </si>
  <si>
    <t>ODNR1 6/15</t>
  </si>
  <si>
    <t>Total N</t>
  </si>
  <si>
    <t>ODNR1 7-11</t>
  </si>
  <si>
    <t>ODNR1 7-25</t>
  </si>
  <si>
    <t>ODNR1 7-27</t>
  </si>
  <si>
    <t>ODNR2 7-11</t>
  </si>
  <si>
    <t>ODNR2 7-25</t>
  </si>
  <si>
    <t>ODNR2 7-27</t>
  </si>
  <si>
    <t>ODNR4 7-11</t>
  </si>
  <si>
    <t>ODNR4 7-25</t>
  </si>
  <si>
    <t>ODNR4 7-27</t>
  </si>
  <si>
    <t>ODNR6 7-11</t>
  </si>
  <si>
    <t>ODNR6 7-25</t>
  </si>
  <si>
    <t>ODNR6 7-27</t>
  </si>
  <si>
    <t>Bells 7-11</t>
  </si>
  <si>
    <t>Bells 7-25</t>
  </si>
  <si>
    <t>Bells 7-27</t>
  </si>
  <si>
    <t>Bells 8/3</t>
  </si>
  <si>
    <t>Bells 8/17</t>
  </si>
  <si>
    <t>Bells 8/31</t>
  </si>
  <si>
    <t>ODNR1 8/3</t>
  </si>
  <si>
    <t>ODNR1 8/17</t>
  </si>
  <si>
    <t>ODNR1 8/31</t>
  </si>
  <si>
    <t>ODNR2 8/3</t>
  </si>
  <si>
    <t>ODNR2 8/17</t>
  </si>
  <si>
    <t>ODNR2 8/31</t>
  </si>
  <si>
    <t>ODNR4 8/3</t>
  </si>
  <si>
    <t>ODNR4 8/17</t>
  </si>
  <si>
    <t>ODNR4 8/31</t>
  </si>
  <si>
    <t>ODNR6 8/3</t>
  </si>
  <si>
    <t>ODNR6 8/17</t>
  </si>
  <si>
    <t>ODNR6 8/31</t>
  </si>
  <si>
    <t>Urea-N uM</t>
  </si>
  <si>
    <t>Site</t>
  </si>
  <si>
    <t>Date</t>
  </si>
  <si>
    <t>ODNR1</t>
  </si>
  <si>
    <t>ODNR2</t>
  </si>
  <si>
    <t>ODNR4</t>
  </si>
  <si>
    <t>ODNR6</t>
  </si>
  <si>
    <t>Bells</t>
  </si>
  <si>
    <t>Dissolved Organic N (DTKN)</t>
  </si>
  <si>
    <t xml:space="preserve"> </t>
  </si>
  <si>
    <t>Particulate TKN</t>
  </si>
  <si>
    <t>Non-Urea 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</si>
</sst>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/>
    <xf numFmtId="2" fontId="0" fillId="0" borderId="0" xfId="0" applyNumberFormat="1"/>
    <xf numFmtId="2" fontId="0" fillId="0" borderId="0" xfId="0" applyNumberFormat="1" applyFill="1"/>
    <xf numFmtId="14" fontId="0" fillId="0" borderId="0" xfId="0" applyNumberFormat="1"/>
    <xf numFmtId="14" fontId="0" fillId="0" borderId="0" xfId="0" applyNumberFormat="1" applyFill="1"/>
    <xf numFmtId="0" fontId="0" fillId="0" borderId="10" xfId="0" applyFill="1" applyBorder="1"/>
    <xf numFmtId="14" fontId="0" fillId="0" borderId="10" xfId="0" applyNumberFormat="1" applyBorder="1"/>
    <xf numFmtId="2" fontId="0" fillId="0" borderId="10" xfId="0" applyNumberFormat="1" applyFill="1" applyBorder="1"/>
    <xf numFmtId="0" fontId="0" fillId="0" borderId="10" xfId="0" applyBorder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workbookViewId="0">
      <selection activeCell="T62" sqref="T62"/>
    </sheetView>
  </sheetViews>
  <sheetFormatPr baseColWidth="10" defaultColWidth="8.83203125" defaultRowHeight="15" x14ac:dyDescent="0.2"/>
  <cols>
    <col min="1" max="2" width="11.5" bestFit="1" customWidth="1"/>
    <col min="3" max="3" width="9.6640625" style="4" bestFit="1" customWidth="1"/>
    <col min="4" max="4" width="12.1640625" style="2" bestFit="1" customWidth="1"/>
    <col min="5" max="5" width="11.5" style="2" bestFit="1" customWidth="1"/>
    <col min="6" max="6" width="7.33203125" style="2" bestFit="1" customWidth="1"/>
    <col min="7" max="7" width="10.5" style="2" bestFit="1" customWidth="1"/>
    <col min="8" max="8" width="8" style="2" bestFit="1" customWidth="1"/>
    <col min="9" max="9" width="7.33203125" style="2" bestFit="1" customWidth="1"/>
    <col min="10" max="10" width="12" style="2" bestFit="1" customWidth="1"/>
    <col min="11" max="12" width="8" style="2" bestFit="1" customWidth="1"/>
    <col min="13" max="13" width="12" style="2" bestFit="1" customWidth="1"/>
    <col min="14" max="14" width="25.83203125" style="2" bestFit="1" customWidth="1"/>
    <col min="16" max="16" width="14.6640625" bestFit="1" customWidth="1"/>
    <col min="17" max="17" width="14.33203125" bestFit="1" customWidth="1"/>
    <col min="18" max="18" width="8.83203125" style="4"/>
  </cols>
  <sheetData>
    <row r="1" spans="1:18" x14ac:dyDescent="0.2">
      <c r="N1" s="2" t="s">
        <v>64</v>
      </c>
    </row>
    <row r="2" spans="1:18" x14ac:dyDescent="0.2">
      <c r="R2" s="4" t="s">
        <v>64</v>
      </c>
    </row>
    <row r="3" spans="1:18" x14ac:dyDescent="0.2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7</v>
      </c>
      <c r="K3" s="2" t="s">
        <v>8</v>
      </c>
      <c r="L3" s="2" t="s">
        <v>24</v>
      </c>
      <c r="M3" s="2" t="s">
        <v>55</v>
      </c>
      <c r="N3" s="2" t="s">
        <v>63</v>
      </c>
      <c r="P3" s="2" t="s">
        <v>65</v>
      </c>
      <c r="Q3" s="2" t="s">
        <v>66</v>
      </c>
    </row>
    <row r="4" spans="1:18" x14ac:dyDescent="0.2">
      <c r="B4" t="s">
        <v>56</v>
      </c>
      <c r="C4" s="4" t="s">
        <v>57</v>
      </c>
      <c r="D4" s="2" t="s">
        <v>6</v>
      </c>
      <c r="E4" s="2" t="s">
        <v>6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  <c r="M4" s="2" t="s">
        <v>6</v>
      </c>
      <c r="N4" s="2" t="s">
        <v>6</v>
      </c>
      <c r="P4" s="2" t="s">
        <v>6</v>
      </c>
      <c r="Q4" s="2" t="s">
        <v>6</v>
      </c>
    </row>
    <row r="5" spans="1:18" x14ac:dyDescent="0.2">
      <c r="A5" t="s">
        <v>20</v>
      </c>
      <c r="B5" t="s">
        <v>62</v>
      </c>
      <c r="C5" s="4">
        <v>42536</v>
      </c>
      <c r="D5" s="2">
        <v>51.395000000000003</v>
      </c>
      <c r="E5" s="2">
        <v>0.92300000000000004</v>
      </c>
      <c r="F5" s="2">
        <v>0.55900000000000005</v>
      </c>
      <c r="G5" s="2">
        <v>-2.4E-2</v>
      </c>
      <c r="H5" s="2">
        <v>21.920999999999999</v>
      </c>
      <c r="I5" s="2">
        <v>50.850999999999999</v>
      </c>
      <c r="J5" s="2">
        <v>0.59499999999999997</v>
      </c>
      <c r="K5" s="2">
        <v>40.225999999999999</v>
      </c>
      <c r="L5" s="2">
        <f t="shared" ref="L5:L10" si="0">D5+K5</f>
        <v>91.621000000000009</v>
      </c>
      <c r="M5" s="2">
        <v>3.4966492276702077</v>
      </c>
      <c r="N5" s="2">
        <v>24.103999999999999</v>
      </c>
      <c r="P5" s="2">
        <f>K5-N5</f>
        <v>16.122</v>
      </c>
      <c r="Q5" s="2">
        <f>N5-M5-E5</f>
        <v>19.684350772329793</v>
      </c>
    </row>
    <row r="6" spans="1:18" x14ac:dyDescent="0.2">
      <c r="A6" t="s">
        <v>21</v>
      </c>
      <c r="B6" t="s">
        <v>62</v>
      </c>
      <c r="C6" s="4">
        <v>42543</v>
      </c>
      <c r="D6" s="2">
        <v>27.606000000000002</v>
      </c>
      <c r="E6" s="2">
        <v>0.877</v>
      </c>
      <c r="F6" s="2">
        <v>0.49</v>
      </c>
      <c r="G6" s="2">
        <v>-3.7999999999999999E-2</v>
      </c>
      <c r="H6" s="2">
        <v>34.26</v>
      </c>
      <c r="I6" s="2">
        <v>27.123000000000001</v>
      </c>
      <c r="J6" s="2">
        <v>1.41</v>
      </c>
      <c r="K6" s="2">
        <v>69.567999999999998</v>
      </c>
      <c r="L6" s="2">
        <f t="shared" si="0"/>
        <v>97.174000000000007</v>
      </c>
      <c r="M6" s="2">
        <v>2.9174480591025063</v>
      </c>
      <c r="N6" s="2">
        <v>25.422999999999998</v>
      </c>
      <c r="P6" s="2">
        <f t="shared" ref="P6:P49" si="1">K6-N6</f>
        <v>44.144999999999996</v>
      </c>
      <c r="Q6" s="2">
        <f t="shared" ref="Q6:Q49" si="2">N6-M6-E6</f>
        <v>21.628551940897491</v>
      </c>
    </row>
    <row r="7" spans="1:18" x14ac:dyDescent="0.2">
      <c r="A7" t="s">
        <v>22</v>
      </c>
      <c r="B7" t="s">
        <v>62</v>
      </c>
      <c r="C7" s="4">
        <v>42557</v>
      </c>
      <c r="D7" s="2">
        <v>40.639000000000003</v>
      </c>
      <c r="E7" s="2">
        <v>0.93400000000000005</v>
      </c>
      <c r="F7" s="2">
        <v>0.747</v>
      </c>
      <c r="G7" s="2">
        <v>0.122</v>
      </c>
      <c r="H7" s="2">
        <v>2.444</v>
      </c>
      <c r="I7" s="2">
        <v>39.902000000000001</v>
      </c>
      <c r="J7" s="2">
        <v>0.61</v>
      </c>
      <c r="K7" s="2">
        <v>39.363</v>
      </c>
      <c r="L7" s="2">
        <f t="shared" si="0"/>
        <v>80.00200000000001</v>
      </c>
      <c r="M7" s="2">
        <v>1.4610171132518048</v>
      </c>
      <c r="N7" s="2">
        <v>27.895</v>
      </c>
      <c r="P7" s="2">
        <f t="shared" si="1"/>
        <v>11.468</v>
      </c>
      <c r="Q7" s="2">
        <f t="shared" si="2"/>
        <v>25.499982886748192</v>
      </c>
    </row>
    <row r="8" spans="1:18" x14ac:dyDescent="0.2">
      <c r="A8" s="1" t="s">
        <v>37</v>
      </c>
      <c r="B8" s="1" t="s">
        <v>62</v>
      </c>
      <c r="C8" s="4">
        <v>42562</v>
      </c>
      <c r="D8" s="3">
        <v>30.872</v>
      </c>
      <c r="E8" s="3">
        <v>0.53300000000000003</v>
      </c>
      <c r="F8" s="3">
        <v>0.69</v>
      </c>
      <c r="G8" s="3">
        <v>1E-3</v>
      </c>
      <c r="H8" s="3">
        <v>5.2530000000000001</v>
      </c>
      <c r="I8" s="3">
        <v>30.181999999999999</v>
      </c>
      <c r="J8" s="3">
        <v>0.74199999999999999</v>
      </c>
      <c r="K8" s="3">
        <v>40.488</v>
      </c>
      <c r="L8" s="3">
        <f t="shared" si="0"/>
        <v>71.36</v>
      </c>
      <c r="M8" s="3">
        <v>2.2602354657568049</v>
      </c>
      <c r="N8" s="3">
        <v>22.382000000000001</v>
      </c>
      <c r="P8" s="2">
        <f t="shared" si="1"/>
        <v>18.105999999999998</v>
      </c>
      <c r="Q8" s="2">
        <f t="shared" si="2"/>
        <v>19.588764534243197</v>
      </c>
    </row>
    <row r="9" spans="1:18" x14ac:dyDescent="0.2">
      <c r="A9" s="1" t="s">
        <v>38</v>
      </c>
      <c r="B9" s="1" t="s">
        <v>62</v>
      </c>
      <c r="C9" s="4">
        <v>42576</v>
      </c>
      <c r="D9" s="3">
        <v>28.988</v>
      </c>
      <c r="E9" s="3">
        <v>0.82499999999999996</v>
      </c>
      <c r="F9" s="3">
        <v>0.50900000000000001</v>
      </c>
      <c r="G9" s="3">
        <v>-0.01</v>
      </c>
      <c r="H9" s="3">
        <v>10.523999999999999</v>
      </c>
      <c r="I9" s="3">
        <v>28.478999999999999</v>
      </c>
      <c r="J9" s="3">
        <v>0.41099999999999998</v>
      </c>
      <c r="K9" s="3">
        <v>27.812000000000001</v>
      </c>
      <c r="L9" s="3">
        <f t="shared" si="0"/>
        <v>56.8</v>
      </c>
      <c r="M9" s="3">
        <v>2.2602354657568049</v>
      </c>
      <c r="N9" s="3">
        <v>19.991</v>
      </c>
      <c r="P9" s="2">
        <f t="shared" si="1"/>
        <v>7.8210000000000015</v>
      </c>
      <c r="Q9" s="2">
        <f t="shared" si="2"/>
        <v>16.905764534243197</v>
      </c>
    </row>
    <row r="10" spans="1:18" x14ac:dyDescent="0.2">
      <c r="A10" s="1" t="s">
        <v>39</v>
      </c>
      <c r="B10" s="1" t="s">
        <v>62</v>
      </c>
      <c r="C10" s="4">
        <v>42578</v>
      </c>
      <c r="D10" s="3">
        <v>24.896000000000001</v>
      </c>
      <c r="E10" s="3">
        <v>0.372</v>
      </c>
      <c r="F10" s="3">
        <v>0.68100000000000005</v>
      </c>
      <c r="G10" s="3">
        <v>-0.05</v>
      </c>
      <c r="H10" s="3">
        <v>11.275</v>
      </c>
      <c r="I10" s="3">
        <v>24.215</v>
      </c>
      <c r="J10" s="3">
        <v>0.39400000000000002</v>
      </c>
      <c r="K10" s="3">
        <v>25.872</v>
      </c>
      <c r="L10" s="3">
        <f t="shared" si="0"/>
        <v>50.768000000000001</v>
      </c>
      <c r="M10" s="3">
        <v>2.2602354657568049</v>
      </c>
      <c r="N10" s="3">
        <v>18.617000000000001</v>
      </c>
      <c r="P10" s="2">
        <f t="shared" si="1"/>
        <v>7.254999999999999</v>
      </c>
      <c r="Q10" s="2">
        <f t="shared" si="2"/>
        <v>15.984764534243197</v>
      </c>
    </row>
    <row r="11" spans="1:18" x14ac:dyDescent="0.2">
      <c r="A11" s="1" t="s">
        <v>40</v>
      </c>
      <c r="B11" s="1" t="s">
        <v>62</v>
      </c>
      <c r="C11" s="4">
        <v>42585</v>
      </c>
      <c r="D11" s="3">
        <v>12.859</v>
      </c>
      <c r="E11" s="3">
        <v>0.92400000000000004</v>
      </c>
      <c r="F11" s="3">
        <v>0.499</v>
      </c>
      <c r="G11" s="3">
        <v>-0.02</v>
      </c>
      <c r="H11" s="3">
        <v>15.523999999999999</v>
      </c>
      <c r="I11" s="3">
        <v>12.887</v>
      </c>
      <c r="J11" s="3">
        <v>0.48599999999999999</v>
      </c>
      <c r="K11" s="3">
        <v>21.634</v>
      </c>
      <c r="L11" s="3">
        <f>K11+D11</f>
        <v>34.493000000000002</v>
      </c>
      <c r="M11" s="3">
        <v>2.2602354657568049</v>
      </c>
      <c r="N11" s="3">
        <v>19.742000000000001</v>
      </c>
      <c r="P11" s="2">
        <f t="shared" si="1"/>
        <v>1.8919999999999995</v>
      </c>
      <c r="Q11" s="2">
        <f t="shared" si="2"/>
        <v>16.557764534243198</v>
      </c>
    </row>
    <row r="12" spans="1:18" x14ac:dyDescent="0.2">
      <c r="A12" s="1" t="s">
        <v>41</v>
      </c>
      <c r="B12" s="1" t="s">
        <v>62</v>
      </c>
      <c r="C12" s="4">
        <v>42599</v>
      </c>
      <c r="D12" s="3">
        <v>9.8780000000000001</v>
      </c>
      <c r="E12" s="3">
        <v>-9.7000000000000003E-2</v>
      </c>
      <c r="F12" s="3">
        <v>0.51</v>
      </c>
      <c r="G12" s="3">
        <v>-4.2000000000000003E-2</v>
      </c>
      <c r="H12" s="3">
        <v>14.51</v>
      </c>
      <c r="I12" s="3">
        <v>9.8989999999999991</v>
      </c>
      <c r="J12" s="3">
        <v>0.52200000000000002</v>
      </c>
      <c r="K12" s="3">
        <v>16.748000000000001</v>
      </c>
      <c r="L12" s="3">
        <f>K12+D12</f>
        <v>26.626000000000001</v>
      </c>
      <c r="M12" s="3">
        <v>1.4610171132518048</v>
      </c>
      <c r="N12" s="3">
        <v>16.123000000000001</v>
      </c>
      <c r="P12" s="2">
        <f t="shared" si="1"/>
        <v>0.625</v>
      </c>
      <c r="Q12" s="2">
        <f t="shared" si="2"/>
        <v>14.758982886748196</v>
      </c>
    </row>
    <row r="13" spans="1:18" s="9" customFormat="1" x14ac:dyDescent="0.2">
      <c r="A13" s="6" t="s">
        <v>42</v>
      </c>
      <c r="B13" s="6" t="s">
        <v>62</v>
      </c>
      <c r="C13" s="7">
        <v>42613</v>
      </c>
      <c r="D13" s="8">
        <v>0.19</v>
      </c>
      <c r="E13" s="8">
        <v>-0.182</v>
      </c>
      <c r="F13" s="8">
        <v>0.03</v>
      </c>
      <c r="G13" s="8">
        <v>-3.9E-2</v>
      </c>
      <c r="H13" s="8">
        <v>10.423</v>
      </c>
      <c r="I13" s="8">
        <v>0.191</v>
      </c>
      <c r="J13" s="8">
        <v>0.63513513513513509</v>
      </c>
      <c r="K13" s="8">
        <v>24.815000000000001</v>
      </c>
      <c r="L13" s="8">
        <f>K13+D13</f>
        <v>25.005000000000003</v>
      </c>
      <c r="M13" s="8">
        <v>1.4610171132518048</v>
      </c>
      <c r="N13" s="8">
        <v>13.09</v>
      </c>
      <c r="P13" s="10">
        <f t="shared" si="1"/>
        <v>11.725000000000001</v>
      </c>
      <c r="Q13" s="10">
        <f t="shared" si="2"/>
        <v>11.810982886748196</v>
      </c>
      <c r="R13" s="7"/>
    </row>
    <row r="14" spans="1:18" x14ac:dyDescent="0.2">
      <c r="A14" t="s">
        <v>23</v>
      </c>
      <c r="B14" t="s">
        <v>58</v>
      </c>
      <c r="C14" s="4">
        <v>42536</v>
      </c>
      <c r="D14" s="2">
        <v>19.800999999999998</v>
      </c>
      <c r="E14" s="2">
        <v>0.77300000000000002</v>
      </c>
      <c r="F14" s="2">
        <v>0.36099999999999999</v>
      </c>
      <c r="G14" s="2">
        <v>-4.9000000000000002E-2</v>
      </c>
      <c r="H14" s="2">
        <v>34.271000000000001</v>
      </c>
      <c r="I14" s="2">
        <v>19.445</v>
      </c>
      <c r="J14" s="2">
        <v>1.7490000000000001</v>
      </c>
      <c r="K14" s="2">
        <v>101.47499999999999</v>
      </c>
      <c r="L14" s="2">
        <f t="shared" ref="L14:L19" si="3">D14+K14</f>
        <v>121.276</v>
      </c>
      <c r="M14" s="2">
        <v>4.0239902585607679</v>
      </c>
      <c r="N14" s="2">
        <v>23.276</v>
      </c>
      <c r="P14" s="2">
        <f t="shared" si="1"/>
        <v>78.198999999999998</v>
      </c>
      <c r="Q14" s="2">
        <f t="shared" si="2"/>
        <v>18.479009741439231</v>
      </c>
    </row>
    <row r="15" spans="1:18" x14ac:dyDescent="0.2">
      <c r="A15" t="s">
        <v>9</v>
      </c>
      <c r="B15" t="s">
        <v>58</v>
      </c>
      <c r="C15" s="4">
        <v>42543</v>
      </c>
      <c r="D15" s="2">
        <v>0.57599999999999996</v>
      </c>
      <c r="E15" s="2">
        <v>0.73599999999999999</v>
      </c>
      <c r="F15" s="2">
        <v>4.1000000000000002E-2</v>
      </c>
      <c r="G15" s="2">
        <v>-3.7999999999999999E-2</v>
      </c>
      <c r="H15" s="2">
        <v>47.655999999999999</v>
      </c>
      <c r="I15" s="2">
        <v>0.53500000000000003</v>
      </c>
      <c r="J15" s="2">
        <v>2.706</v>
      </c>
      <c r="K15" s="2">
        <v>128.32400000000001</v>
      </c>
      <c r="L15" s="2">
        <f t="shared" si="3"/>
        <v>128.9</v>
      </c>
      <c r="M15" s="2">
        <v>2.9174480591025063</v>
      </c>
      <c r="N15" s="2">
        <v>29.933</v>
      </c>
      <c r="P15" s="2">
        <f t="shared" si="1"/>
        <v>98.39100000000002</v>
      </c>
      <c r="Q15" s="2">
        <f t="shared" si="2"/>
        <v>26.279551940897495</v>
      </c>
    </row>
    <row r="16" spans="1:18" x14ac:dyDescent="0.2">
      <c r="A16" t="s">
        <v>10</v>
      </c>
      <c r="B16" t="s">
        <v>58</v>
      </c>
      <c r="C16" s="4">
        <v>42557</v>
      </c>
      <c r="D16" s="2">
        <v>0.26100000000000001</v>
      </c>
      <c r="E16" s="2">
        <v>0.76900000000000002</v>
      </c>
      <c r="F16" s="2">
        <v>5.6000000000000001E-2</v>
      </c>
      <c r="G16" s="2">
        <v>0.17699999999999999</v>
      </c>
      <c r="H16" s="2">
        <v>83.533000000000001</v>
      </c>
      <c r="I16" s="2">
        <v>0.20599999999999999</v>
      </c>
      <c r="J16" s="2">
        <v>4.2039999999999997</v>
      </c>
      <c r="K16" s="2">
        <v>132.363</v>
      </c>
      <c r="L16" s="2">
        <f t="shared" si="3"/>
        <v>132.624</v>
      </c>
      <c r="M16" s="2">
        <v>2.2602354657568049</v>
      </c>
      <c r="N16" s="2">
        <v>33.988</v>
      </c>
      <c r="P16" s="2">
        <f t="shared" si="1"/>
        <v>98.375</v>
      </c>
      <c r="Q16" s="2">
        <f t="shared" si="2"/>
        <v>30.958764534243198</v>
      </c>
    </row>
    <row r="17" spans="1:18" x14ac:dyDescent="0.2">
      <c r="A17" s="1" t="s">
        <v>25</v>
      </c>
      <c r="B17" s="1" t="s">
        <v>58</v>
      </c>
      <c r="C17" s="4">
        <v>42562</v>
      </c>
      <c r="D17" s="3">
        <v>0.28399999999999997</v>
      </c>
      <c r="E17" s="3">
        <v>0.873</v>
      </c>
      <c r="F17" s="3">
        <v>3.5999999999999997E-2</v>
      </c>
      <c r="G17" s="3">
        <v>-4.0000000000000001E-3</v>
      </c>
      <c r="H17" s="3">
        <v>32.960999999999999</v>
      </c>
      <c r="I17" s="3">
        <v>0.24799999999999997</v>
      </c>
      <c r="J17" s="3">
        <v>2.8840425531914891</v>
      </c>
      <c r="K17" s="3">
        <v>80.116</v>
      </c>
      <c r="L17" s="3">
        <f t="shared" si="3"/>
        <v>80.400000000000006</v>
      </c>
      <c r="M17" s="3">
        <v>9.0125844030616502</v>
      </c>
      <c r="N17" s="3">
        <v>28.827000000000002</v>
      </c>
      <c r="P17" s="2">
        <f t="shared" si="1"/>
        <v>51.289000000000001</v>
      </c>
      <c r="Q17" s="2">
        <f t="shared" si="2"/>
        <v>18.941415596938352</v>
      </c>
    </row>
    <row r="18" spans="1:18" x14ac:dyDescent="0.2">
      <c r="A18" s="1" t="s">
        <v>26</v>
      </c>
      <c r="B18" s="1" t="s">
        <v>58</v>
      </c>
      <c r="C18" s="4">
        <v>42576</v>
      </c>
      <c r="D18" s="3">
        <v>1.28</v>
      </c>
      <c r="E18" s="3">
        <v>0.214</v>
      </c>
      <c r="F18" s="3">
        <v>3.3000000000000002E-2</v>
      </c>
      <c r="G18" s="3">
        <v>0.152</v>
      </c>
      <c r="H18" s="3">
        <v>39.365000000000002</v>
      </c>
      <c r="I18" s="3">
        <v>1.2470000000000001</v>
      </c>
      <c r="J18" s="3">
        <v>3.468</v>
      </c>
      <c r="K18" s="3">
        <v>75.679000000000002</v>
      </c>
      <c r="L18" s="3">
        <f t="shared" si="3"/>
        <v>76.959000000000003</v>
      </c>
      <c r="M18" s="3">
        <v>9.9309855276448396</v>
      </c>
      <c r="N18" s="3">
        <v>32.271000000000001</v>
      </c>
      <c r="P18" s="2">
        <f t="shared" si="1"/>
        <v>43.408000000000001</v>
      </c>
      <c r="Q18" s="2">
        <f t="shared" si="2"/>
        <v>22.126014472355163</v>
      </c>
    </row>
    <row r="19" spans="1:18" x14ac:dyDescent="0.2">
      <c r="A19" s="1" t="s">
        <v>27</v>
      </c>
      <c r="B19" s="1" t="s">
        <v>58</v>
      </c>
      <c r="C19" s="4">
        <v>42578</v>
      </c>
      <c r="D19" s="3">
        <v>0.156</v>
      </c>
      <c r="E19" s="3">
        <v>0.36</v>
      </c>
      <c r="F19" s="3">
        <v>2.4E-2</v>
      </c>
      <c r="G19" s="3">
        <v>6.9000000000000006E-2</v>
      </c>
      <c r="H19" s="3">
        <v>33.598999999999997</v>
      </c>
      <c r="I19" s="3">
        <v>0.13200000000000001</v>
      </c>
      <c r="J19" s="3">
        <v>2.6276595744680855</v>
      </c>
      <c r="K19" s="3">
        <v>70.19</v>
      </c>
      <c r="L19" s="3">
        <f t="shared" si="3"/>
        <v>70.346000000000004</v>
      </c>
      <c r="M19" s="3">
        <v>9.3246103904097346</v>
      </c>
      <c r="N19" s="3">
        <v>25.085999999999999</v>
      </c>
      <c r="P19" s="2">
        <f t="shared" si="1"/>
        <v>45.103999999999999</v>
      </c>
      <c r="Q19" s="2">
        <f t="shared" si="2"/>
        <v>15.401389609590264</v>
      </c>
    </row>
    <row r="20" spans="1:18" x14ac:dyDescent="0.2">
      <c r="A20" t="s">
        <v>43</v>
      </c>
      <c r="B20" t="s">
        <v>58</v>
      </c>
      <c r="C20" s="4">
        <v>42585</v>
      </c>
      <c r="D20" s="2">
        <v>2.5000000000000001E-2</v>
      </c>
      <c r="E20" s="2">
        <v>-0.248</v>
      </c>
      <c r="F20" s="2">
        <v>4.1000000000000002E-2</v>
      </c>
      <c r="G20" s="2">
        <v>-0.02</v>
      </c>
      <c r="H20" s="2">
        <v>28.527000000000001</v>
      </c>
      <c r="I20" s="2">
        <v>2.5000000000000001E-2</v>
      </c>
      <c r="J20" s="3">
        <v>2.0329999999999999</v>
      </c>
      <c r="K20" s="2">
        <v>49.564999999999998</v>
      </c>
      <c r="L20" s="2">
        <f>K20+D20</f>
        <v>49.589999999999996</v>
      </c>
      <c r="M20" s="2">
        <v>9.3246103904097346</v>
      </c>
      <c r="N20" s="2">
        <v>20.341999999999999</v>
      </c>
      <c r="P20" s="2">
        <f t="shared" si="1"/>
        <v>29.222999999999999</v>
      </c>
      <c r="Q20" s="2">
        <f t="shared" si="2"/>
        <v>11.265389609590263</v>
      </c>
    </row>
    <row r="21" spans="1:18" x14ac:dyDescent="0.2">
      <c r="A21" t="s">
        <v>44</v>
      </c>
      <c r="B21" t="s">
        <v>58</v>
      </c>
      <c r="C21" s="5">
        <v>42599</v>
      </c>
      <c r="D21" s="2">
        <v>0.19500000000000001</v>
      </c>
      <c r="E21" s="2">
        <v>9.4E-2</v>
      </c>
      <c r="F21" s="2">
        <v>6.9000000000000006E-2</v>
      </c>
      <c r="G21" s="2">
        <v>8.5999999999999993E-2</v>
      </c>
      <c r="H21" s="2">
        <v>53.872999999999998</v>
      </c>
      <c r="I21" s="2">
        <v>0.19500000000000001</v>
      </c>
      <c r="J21" s="3">
        <v>4.266</v>
      </c>
      <c r="K21" s="2">
        <v>111.325</v>
      </c>
      <c r="L21" s="2">
        <f>K21+D21</f>
        <v>111.52</v>
      </c>
      <c r="M21" s="2">
        <v>9.0125844030616502</v>
      </c>
      <c r="N21" s="2">
        <v>31.072000000000003</v>
      </c>
      <c r="P21" s="2">
        <f t="shared" si="1"/>
        <v>80.253</v>
      </c>
      <c r="Q21" s="2">
        <f t="shared" si="2"/>
        <v>21.96541559693835</v>
      </c>
    </row>
    <row r="22" spans="1:18" s="9" customFormat="1" x14ac:dyDescent="0.2">
      <c r="A22" s="6" t="s">
        <v>45</v>
      </c>
      <c r="B22" s="6" t="s">
        <v>58</v>
      </c>
      <c r="C22" s="7">
        <v>42613</v>
      </c>
      <c r="D22" s="8">
        <v>0.19500000000000001</v>
      </c>
      <c r="E22" s="8">
        <v>0.18</v>
      </c>
      <c r="F22" s="8">
        <v>6.7000000000000004E-2</v>
      </c>
      <c r="G22" s="8">
        <v>0.25600000000000001</v>
      </c>
      <c r="H22" s="8">
        <v>59.276000000000003</v>
      </c>
      <c r="I22" s="8">
        <v>0.19500000000000001</v>
      </c>
      <c r="J22" s="8">
        <v>3.2531249999999998</v>
      </c>
      <c r="K22" s="8">
        <v>90.12</v>
      </c>
      <c r="L22" s="8">
        <f>K22+D22</f>
        <v>90.314999999999998</v>
      </c>
      <c r="M22" s="8">
        <v>9.3246103904097346</v>
      </c>
      <c r="N22" s="8">
        <v>23.463000000000001</v>
      </c>
      <c r="P22" s="10">
        <f t="shared" si="1"/>
        <v>66.657000000000011</v>
      </c>
      <c r="Q22" s="10">
        <f t="shared" si="2"/>
        <v>13.958389609590267</v>
      </c>
      <c r="R22" s="7"/>
    </row>
    <row r="23" spans="1:18" x14ac:dyDescent="0.2">
      <c r="A23" t="s">
        <v>11</v>
      </c>
      <c r="B23" t="s">
        <v>59</v>
      </c>
      <c r="C23" s="4">
        <v>42536</v>
      </c>
      <c r="D23" s="2">
        <v>0.27</v>
      </c>
      <c r="E23" s="2">
        <v>0.73399999999999999</v>
      </c>
      <c r="F23" s="2">
        <v>5.5E-2</v>
      </c>
      <c r="G23" s="2">
        <v>0.05</v>
      </c>
      <c r="H23" s="2">
        <v>47.37</v>
      </c>
      <c r="I23" s="2">
        <v>0.215</v>
      </c>
      <c r="J23" s="2">
        <v>4.1840000000000002</v>
      </c>
      <c r="K23" s="2">
        <v>176.62300000000002</v>
      </c>
      <c r="L23" s="2">
        <f t="shared" ref="L23:L28" si="4">D23+K23</f>
        <v>176.89300000000003</v>
      </c>
      <c r="M23" s="2">
        <v>0</v>
      </c>
      <c r="N23" s="2">
        <v>31.314999999999998</v>
      </c>
      <c r="P23" s="2">
        <f t="shared" si="1"/>
        <v>145.30800000000002</v>
      </c>
      <c r="Q23" s="2">
        <f t="shared" si="2"/>
        <v>30.580999999999996</v>
      </c>
    </row>
    <row r="24" spans="1:18" x14ac:dyDescent="0.2">
      <c r="A24" t="s">
        <v>12</v>
      </c>
      <c r="B24" t="s">
        <v>59</v>
      </c>
      <c r="C24" s="4">
        <v>42543</v>
      </c>
      <c r="D24" s="2">
        <v>0.26400000000000001</v>
      </c>
      <c r="E24" s="2">
        <v>0.78200000000000003</v>
      </c>
      <c r="F24" s="2">
        <v>6.6000000000000003E-2</v>
      </c>
      <c r="G24" s="2">
        <v>0.107</v>
      </c>
      <c r="H24" s="2">
        <v>64.388999999999996</v>
      </c>
      <c r="I24" s="2">
        <v>0.19700000000000001</v>
      </c>
      <c r="J24" s="2">
        <v>4.5869999999999997</v>
      </c>
      <c r="K24" s="2">
        <v>139.10600000000002</v>
      </c>
      <c r="L24" s="2">
        <f t="shared" si="4"/>
        <v>139.37000000000003</v>
      </c>
      <c r="M24" s="2">
        <v>0</v>
      </c>
      <c r="N24" s="2">
        <v>32.722999999999999</v>
      </c>
      <c r="P24" s="2">
        <f t="shared" si="1"/>
        <v>106.38300000000002</v>
      </c>
      <c r="Q24" s="2">
        <f t="shared" si="2"/>
        <v>31.940999999999999</v>
      </c>
    </row>
    <row r="25" spans="1:18" x14ac:dyDescent="0.2">
      <c r="A25" t="s">
        <v>13</v>
      </c>
      <c r="B25" t="s">
        <v>59</v>
      </c>
      <c r="C25" s="4">
        <v>42557</v>
      </c>
      <c r="D25" s="2">
        <v>0.59599999999999997</v>
      </c>
      <c r="E25" s="2">
        <v>0.82299999999999995</v>
      </c>
      <c r="F25" s="2">
        <v>6.9000000000000006E-2</v>
      </c>
      <c r="G25" s="2">
        <v>0.158</v>
      </c>
      <c r="H25" s="2">
        <v>83.709000000000003</v>
      </c>
      <c r="I25" s="2">
        <v>0.52700000000000002</v>
      </c>
      <c r="J25" s="2">
        <v>4.1429999999999998</v>
      </c>
      <c r="K25" s="2">
        <v>130.93900000000002</v>
      </c>
      <c r="L25" s="2">
        <f t="shared" si="4"/>
        <v>131.53500000000003</v>
      </c>
      <c r="M25" s="2">
        <v>0</v>
      </c>
      <c r="N25" s="2">
        <v>33.353999999999999</v>
      </c>
      <c r="P25" s="2">
        <f t="shared" si="1"/>
        <v>97.585000000000022</v>
      </c>
      <c r="Q25" s="2">
        <f t="shared" si="2"/>
        <v>32.530999999999999</v>
      </c>
    </row>
    <row r="26" spans="1:18" x14ac:dyDescent="0.2">
      <c r="A26" s="1" t="s">
        <v>28</v>
      </c>
      <c r="B26" s="1" t="s">
        <v>59</v>
      </c>
      <c r="C26" s="4">
        <v>42562</v>
      </c>
      <c r="D26" s="3">
        <v>0.16400000000000001</v>
      </c>
      <c r="E26" s="3">
        <v>7.3999999999999996E-2</v>
      </c>
      <c r="F26" s="3">
        <v>4.5999999999999999E-2</v>
      </c>
      <c r="G26" s="3">
        <v>0.35899999999999999</v>
      </c>
      <c r="H26" s="3">
        <v>86.674999999999997</v>
      </c>
      <c r="I26" s="3">
        <v>0.11800000000000001</v>
      </c>
      <c r="J26" s="3">
        <v>4.8769999999999998</v>
      </c>
      <c r="K26" s="3">
        <v>118.44</v>
      </c>
      <c r="L26" s="3">
        <f t="shared" si="4"/>
        <v>118.604</v>
      </c>
      <c r="M26" s="3">
        <v>0</v>
      </c>
      <c r="N26" s="3">
        <v>32.631</v>
      </c>
      <c r="P26" s="2">
        <f t="shared" si="1"/>
        <v>85.808999999999997</v>
      </c>
      <c r="Q26" s="2">
        <f t="shared" si="2"/>
        <v>32.557000000000002</v>
      </c>
    </row>
    <row r="27" spans="1:18" x14ac:dyDescent="0.2">
      <c r="A27" s="1" t="s">
        <v>29</v>
      </c>
      <c r="B27" s="1" t="s">
        <v>59</v>
      </c>
      <c r="C27" s="4">
        <v>42576</v>
      </c>
      <c r="D27" s="3">
        <v>3.1560000000000001</v>
      </c>
      <c r="E27" s="3">
        <v>0.58699999999999997</v>
      </c>
      <c r="F27" s="3">
        <v>5.0999999999999997E-2</v>
      </c>
      <c r="G27" s="3">
        <v>8.5000000000000006E-2</v>
      </c>
      <c r="H27" s="3">
        <v>30.405000000000001</v>
      </c>
      <c r="I27" s="3">
        <v>3.105</v>
      </c>
      <c r="J27" s="3">
        <v>3.6280000000000001</v>
      </c>
      <c r="K27" s="3">
        <v>85.04</v>
      </c>
      <c r="L27" s="3">
        <f t="shared" si="4"/>
        <v>88.196000000000012</v>
      </c>
      <c r="M27" s="3">
        <v>0</v>
      </c>
      <c r="N27" s="3">
        <v>30.234999999999999</v>
      </c>
      <c r="P27" s="2">
        <f t="shared" si="1"/>
        <v>54.805000000000007</v>
      </c>
      <c r="Q27" s="2">
        <f t="shared" si="2"/>
        <v>29.648</v>
      </c>
    </row>
    <row r="28" spans="1:18" x14ac:dyDescent="0.2">
      <c r="A28" s="1" t="s">
        <v>30</v>
      </c>
      <c r="B28" s="1" t="s">
        <v>59</v>
      </c>
      <c r="C28" s="4">
        <v>42578</v>
      </c>
      <c r="D28" s="3">
        <v>0.48699999999999999</v>
      </c>
      <c r="E28" s="3">
        <v>0.318</v>
      </c>
      <c r="F28" s="3">
        <v>2.9000000000000001E-2</v>
      </c>
      <c r="G28" s="3">
        <v>3.0000000000000001E-3</v>
      </c>
      <c r="H28" s="3">
        <v>33.548000000000002</v>
      </c>
      <c r="I28" s="3">
        <v>0.45799999999999996</v>
      </c>
      <c r="J28" s="3">
        <v>2.8809999999999998</v>
      </c>
      <c r="K28" s="3">
        <v>81.051000000000002</v>
      </c>
      <c r="L28" s="3">
        <f t="shared" si="4"/>
        <v>81.537999999999997</v>
      </c>
      <c r="M28" s="3">
        <v>0</v>
      </c>
      <c r="N28" s="3">
        <v>26.992999999999999</v>
      </c>
      <c r="P28" s="2">
        <f t="shared" si="1"/>
        <v>54.058000000000007</v>
      </c>
      <c r="Q28" s="2">
        <f t="shared" si="2"/>
        <v>26.674999999999997</v>
      </c>
    </row>
    <row r="29" spans="1:18" x14ac:dyDescent="0.2">
      <c r="A29" s="1" t="s">
        <v>46</v>
      </c>
      <c r="B29" s="1" t="s">
        <v>59</v>
      </c>
      <c r="C29" s="4">
        <v>42585</v>
      </c>
      <c r="D29" s="3">
        <v>0.122</v>
      </c>
      <c r="E29" s="3">
        <v>0.125</v>
      </c>
      <c r="F29" s="3">
        <v>6.4000000000000001E-2</v>
      </c>
      <c r="G29" s="3">
        <v>0.34699999999999998</v>
      </c>
      <c r="H29" s="3">
        <v>41.445</v>
      </c>
      <c r="I29" s="3">
        <v>0.123</v>
      </c>
      <c r="J29" s="3">
        <v>3.153</v>
      </c>
      <c r="K29" s="3">
        <v>78.751999999999995</v>
      </c>
      <c r="L29" s="3">
        <f>K29+D29</f>
        <v>78.873999999999995</v>
      </c>
      <c r="M29" s="3">
        <v>0</v>
      </c>
      <c r="N29" s="3">
        <v>27.969000000000001</v>
      </c>
      <c r="P29" s="2">
        <f t="shared" si="1"/>
        <v>50.782999999999994</v>
      </c>
      <c r="Q29" s="2">
        <f t="shared" si="2"/>
        <v>27.844000000000001</v>
      </c>
    </row>
    <row r="30" spans="1:18" x14ac:dyDescent="0.2">
      <c r="A30" s="1" t="s">
        <v>47</v>
      </c>
      <c r="B30" s="1" t="s">
        <v>59</v>
      </c>
      <c r="C30" s="4">
        <v>42599</v>
      </c>
      <c r="D30" s="3">
        <v>0.16300000000000001</v>
      </c>
      <c r="E30" s="3">
        <v>0.41899999999999998</v>
      </c>
      <c r="F30" s="3">
        <v>9.0999999999999998E-2</v>
      </c>
      <c r="G30" s="3">
        <v>0.13910976151681201</v>
      </c>
      <c r="H30" s="3">
        <v>65.174000000000007</v>
      </c>
      <c r="I30" s="3">
        <v>0.16300000000000001</v>
      </c>
      <c r="J30" s="3">
        <v>1.889</v>
      </c>
      <c r="K30" s="3">
        <v>119.58</v>
      </c>
      <c r="L30" s="3">
        <f>K30+D30</f>
        <v>119.74299999999999</v>
      </c>
      <c r="M30" s="3">
        <v>0</v>
      </c>
      <c r="N30" s="3">
        <v>28.395</v>
      </c>
      <c r="P30" s="2">
        <f t="shared" si="1"/>
        <v>91.185000000000002</v>
      </c>
      <c r="Q30" s="2">
        <f t="shared" si="2"/>
        <v>27.975999999999999</v>
      </c>
    </row>
    <row r="31" spans="1:18" s="9" customFormat="1" x14ac:dyDescent="0.2">
      <c r="A31" s="6" t="s">
        <v>48</v>
      </c>
      <c r="B31" s="6" t="s">
        <v>59</v>
      </c>
      <c r="C31" s="7">
        <v>42613</v>
      </c>
      <c r="D31" s="8">
        <v>0.60799999999999998</v>
      </c>
      <c r="E31" s="8">
        <v>0.36</v>
      </c>
      <c r="F31" s="8">
        <v>6.9000000000000006E-2</v>
      </c>
      <c r="G31" s="8">
        <v>0.21182121167234499</v>
      </c>
      <c r="H31" s="8">
        <v>57.877000000000002</v>
      </c>
      <c r="I31" s="8">
        <v>0.60899999999999999</v>
      </c>
      <c r="J31" s="8">
        <v>11.450000000000001</v>
      </c>
      <c r="K31" s="8">
        <v>98.185000000000002</v>
      </c>
      <c r="L31" s="8">
        <f>K31+D31</f>
        <v>98.793000000000006</v>
      </c>
      <c r="M31" s="8">
        <v>0</v>
      </c>
      <c r="N31" s="8">
        <v>17.010000000000002</v>
      </c>
      <c r="P31" s="10">
        <f t="shared" si="1"/>
        <v>81.174999999999997</v>
      </c>
      <c r="Q31" s="10">
        <f t="shared" si="2"/>
        <v>16.650000000000002</v>
      </c>
      <c r="R31" s="7"/>
    </row>
    <row r="32" spans="1:18" x14ac:dyDescent="0.2">
      <c r="A32" t="s">
        <v>14</v>
      </c>
      <c r="B32" t="s">
        <v>60</v>
      </c>
      <c r="C32" s="4">
        <v>42536</v>
      </c>
      <c r="D32" s="2">
        <v>28.388000000000002</v>
      </c>
      <c r="E32" s="2">
        <v>4.8460000000000001</v>
      </c>
      <c r="F32" s="2">
        <v>1.2370000000000001</v>
      </c>
      <c r="G32" s="2">
        <v>0.27100000000000002</v>
      </c>
      <c r="H32" s="2">
        <v>10.962</v>
      </c>
      <c r="I32" s="2">
        <v>27.155999999999999</v>
      </c>
      <c r="J32" s="2">
        <v>4.149</v>
      </c>
      <c r="K32" s="2">
        <v>128.851</v>
      </c>
      <c r="L32" s="2">
        <f t="shared" ref="L32:L37" si="5">D32+K32</f>
        <v>157.239</v>
      </c>
      <c r="M32" s="2">
        <v>2.2602354657568049</v>
      </c>
      <c r="N32" s="2">
        <v>48.353000000000002</v>
      </c>
      <c r="P32" s="2">
        <f t="shared" si="1"/>
        <v>80.49799999999999</v>
      </c>
      <c r="Q32" s="2">
        <f t="shared" si="2"/>
        <v>41.246764534243198</v>
      </c>
    </row>
    <row r="33" spans="1:18" x14ac:dyDescent="0.2">
      <c r="A33" t="s">
        <v>15</v>
      </c>
      <c r="B33" t="s">
        <v>60</v>
      </c>
      <c r="C33" s="4">
        <v>42543</v>
      </c>
      <c r="D33" s="2">
        <v>2.1720000000000002</v>
      </c>
      <c r="E33" s="2">
        <v>0.68200000000000005</v>
      </c>
      <c r="F33" s="2">
        <v>0.27</v>
      </c>
      <c r="G33" s="2">
        <v>0.36699999999999999</v>
      </c>
      <c r="H33" s="2">
        <v>10.183</v>
      </c>
      <c r="I33" s="2">
        <v>1.9019999999999999</v>
      </c>
      <c r="J33" s="2">
        <v>4.5410000000000004</v>
      </c>
      <c r="K33" s="2">
        <v>135.53500000000003</v>
      </c>
      <c r="L33" s="2">
        <f t="shared" si="5"/>
        <v>137.70700000000002</v>
      </c>
      <c r="M33" s="2">
        <v>2.9174480591025063</v>
      </c>
      <c r="N33" s="2">
        <v>40.866</v>
      </c>
      <c r="P33" s="2">
        <f t="shared" si="1"/>
        <v>94.669000000000025</v>
      </c>
      <c r="Q33" s="2">
        <f t="shared" si="2"/>
        <v>37.266551940897493</v>
      </c>
    </row>
    <row r="34" spans="1:18" x14ac:dyDescent="0.2">
      <c r="A34" t="s">
        <v>16</v>
      </c>
      <c r="B34" t="s">
        <v>60</v>
      </c>
      <c r="C34" s="4">
        <v>42557</v>
      </c>
      <c r="D34" s="2">
        <v>67.822999999999993</v>
      </c>
      <c r="E34" s="2">
        <v>1.085</v>
      </c>
      <c r="F34" s="2">
        <v>2.3969999999999998</v>
      </c>
      <c r="G34" s="2">
        <v>1.2E-2</v>
      </c>
      <c r="H34" s="2">
        <v>26.155000000000001</v>
      </c>
      <c r="I34" s="2">
        <v>65.44</v>
      </c>
      <c r="J34" s="2">
        <v>4.5010000000000003</v>
      </c>
      <c r="K34" s="2">
        <v>167.71900000000002</v>
      </c>
      <c r="L34" s="2">
        <f t="shared" si="5"/>
        <v>235.54200000000003</v>
      </c>
      <c r="M34" s="2">
        <v>2.2602354657568049</v>
      </c>
      <c r="N34" s="2">
        <v>37.457999999999998</v>
      </c>
      <c r="P34" s="2">
        <f t="shared" si="1"/>
        <v>130.26100000000002</v>
      </c>
      <c r="Q34" s="2">
        <f t="shared" si="2"/>
        <v>34.11276453424319</v>
      </c>
    </row>
    <row r="35" spans="1:18" x14ac:dyDescent="0.2">
      <c r="A35" s="1" t="s">
        <v>31</v>
      </c>
      <c r="B35" s="1" t="s">
        <v>60</v>
      </c>
      <c r="C35" s="4">
        <v>42562</v>
      </c>
      <c r="D35" s="3">
        <v>0.193</v>
      </c>
      <c r="E35" s="3">
        <v>0.40600000000000003</v>
      </c>
      <c r="F35" s="3">
        <v>7.0000000000000007E-2</v>
      </c>
      <c r="G35" s="3">
        <v>3.4000000000000002E-2</v>
      </c>
      <c r="H35" s="3">
        <v>39.515000000000001</v>
      </c>
      <c r="I35" s="3">
        <v>0.123</v>
      </c>
      <c r="J35" s="3">
        <v>5.3220000000000001</v>
      </c>
      <c r="K35" s="3">
        <v>161.93899999999999</v>
      </c>
      <c r="L35" s="3">
        <f t="shared" si="5"/>
        <v>162.13200000000001</v>
      </c>
      <c r="M35" s="3">
        <v>2.2602354657568049</v>
      </c>
      <c r="N35" s="3">
        <v>35.651000000000003</v>
      </c>
      <c r="P35" s="2">
        <f t="shared" si="1"/>
        <v>126.28799999999998</v>
      </c>
      <c r="Q35" s="2">
        <f t="shared" si="2"/>
        <v>32.984764534243197</v>
      </c>
    </row>
    <row r="36" spans="1:18" x14ac:dyDescent="0.2">
      <c r="A36" s="1" t="s">
        <v>32</v>
      </c>
      <c r="B36" s="1" t="s">
        <v>60</v>
      </c>
      <c r="C36" s="4">
        <v>42576</v>
      </c>
      <c r="D36" s="3">
        <v>2.2429999999999999</v>
      </c>
      <c r="E36" s="3">
        <v>0.47</v>
      </c>
      <c r="F36" s="3">
        <v>6.2E-2</v>
      </c>
      <c r="G36" s="3">
        <v>1.956</v>
      </c>
      <c r="H36" s="3">
        <v>54.728000000000002</v>
      </c>
      <c r="I36" s="3">
        <v>2.181</v>
      </c>
      <c r="J36" s="3">
        <v>8.1760000000000002</v>
      </c>
      <c r="K36" s="3">
        <v>142.1</v>
      </c>
      <c r="L36" s="3">
        <f t="shared" si="5"/>
        <v>144.34299999999999</v>
      </c>
      <c r="M36" s="3">
        <v>2.2602354657568049</v>
      </c>
      <c r="N36" s="3">
        <v>42.735999999999997</v>
      </c>
      <c r="P36" s="2">
        <f t="shared" si="1"/>
        <v>99.364000000000004</v>
      </c>
      <c r="Q36" s="2">
        <f t="shared" si="2"/>
        <v>40.005764534243191</v>
      </c>
    </row>
    <row r="37" spans="1:18" x14ac:dyDescent="0.2">
      <c r="A37" s="1" t="s">
        <v>33</v>
      </c>
      <c r="B37" s="1" t="s">
        <v>60</v>
      </c>
      <c r="C37" s="4">
        <v>42578</v>
      </c>
      <c r="D37" s="3">
        <v>0.22900000000000001</v>
      </c>
      <c r="E37" s="3">
        <v>0.26200000000000001</v>
      </c>
      <c r="F37" s="3">
        <v>3.7999999999999999E-2</v>
      </c>
      <c r="G37" s="3">
        <v>2.2000000000000002</v>
      </c>
      <c r="H37" s="3">
        <v>77.230999999999995</v>
      </c>
      <c r="I37" s="3">
        <v>0.191</v>
      </c>
      <c r="J37" s="3">
        <v>8.2260000000000009</v>
      </c>
      <c r="K37" s="3">
        <v>173.822</v>
      </c>
      <c r="L37" s="3">
        <f t="shared" si="5"/>
        <v>174.05100000000002</v>
      </c>
      <c r="M37" s="3">
        <v>1.4610171132518048</v>
      </c>
      <c r="N37" s="3">
        <v>42.134</v>
      </c>
      <c r="P37" s="2">
        <f t="shared" si="1"/>
        <v>131.68799999999999</v>
      </c>
      <c r="Q37" s="2">
        <f t="shared" si="2"/>
        <v>40.410982886748194</v>
      </c>
    </row>
    <row r="38" spans="1:18" s="1" customFormat="1" x14ac:dyDescent="0.2">
      <c r="A38" s="1" t="s">
        <v>49</v>
      </c>
      <c r="B38" s="1" t="s">
        <v>60</v>
      </c>
      <c r="C38" s="4">
        <v>42585</v>
      </c>
      <c r="D38" s="3">
        <v>0.22800000000000001</v>
      </c>
      <c r="E38" s="3">
        <v>0.36899999999999999</v>
      </c>
      <c r="F38" s="3">
        <v>8.7999999999999995E-2</v>
      </c>
      <c r="G38" s="3">
        <v>0.21353206932306301</v>
      </c>
      <c r="H38" s="3">
        <v>88.436999999999998</v>
      </c>
      <c r="I38" s="3">
        <v>0.22900000000000001</v>
      </c>
      <c r="J38" s="3">
        <v>7.2770000000000001</v>
      </c>
      <c r="K38" s="3">
        <v>190.11500000000001</v>
      </c>
      <c r="L38" s="3">
        <f>K38+D38</f>
        <v>190.34300000000002</v>
      </c>
      <c r="M38" s="3">
        <v>1.4610171132518048</v>
      </c>
      <c r="N38" s="3">
        <v>41.067</v>
      </c>
      <c r="P38" s="2">
        <f t="shared" si="1"/>
        <v>149.048</v>
      </c>
      <c r="Q38" s="2">
        <f t="shared" si="2"/>
        <v>39.236982886748194</v>
      </c>
      <c r="R38" s="5"/>
    </row>
    <row r="39" spans="1:18" x14ac:dyDescent="0.2">
      <c r="A39" s="1" t="s">
        <v>50</v>
      </c>
      <c r="B39" s="1" t="s">
        <v>60</v>
      </c>
      <c r="C39" s="4">
        <v>42599</v>
      </c>
      <c r="D39" s="3">
        <v>0.79700000000000004</v>
      </c>
      <c r="E39" s="3">
        <v>0.09</v>
      </c>
      <c r="F39" s="3">
        <v>0.28299999999999997</v>
      </c>
      <c r="G39" s="3">
        <v>0.56853503184713405</v>
      </c>
      <c r="H39" s="3">
        <v>56.552999999999997</v>
      </c>
      <c r="I39" s="3">
        <v>0.79900000000000004</v>
      </c>
      <c r="J39" s="3">
        <v>5.9080000000000004</v>
      </c>
      <c r="K39" s="3">
        <v>142.095</v>
      </c>
      <c r="L39" s="3">
        <f>K39+D39</f>
        <v>142.892</v>
      </c>
      <c r="M39" s="3">
        <v>2.9174480591025063</v>
      </c>
      <c r="N39" s="3">
        <v>38.79</v>
      </c>
      <c r="P39" s="2">
        <f t="shared" si="1"/>
        <v>103.30500000000001</v>
      </c>
      <c r="Q39" s="2">
        <f t="shared" si="2"/>
        <v>35.782551940897491</v>
      </c>
    </row>
    <row r="40" spans="1:18" s="9" customFormat="1" x14ac:dyDescent="0.2">
      <c r="A40" s="6" t="s">
        <v>51</v>
      </c>
      <c r="B40" s="6" t="s">
        <v>60</v>
      </c>
      <c r="C40" s="7">
        <v>42613</v>
      </c>
      <c r="D40" s="8">
        <v>5.5E-2</v>
      </c>
      <c r="E40" s="8">
        <v>0.54100000000000004</v>
      </c>
      <c r="F40" s="8">
        <v>0.108</v>
      </c>
      <c r="G40" s="8">
        <v>1.9149800029625199</v>
      </c>
      <c r="H40" s="8">
        <v>70.212999999999994</v>
      </c>
      <c r="I40" s="8">
        <v>5.5E-2</v>
      </c>
      <c r="J40" s="8">
        <v>6.5025000000000004</v>
      </c>
      <c r="K40" s="8">
        <v>147.21100000000001</v>
      </c>
      <c r="L40" s="8">
        <f>K40+D40</f>
        <v>147.26600000000002</v>
      </c>
      <c r="M40" s="8">
        <v>2.2602354657568049</v>
      </c>
      <c r="N40" s="8">
        <v>36.570999999999998</v>
      </c>
      <c r="P40" s="10">
        <f t="shared" si="1"/>
        <v>110.64000000000001</v>
      </c>
      <c r="Q40" s="10">
        <f t="shared" si="2"/>
        <v>33.769764534243194</v>
      </c>
      <c r="R40" s="7"/>
    </row>
    <row r="41" spans="1:18" x14ac:dyDescent="0.2">
      <c r="A41" t="s">
        <v>17</v>
      </c>
      <c r="B41" t="s">
        <v>61</v>
      </c>
      <c r="C41" s="4">
        <v>42536</v>
      </c>
      <c r="D41" s="2">
        <v>14.021000000000001</v>
      </c>
      <c r="E41" s="2">
        <v>1.21</v>
      </c>
      <c r="F41" s="2">
        <v>0.27100000000000002</v>
      </c>
      <c r="G41" s="2">
        <v>-1.9E-2</v>
      </c>
      <c r="H41" s="2">
        <v>55.08</v>
      </c>
      <c r="I41" s="2">
        <v>13.753</v>
      </c>
      <c r="J41" s="2">
        <v>3.2389999999999999</v>
      </c>
      <c r="K41" s="2">
        <v>149.827</v>
      </c>
      <c r="L41" s="2">
        <f t="shared" ref="L41:L46" si="6">D41+K41</f>
        <v>163.84800000000001</v>
      </c>
      <c r="M41" s="2">
        <v>12.946346138871808</v>
      </c>
      <c r="N41" s="2">
        <v>30.654000000000003</v>
      </c>
      <c r="P41" s="2">
        <f t="shared" si="1"/>
        <v>119.173</v>
      </c>
      <c r="Q41" s="2">
        <f t="shared" si="2"/>
        <v>16.497653861128192</v>
      </c>
    </row>
    <row r="42" spans="1:18" x14ac:dyDescent="0.2">
      <c r="A42" t="s">
        <v>18</v>
      </c>
      <c r="B42" t="s">
        <v>61</v>
      </c>
      <c r="C42" s="4">
        <v>42543</v>
      </c>
      <c r="D42" s="2">
        <v>0.80700000000000005</v>
      </c>
      <c r="E42" s="2">
        <v>0.61099999999999999</v>
      </c>
      <c r="F42" s="2">
        <v>7.1999999999999995E-2</v>
      </c>
      <c r="G42" s="2">
        <v>0.23100000000000001</v>
      </c>
      <c r="H42" s="2">
        <v>68.073999999999998</v>
      </c>
      <c r="I42" s="2">
        <v>0.73499999999999999</v>
      </c>
      <c r="J42" s="2">
        <v>4.9589999999999996</v>
      </c>
      <c r="K42" s="2">
        <v>176.059</v>
      </c>
      <c r="L42" s="2">
        <f t="shared" si="6"/>
        <v>176.86599999999999</v>
      </c>
      <c r="M42" s="2">
        <v>13.697652267181869</v>
      </c>
      <c r="N42" s="2">
        <v>37.704999999999998</v>
      </c>
      <c r="P42" s="2">
        <f t="shared" si="1"/>
        <v>138.35399999999998</v>
      </c>
      <c r="Q42" s="2">
        <f t="shared" si="2"/>
        <v>23.396347732818128</v>
      </c>
    </row>
    <row r="43" spans="1:18" x14ac:dyDescent="0.2">
      <c r="A43" t="s">
        <v>19</v>
      </c>
      <c r="B43" t="s">
        <v>61</v>
      </c>
      <c r="C43" s="4">
        <v>42557</v>
      </c>
      <c r="D43" s="2">
        <v>0.44700000000000001</v>
      </c>
      <c r="E43" s="2">
        <v>0.8</v>
      </c>
      <c r="F43" s="2">
        <v>0.16600000000000001</v>
      </c>
      <c r="G43" s="2">
        <v>0.32900000000000001</v>
      </c>
      <c r="H43" s="2">
        <v>65.811999999999998</v>
      </c>
      <c r="I43" s="2">
        <v>0.28100000000000003</v>
      </c>
      <c r="J43" s="2">
        <v>4.4000000000000004</v>
      </c>
      <c r="K43" s="2">
        <v>143.17500000000001</v>
      </c>
      <c r="L43" s="2">
        <f t="shared" si="6"/>
        <v>143.62200000000001</v>
      </c>
      <c r="M43" s="2">
        <v>12.946346138871808</v>
      </c>
      <c r="N43" s="2">
        <v>37.651000000000003</v>
      </c>
      <c r="P43" s="2">
        <f t="shared" si="1"/>
        <v>105.524</v>
      </c>
      <c r="Q43" s="2">
        <f t="shared" si="2"/>
        <v>23.904653861128192</v>
      </c>
    </row>
    <row r="44" spans="1:18" x14ac:dyDescent="0.2">
      <c r="A44" s="1" t="s">
        <v>34</v>
      </c>
      <c r="B44" s="1" t="s">
        <v>61</v>
      </c>
      <c r="C44" s="4">
        <v>42562</v>
      </c>
      <c r="D44" s="3">
        <v>0.76300000000000001</v>
      </c>
      <c r="E44" s="3">
        <v>0.92500000000000004</v>
      </c>
      <c r="F44" s="3">
        <v>0.05</v>
      </c>
      <c r="G44" s="3">
        <v>3.9E-2</v>
      </c>
      <c r="H44" s="3">
        <v>68.385000000000005</v>
      </c>
      <c r="I44" s="3">
        <v>0.71299999999999997</v>
      </c>
      <c r="J44" s="3">
        <v>4.7759999999999998</v>
      </c>
      <c r="K44" s="3">
        <v>154.393</v>
      </c>
      <c r="L44" s="3">
        <f t="shared" si="6"/>
        <v>155.15600000000001</v>
      </c>
      <c r="M44" s="3">
        <v>13.199571355878955</v>
      </c>
      <c r="N44" s="3">
        <v>43.920999999999999</v>
      </c>
      <c r="P44" s="2">
        <f t="shared" si="1"/>
        <v>110.47200000000001</v>
      </c>
      <c r="Q44" s="2">
        <f t="shared" si="2"/>
        <v>29.796428644121043</v>
      </c>
    </row>
    <row r="45" spans="1:18" x14ac:dyDescent="0.2">
      <c r="A45" s="1" t="s">
        <v>35</v>
      </c>
      <c r="B45" s="1" t="s">
        <v>61</v>
      </c>
      <c r="C45" s="4">
        <v>42576</v>
      </c>
      <c r="D45" s="3">
        <v>2.41</v>
      </c>
      <c r="E45" s="3">
        <v>0.182</v>
      </c>
      <c r="F45" s="3">
        <v>5.2999999999999999E-2</v>
      </c>
      <c r="G45" s="3">
        <v>1.5329999999999999</v>
      </c>
      <c r="H45" s="3">
        <v>95.906000000000006</v>
      </c>
      <c r="I45" s="3">
        <v>2.3570000000000002</v>
      </c>
      <c r="J45" s="3">
        <v>7.0519999999999996</v>
      </c>
      <c r="K45" s="3">
        <v>164.06399999999999</v>
      </c>
      <c r="L45" s="3">
        <f t="shared" si="6"/>
        <v>166.47399999999999</v>
      </c>
      <c r="M45" s="3">
        <v>12.946346138871808</v>
      </c>
      <c r="N45" s="3">
        <v>46.795000000000002</v>
      </c>
      <c r="P45" s="2">
        <f t="shared" si="1"/>
        <v>117.26899999999999</v>
      </c>
      <c r="Q45" s="2">
        <f t="shared" si="2"/>
        <v>33.666653861128189</v>
      </c>
    </row>
    <row r="46" spans="1:18" x14ac:dyDescent="0.2">
      <c r="A46" s="1" t="s">
        <v>36</v>
      </c>
      <c r="B46" s="1" t="s">
        <v>61</v>
      </c>
      <c r="C46" s="4">
        <v>42578</v>
      </c>
      <c r="D46" s="3">
        <v>1.1519999999999999</v>
      </c>
      <c r="E46" s="3">
        <v>0.78100000000000003</v>
      </c>
      <c r="F46" s="3">
        <v>5.3999999999999999E-2</v>
      </c>
      <c r="G46" s="3">
        <v>0.872</v>
      </c>
      <c r="H46" s="3">
        <v>100.94499999999999</v>
      </c>
      <c r="I46" s="3">
        <v>1.0979999999999999</v>
      </c>
      <c r="J46" s="3">
        <v>6.5869999999999997</v>
      </c>
      <c r="K46" s="3">
        <v>188.339</v>
      </c>
      <c r="L46" s="3">
        <f t="shared" si="6"/>
        <v>189.49099999999999</v>
      </c>
      <c r="M46" s="3">
        <v>2.9174480591025063</v>
      </c>
      <c r="N46" s="3">
        <v>50.095999999999997</v>
      </c>
      <c r="P46" s="2">
        <f t="shared" si="1"/>
        <v>138.24299999999999</v>
      </c>
      <c r="Q46" s="2">
        <f t="shared" si="2"/>
        <v>46.397551940897493</v>
      </c>
    </row>
    <row r="47" spans="1:18" x14ac:dyDescent="0.2">
      <c r="A47" s="1" t="s">
        <v>52</v>
      </c>
      <c r="B47" s="1" t="s">
        <v>61</v>
      </c>
      <c r="C47" s="4">
        <v>42585</v>
      </c>
      <c r="D47" s="3">
        <v>6.9000000000000006E-2</v>
      </c>
      <c r="E47" s="3">
        <v>0.41699999999999998</v>
      </c>
      <c r="F47" s="3">
        <v>8.3000000000000004E-2</v>
      </c>
      <c r="G47" s="3">
        <v>6.2976596059843001E-2</v>
      </c>
      <c r="H47" s="3">
        <v>95.632999999999996</v>
      </c>
      <c r="I47" s="3">
        <v>7.0000000000000007E-2</v>
      </c>
      <c r="J47" s="3">
        <v>5.617</v>
      </c>
      <c r="K47" s="3">
        <v>132.745</v>
      </c>
      <c r="L47" s="3">
        <f>K47+D47</f>
        <v>132.81399999999999</v>
      </c>
      <c r="M47" s="3">
        <v>3.4966492276702077</v>
      </c>
      <c r="N47" s="3">
        <v>44.66</v>
      </c>
      <c r="P47" s="2">
        <f t="shared" si="1"/>
        <v>88.085000000000008</v>
      </c>
      <c r="Q47" s="2">
        <f t="shared" si="2"/>
        <v>40.746350772329791</v>
      </c>
    </row>
    <row r="48" spans="1:18" x14ac:dyDescent="0.2">
      <c r="A48" s="1" t="s">
        <v>53</v>
      </c>
      <c r="B48" s="1" t="s">
        <v>61</v>
      </c>
      <c r="C48" s="4">
        <v>42599</v>
      </c>
      <c r="D48" s="3">
        <v>0.45100000000000001</v>
      </c>
      <c r="E48" s="3">
        <v>-0.32100000000000001</v>
      </c>
      <c r="F48" s="3">
        <v>6.8000000000000005E-2</v>
      </c>
      <c r="G48" s="3">
        <v>0.60104132721078396</v>
      </c>
      <c r="H48" s="3">
        <v>63.180999999999997</v>
      </c>
      <c r="I48" s="3">
        <v>0.45200000000000001</v>
      </c>
      <c r="J48" s="3">
        <v>5.64</v>
      </c>
      <c r="K48" s="3">
        <v>153.386</v>
      </c>
      <c r="L48" s="3">
        <f>K48+D48</f>
        <v>153.83699999999999</v>
      </c>
      <c r="M48" s="3">
        <v>3.4966492276702077</v>
      </c>
      <c r="N48" s="3">
        <v>45.771000000000001</v>
      </c>
      <c r="P48" s="2">
        <f t="shared" si="1"/>
        <v>107.61499999999999</v>
      </c>
      <c r="Q48" s="2">
        <f t="shared" si="2"/>
        <v>42.595350772329795</v>
      </c>
    </row>
    <row r="49" spans="1:17" x14ac:dyDescent="0.2">
      <c r="A49" s="1" t="s">
        <v>54</v>
      </c>
      <c r="B49" s="1" t="s">
        <v>61</v>
      </c>
      <c r="C49" s="4">
        <v>42613</v>
      </c>
      <c r="D49" s="3">
        <v>0.40899999999999997</v>
      </c>
      <c r="E49" s="3">
        <v>-3.5999999999999997E-2</v>
      </c>
      <c r="F49" s="3">
        <v>7.3999999999999996E-2</v>
      </c>
      <c r="G49" s="3">
        <v>0.64124648200266599</v>
      </c>
      <c r="H49" s="3">
        <v>48.256</v>
      </c>
      <c r="I49" s="3">
        <v>0.41</v>
      </c>
      <c r="J49" s="3">
        <v>8.1281250000000007</v>
      </c>
      <c r="K49" s="3">
        <v>122.798</v>
      </c>
      <c r="L49" s="3">
        <f>K49+D49</f>
        <v>123.20700000000001</v>
      </c>
      <c r="M49" s="3">
        <v>2.9174480591025063</v>
      </c>
      <c r="N49" s="3">
        <v>44.850999999999999</v>
      </c>
      <c r="P49" s="2">
        <f t="shared" si="1"/>
        <v>77.947000000000003</v>
      </c>
      <c r="Q49" s="2">
        <f t="shared" si="2"/>
        <v>41.969551940897496</v>
      </c>
    </row>
  </sheetData>
  <sortState ref="A5:N51">
    <sortCondition ref="B5:B51"/>
    <sortCondition ref="C5:C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 nutrients Jun-Aug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D. Chaffin</dc:creator>
  <cp:lastModifiedBy>Microsoft Office User</cp:lastModifiedBy>
  <dcterms:created xsi:type="dcterms:W3CDTF">2016-07-21T16:21:44Z</dcterms:created>
  <dcterms:modified xsi:type="dcterms:W3CDTF">2017-06-13T14:27:07Z</dcterms:modified>
</cp:coreProperties>
</file>