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elleneudeck/Desktop/BGSU/2017 field work/"/>
    </mc:Choice>
  </mc:AlternateContent>
  <bookViews>
    <workbookView xWindow="1460" yWindow="760" windowWidth="2642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0" i="1"/>
  <c r="I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6" i="1"/>
  <c r="E18" i="1"/>
  <c r="E17" i="1"/>
  <c r="E25" i="1"/>
  <c r="E3" i="1"/>
  <c r="E2" i="1"/>
  <c r="D3" i="1"/>
  <c r="F3" i="1"/>
  <c r="I3" i="1"/>
  <c r="D4" i="1"/>
  <c r="F4" i="1"/>
  <c r="I4" i="1"/>
  <c r="D5" i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8" i="1"/>
  <c r="F18" i="1"/>
  <c r="I18" i="1"/>
  <c r="D19" i="1"/>
  <c r="F19" i="1"/>
  <c r="I19" i="1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2" i="1"/>
  <c r="F2" i="1"/>
  <c r="I2" i="1"/>
</calcChain>
</file>

<file path=xl/sharedStrings.xml><?xml version="1.0" encoding="utf-8"?>
<sst xmlns="http://schemas.openxmlformats.org/spreadsheetml/2006/main" count="38" uniqueCount="36">
  <si>
    <t>Sample ID</t>
  </si>
  <si>
    <t>ABS1</t>
  </si>
  <si>
    <t>ABS2</t>
  </si>
  <si>
    <t>std0</t>
  </si>
  <si>
    <t>std1</t>
  </si>
  <si>
    <t>std2</t>
  </si>
  <si>
    <t>std3</t>
  </si>
  <si>
    <t>std4</t>
  </si>
  <si>
    <t>std5</t>
  </si>
  <si>
    <t>control</t>
  </si>
  <si>
    <t>LRB</t>
  </si>
  <si>
    <t>Ave ABS</t>
  </si>
  <si>
    <t>B/B0</t>
  </si>
  <si>
    <t>%B/B0</t>
  </si>
  <si>
    <t>ppb</t>
  </si>
  <si>
    <t>Microcystin (ppb)</t>
  </si>
  <si>
    <t>ODNR 4 8/14/17</t>
  </si>
  <si>
    <t>ODNR 6 8/14/17</t>
  </si>
  <si>
    <t>Bridge 8/14/17</t>
  </si>
  <si>
    <t>ODNR 1 8/14/17</t>
  </si>
  <si>
    <t>Buoy 2 8/14/17</t>
  </si>
  <si>
    <t>ODNR 2 8/14/17</t>
  </si>
  <si>
    <t>1163 8/14/17</t>
  </si>
  <si>
    <t>ODNR 4 8/28/17</t>
  </si>
  <si>
    <t>ODNR 6 8/28/17</t>
  </si>
  <si>
    <t>Bridge 8/28/17</t>
  </si>
  <si>
    <t>ODNR 1 8/28/17</t>
  </si>
  <si>
    <t>Buoy 2 8/28/17</t>
  </si>
  <si>
    <t>ODNR 2 8/28/17</t>
  </si>
  <si>
    <t>1163 8/28/17</t>
  </si>
  <si>
    <t>Bridge 9/17/17</t>
  </si>
  <si>
    <t>Shelby St 9/18/17</t>
  </si>
  <si>
    <t>dilution factor</t>
  </si>
  <si>
    <t>intake 10/30/17 A</t>
  </si>
  <si>
    <t>Intake 10/30/17 B</t>
  </si>
  <si>
    <t>Intake 10/30/17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</si>
</sst>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%B/B0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Sheet1!$L$4:$L$8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0.4</c:v>
                </c:pt>
                <c:pt idx="3">
                  <c:v>1.5</c:v>
                </c:pt>
                <c:pt idx="4">
                  <c:v>5.0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81.34461264470168</c:v>
                </c:pt>
                <c:pt idx="1">
                  <c:v>69.63490650044524</c:v>
                </c:pt>
                <c:pt idx="2">
                  <c:v>59.2386464826358</c:v>
                </c:pt>
                <c:pt idx="3">
                  <c:v>35.57435440783615</c:v>
                </c:pt>
                <c:pt idx="4">
                  <c:v>23.26357969723954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866208"/>
        <c:axId val="-351863888"/>
      </c:scatterChart>
      <c:valAx>
        <c:axId val="-35186620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863888"/>
        <c:crosses val="autoZero"/>
        <c:crossBetween val="midCat"/>
      </c:valAx>
      <c:valAx>
        <c:axId val="-3518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86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593651</xdr:colOff>
      <xdr:row>10</xdr:row>
      <xdr:rowOff>60840</xdr:rowOff>
    </xdr:from>
    <xdr:to>
      <xdr:col>17</xdr:col>
      <xdr:colOff>203791</xdr:colOff>
      <xdr:row>29</xdr:row>
      <xdr:rowOff>78759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7" zoomScale="129" zoomScaleNormal="129" zoomScalePageLayoutView="129" workbookViewId="0">
      <selection activeCell="A34" sqref="A34"/>
    </sheetView>
  </sheetViews>
  <sheetFormatPr baseColWidth="10" defaultRowHeight="16" x14ac:dyDescent="0.2"/>
  <cols>
    <col min="1" max="1" width="16.5" customWidth="1"/>
    <col min="9" max="9" width="15.33203125" bestFit="1" customWidth="1"/>
    <col min="10" max="10" width="12.6640625" customWidth="1"/>
    <col min="11" max="11" width="10.83203125" style="1"/>
  </cols>
  <sheetData>
    <row r="1" spans="1:13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I1" t="s">
        <v>15</v>
      </c>
      <c r="J1" t="s">
        <v>32</v>
      </c>
      <c r="K1" s="1" t="s">
        <v>15</v>
      </c>
    </row>
    <row r="2" spans="1:13" x14ac:dyDescent="0.2">
      <c r="A2" t="s">
        <v>3</v>
      </c>
      <c r="B2">
        <v>2.2450000000000001</v>
      </c>
      <c r="C2">
        <v>2.2469999999999999</v>
      </c>
      <c r="D2">
        <f>(B2+C2)/2</f>
        <v>2.246</v>
      </c>
      <c r="E2">
        <f>D2/D2</f>
        <v>1</v>
      </c>
      <c r="F2">
        <f>E2*100</f>
        <v>100</v>
      </c>
      <c r="G2">
        <f>F2-43.873</f>
        <v>56.127000000000002</v>
      </c>
      <c r="H2">
        <f>G2/-13.1</f>
        <v>-4.2845038167938938</v>
      </c>
      <c r="I2" s="1">
        <f>EXP(H2)</f>
        <v>1.3780457456778594E-2</v>
      </c>
      <c r="J2" s="1"/>
    </row>
    <row r="3" spans="1:13" x14ac:dyDescent="0.2">
      <c r="A3" t="s">
        <v>4</v>
      </c>
      <c r="B3">
        <v>1.9319999999999999</v>
      </c>
      <c r="C3">
        <v>1.722</v>
      </c>
      <c r="D3">
        <f t="shared" ref="D3:D30" si="0">(B3+C3)/2</f>
        <v>1.827</v>
      </c>
      <c r="E3">
        <f>D3/D2</f>
        <v>0.81344612644701686</v>
      </c>
      <c r="F3">
        <f t="shared" ref="F3:F30" si="1">E3*100</f>
        <v>81.344612644701684</v>
      </c>
      <c r="G3">
        <f t="shared" ref="G3:G30" si="2">F3-43.873</f>
        <v>37.471612644701686</v>
      </c>
      <c r="H3">
        <f t="shared" ref="H3:H30" si="3">G3/-13.1</f>
        <v>-2.8604284461604341</v>
      </c>
      <c r="I3" s="1">
        <f t="shared" ref="I3:I30" si="4">EXP(H3)</f>
        <v>5.7244228940570033E-2</v>
      </c>
      <c r="J3" s="1"/>
      <c r="L3" t="s">
        <v>14</v>
      </c>
      <c r="M3" t="s">
        <v>13</v>
      </c>
    </row>
    <row r="4" spans="1:13" x14ac:dyDescent="0.2">
      <c r="A4" t="s">
        <v>5</v>
      </c>
      <c r="B4">
        <v>1.571</v>
      </c>
      <c r="C4">
        <v>1.5569999999999999</v>
      </c>
      <c r="D4">
        <f t="shared" si="0"/>
        <v>1.5640000000000001</v>
      </c>
      <c r="E4">
        <f>D4/D2</f>
        <v>0.69634906500445237</v>
      </c>
      <c r="F4">
        <f t="shared" si="1"/>
        <v>69.63490650044524</v>
      </c>
      <c r="G4">
        <f t="shared" si="2"/>
        <v>25.761906500445242</v>
      </c>
      <c r="H4">
        <f t="shared" si="3"/>
        <v>-1.9665577481255911</v>
      </c>
      <c r="I4" s="1">
        <f t="shared" si="4"/>
        <v>0.1399377290075664</v>
      </c>
      <c r="J4" s="1"/>
      <c r="L4">
        <v>0.05</v>
      </c>
      <c r="M4">
        <v>81.344612644701684</v>
      </c>
    </row>
    <row r="5" spans="1:13" x14ac:dyDescent="0.2">
      <c r="A5" t="s">
        <v>6</v>
      </c>
      <c r="B5">
        <v>1.3069999999999999</v>
      </c>
      <c r="C5">
        <v>1.3540000000000001</v>
      </c>
      <c r="D5">
        <f t="shared" si="0"/>
        <v>1.3305</v>
      </c>
      <c r="E5">
        <f>D5/D2</f>
        <v>0.59238646482635793</v>
      </c>
      <c r="F5">
        <f t="shared" si="1"/>
        <v>59.238646482635794</v>
      </c>
      <c r="G5">
        <f t="shared" si="2"/>
        <v>15.365646482635796</v>
      </c>
      <c r="H5">
        <f t="shared" si="3"/>
        <v>-1.1729501131783051</v>
      </c>
      <c r="I5" s="1">
        <f t="shared" si="4"/>
        <v>0.30945267292257672</v>
      </c>
      <c r="J5" s="1"/>
      <c r="L5">
        <v>0.15</v>
      </c>
      <c r="M5">
        <v>69.63490650044524</v>
      </c>
    </row>
    <row r="6" spans="1:13" x14ac:dyDescent="0.2">
      <c r="A6" t="s">
        <v>7</v>
      </c>
      <c r="B6">
        <v>0.85199999999999998</v>
      </c>
      <c r="C6">
        <v>0.746</v>
      </c>
      <c r="D6">
        <f t="shared" si="0"/>
        <v>0.79899999999999993</v>
      </c>
      <c r="E6">
        <f>D6/D2</f>
        <v>0.35574354407836151</v>
      </c>
      <c r="F6">
        <f t="shared" si="1"/>
        <v>35.574354407836154</v>
      </c>
      <c r="G6">
        <f t="shared" si="2"/>
        <v>-8.2986455921638438</v>
      </c>
      <c r="H6">
        <f t="shared" si="3"/>
        <v>0.63348439634838505</v>
      </c>
      <c r="I6" s="1">
        <f t="shared" si="4"/>
        <v>1.8841643300122424</v>
      </c>
      <c r="J6" s="1"/>
      <c r="L6">
        <v>0.4</v>
      </c>
      <c r="M6">
        <v>59.238646482635794</v>
      </c>
    </row>
    <row r="7" spans="1:13" x14ac:dyDescent="0.2">
      <c r="A7" t="s">
        <v>8</v>
      </c>
      <c r="B7">
        <v>0.54600000000000004</v>
      </c>
      <c r="C7">
        <v>0.499</v>
      </c>
      <c r="D7">
        <f t="shared" si="0"/>
        <v>0.52249999999999996</v>
      </c>
      <c r="E7">
        <f>D7/D2</f>
        <v>0.23263579697239536</v>
      </c>
      <c r="F7">
        <f t="shared" si="1"/>
        <v>23.263579697239535</v>
      </c>
      <c r="G7">
        <f t="shared" si="2"/>
        <v>-20.609420302760462</v>
      </c>
      <c r="H7">
        <f t="shared" si="3"/>
        <v>1.573238191050417</v>
      </c>
      <c r="I7" s="1">
        <f t="shared" si="4"/>
        <v>4.8222382671338071</v>
      </c>
      <c r="J7" s="1"/>
      <c r="L7">
        <v>1.5</v>
      </c>
      <c r="M7">
        <v>35.574354407836154</v>
      </c>
    </row>
    <row r="8" spans="1:13" x14ac:dyDescent="0.2">
      <c r="A8" t="s">
        <v>9</v>
      </c>
      <c r="B8">
        <v>0.97799999999999998</v>
      </c>
      <c r="C8">
        <v>0.92900000000000005</v>
      </c>
      <c r="D8">
        <f t="shared" si="0"/>
        <v>0.95350000000000001</v>
      </c>
      <c r="E8">
        <f>D8/D2</f>
        <v>0.42453250222617989</v>
      </c>
      <c r="F8">
        <f t="shared" si="1"/>
        <v>42.453250222617989</v>
      </c>
      <c r="G8">
        <f t="shared" si="2"/>
        <v>-1.4197497773820089</v>
      </c>
      <c r="H8">
        <f t="shared" si="3"/>
        <v>0.10837784560168007</v>
      </c>
      <c r="I8" s="1">
        <f t="shared" si="4"/>
        <v>1.1144687629619341</v>
      </c>
      <c r="J8" s="1"/>
      <c r="L8">
        <v>5</v>
      </c>
      <c r="M8">
        <v>23.263579697239535</v>
      </c>
    </row>
    <row r="9" spans="1:13" x14ac:dyDescent="0.2">
      <c r="A9" t="s">
        <v>10</v>
      </c>
      <c r="B9">
        <v>1.7430000000000001</v>
      </c>
      <c r="C9">
        <v>1.772</v>
      </c>
      <c r="D9">
        <f t="shared" si="0"/>
        <v>1.7575000000000001</v>
      </c>
      <c r="E9">
        <f>D9/D2</f>
        <v>0.78250222617987542</v>
      </c>
      <c r="F9">
        <f t="shared" si="1"/>
        <v>78.250222617987546</v>
      </c>
      <c r="G9">
        <f t="shared" si="2"/>
        <v>34.377222617987549</v>
      </c>
      <c r="H9">
        <f t="shared" si="3"/>
        <v>-2.6242154670219504</v>
      </c>
      <c r="I9" s="1">
        <f t="shared" si="4"/>
        <v>7.2496610711442991E-2</v>
      </c>
      <c r="J9" s="1"/>
    </row>
    <row r="10" spans="1:13" x14ac:dyDescent="0.2">
      <c r="A10" t="s">
        <v>16</v>
      </c>
      <c r="B10">
        <v>0.79100000000000004</v>
      </c>
      <c r="C10">
        <v>0.73899999999999999</v>
      </c>
      <c r="D10">
        <f t="shared" si="0"/>
        <v>0.76500000000000001</v>
      </c>
      <c r="E10">
        <f>D10/D2</f>
        <v>0.34060552092609081</v>
      </c>
      <c r="F10">
        <f t="shared" si="1"/>
        <v>34.060552092609079</v>
      </c>
      <c r="G10">
        <f t="shared" si="2"/>
        <v>-9.8124479073909185</v>
      </c>
      <c r="H10">
        <f t="shared" si="3"/>
        <v>0.74904182499167316</v>
      </c>
      <c r="I10" s="1">
        <f>EXP(H10)</f>
        <v>2.1149725316019818</v>
      </c>
      <c r="J10" s="1">
        <v>4</v>
      </c>
      <c r="K10" s="1">
        <f>I10*4</f>
        <v>8.4598901264079274</v>
      </c>
    </row>
    <row r="11" spans="1:13" x14ac:dyDescent="0.2">
      <c r="A11" t="s">
        <v>17</v>
      </c>
      <c r="B11">
        <v>0.71899999999999997</v>
      </c>
      <c r="C11">
        <v>0.623</v>
      </c>
      <c r="D11">
        <f t="shared" si="0"/>
        <v>0.67100000000000004</v>
      </c>
      <c r="E11">
        <f>D11/D2</f>
        <v>0.29875333926981301</v>
      </c>
      <c r="F11">
        <f t="shared" si="1"/>
        <v>29.875333926981302</v>
      </c>
      <c r="G11">
        <f t="shared" si="2"/>
        <v>-13.997666073018696</v>
      </c>
      <c r="H11">
        <f t="shared" si="3"/>
        <v>1.0685241277113509</v>
      </c>
      <c r="I11" s="1">
        <f t="shared" si="4"/>
        <v>2.9110799457390018</v>
      </c>
      <c r="J11" s="1">
        <v>4</v>
      </c>
      <c r="K11" s="1">
        <f t="shared" ref="K11:K27" si="5">I11*4</f>
        <v>11.644319782956007</v>
      </c>
    </row>
    <row r="12" spans="1:13" x14ac:dyDescent="0.2">
      <c r="A12" t="s">
        <v>18</v>
      </c>
      <c r="B12">
        <v>0.81299999999999994</v>
      </c>
      <c r="C12">
        <v>0.72899999999999998</v>
      </c>
      <c r="D12">
        <f t="shared" si="0"/>
        <v>0.77099999999999991</v>
      </c>
      <c r="E12">
        <f>D12/D2</f>
        <v>0.34327693677649151</v>
      </c>
      <c r="F12">
        <f t="shared" si="1"/>
        <v>34.327693677649151</v>
      </c>
      <c r="G12">
        <f t="shared" si="2"/>
        <v>-9.5453063223508465</v>
      </c>
      <c r="H12">
        <f t="shared" si="3"/>
        <v>0.72864933758403405</v>
      </c>
      <c r="I12" s="1">
        <f t="shared" si="4"/>
        <v>2.0722797662086831</v>
      </c>
      <c r="J12" s="1">
        <v>4</v>
      </c>
      <c r="K12" s="1">
        <f t="shared" si="5"/>
        <v>8.2891190648347326</v>
      </c>
    </row>
    <row r="13" spans="1:13" x14ac:dyDescent="0.2">
      <c r="A13" t="s">
        <v>19</v>
      </c>
      <c r="B13">
        <v>0.755</v>
      </c>
      <c r="C13">
        <v>0.85599999999999998</v>
      </c>
      <c r="D13">
        <f t="shared" si="0"/>
        <v>0.80549999999999999</v>
      </c>
      <c r="E13">
        <f>D13/D2</f>
        <v>0.35863757791629564</v>
      </c>
      <c r="F13">
        <f t="shared" si="1"/>
        <v>35.863757791629567</v>
      </c>
      <c r="G13">
        <f t="shared" si="2"/>
        <v>-8.0092422083704307</v>
      </c>
      <c r="H13">
        <f t="shared" si="3"/>
        <v>0.61139253499010926</v>
      </c>
      <c r="I13" s="1">
        <f t="shared" si="4"/>
        <v>1.8429960491696002</v>
      </c>
      <c r="J13" s="1">
        <v>4</v>
      </c>
      <c r="K13" s="1">
        <f t="shared" si="5"/>
        <v>7.371984196678401</v>
      </c>
    </row>
    <row r="14" spans="1:13" x14ac:dyDescent="0.2">
      <c r="A14" t="s">
        <v>20</v>
      </c>
      <c r="B14">
        <v>0.78700000000000003</v>
      </c>
      <c r="C14">
        <v>0.76400000000000001</v>
      </c>
      <c r="D14">
        <f t="shared" si="0"/>
        <v>0.77550000000000008</v>
      </c>
      <c r="E14">
        <f>D14/D2</f>
        <v>0.34528049866429211</v>
      </c>
      <c r="F14">
        <f t="shared" si="1"/>
        <v>34.528049866429214</v>
      </c>
      <c r="G14">
        <f t="shared" si="2"/>
        <v>-9.3449501335707836</v>
      </c>
      <c r="H14">
        <f t="shared" si="3"/>
        <v>0.71335497202830411</v>
      </c>
      <c r="I14" s="1">
        <f t="shared" si="4"/>
        <v>2.0408267023750279</v>
      </c>
      <c r="J14" s="1">
        <v>4</v>
      </c>
      <c r="K14" s="1">
        <f t="shared" si="5"/>
        <v>8.1633068095001118</v>
      </c>
    </row>
    <row r="15" spans="1:13" x14ac:dyDescent="0.2">
      <c r="A15" t="s">
        <v>21</v>
      </c>
      <c r="B15">
        <v>0.80200000000000005</v>
      </c>
      <c r="C15">
        <v>0.82699999999999996</v>
      </c>
      <c r="D15">
        <f t="shared" si="0"/>
        <v>0.8145</v>
      </c>
      <c r="E15">
        <f>D15/D2</f>
        <v>0.36264470169189672</v>
      </c>
      <c r="F15">
        <f t="shared" si="1"/>
        <v>36.264470169189671</v>
      </c>
      <c r="G15">
        <f t="shared" si="2"/>
        <v>-7.6085298308103262</v>
      </c>
      <c r="H15">
        <f t="shared" si="3"/>
        <v>0.58080380387865083</v>
      </c>
      <c r="I15" s="1">
        <f t="shared" si="4"/>
        <v>1.7874746325030719</v>
      </c>
      <c r="J15" s="1">
        <v>4</v>
      </c>
      <c r="K15" s="1">
        <f t="shared" si="5"/>
        <v>7.1498985300122877</v>
      </c>
    </row>
    <row r="16" spans="1:13" x14ac:dyDescent="0.2">
      <c r="A16" t="s">
        <v>22</v>
      </c>
      <c r="B16">
        <v>0.91</v>
      </c>
      <c r="C16">
        <v>1.079</v>
      </c>
      <c r="D16">
        <f t="shared" si="0"/>
        <v>0.99449999999999994</v>
      </c>
      <c r="E16">
        <f>D16/D2</f>
        <v>0.44278717720391803</v>
      </c>
      <c r="F16">
        <f t="shared" si="1"/>
        <v>44.278717720391803</v>
      </c>
      <c r="G16">
        <f t="shared" si="2"/>
        <v>0.40571772039180587</v>
      </c>
      <c r="H16">
        <f t="shared" si="3"/>
        <v>-3.0970818350519534E-2</v>
      </c>
      <c r="I16" s="1">
        <f t="shared" si="4"/>
        <v>0.96950386438517089</v>
      </c>
      <c r="J16" s="1">
        <v>4</v>
      </c>
      <c r="K16" s="1">
        <f t="shared" si="5"/>
        <v>3.8780154575406836</v>
      </c>
    </row>
    <row r="17" spans="1:11" hidden="1" x14ac:dyDescent="0.2">
      <c r="E17">
        <f t="shared" ref="E17:E25" si="6">D17/D16</f>
        <v>0</v>
      </c>
      <c r="G17">
        <f t="shared" si="2"/>
        <v>-43.872999999999998</v>
      </c>
      <c r="H17">
        <f t="shared" si="3"/>
        <v>3.3490839694656489</v>
      </c>
      <c r="I17" s="1"/>
      <c r="J17" s="1"/>
      <c r="K17" s="1">
        <f t="shared" si="5"/>
        <v>0</v>
      </c>
    </row>
    <row r="18" spans="1:11" x14ac:dyDescent="0.2">
      <c r="A18" t="s">
        <v>23</v>
      </c>
      <c r="B18">
        <v>0.93600000000000005</v>
      </c>
      <c r="C18">
        <v>0.80400000000000005</v>
      </c>
      <c r="D18">
        <f t="shared" si="0"/>
        <v>0.87000000000000011</v>
      </c>
      <c r="E18">
        <f>D18/D2</f>
        <v>0.38735529830810334</v>
      </c>
      <c r="F18">
        <f t="shared" si="1"/>
        <v>38.735529830810336</v>
      </c>
      <c r="G18">
        <f t="shared" si="2"/>
        <v>-5.1374701691896618</v>
      </c>
      <c r="H18">
        <f t="shared" si="3"/>
        <v>0.39217329535798945</v>
      </c>
      <c r="I18" s="1">
        <f t="shared" si="4"/>
        <v>1.4801941999612844</v>
      </c>
      <c r="J18" s="1">
        <v>4</v>
      </c>
      <c r="K18" s="1">
        <f t="shared" si="5"/>
        <v>5.9207767998451377</v>
      </c>
    </row>
    <row r="19" spans="1:11" x14ac:dyDescent="0.2">
      <c r="A19" t="s">
        <v>24</v>
      </c>
      <c r="B19">
        <v>0.97199999999999998</v>
      </c>
      <c r="C19">
        <v>0.93899999999999995</v>
      </c>
      <c r="D19">
        <f t="shared" si="0"/>
        <v>0.95550000000000002</v>
      </c>
      <c r="E19">
        <f>D19/D2</f>
        <v>0.42542297417631347</v>
      </c>
      <c r="F19">
        <f t="shared" si="1"/>
        <v>42.542297417631346</v>
      </c>
      <c r="G19">
        <f t="shared" si="2"/>
        <v>-1.3307025823686516</v>
      </c>
      <c r="H19">
        <f t="shared" si="3"/>
        <v>0.1015803497991337</v>
      </c>
      <c r="I19" s="1">
        <f t="shared" si="4"/>
        <v>1.1069188555265463</v>
      </c>
      <c r="J19" s="1">
        <v>4</v>
      </c>
      <c r="K19" s="1">
        <f t="shared" si="5"/>
        <v>4.4276754221061854</v>
      </c>
    </row>
    <row r="20" spans="1:11" x14ac:dyDescent="0.2">
      <c r="A20" t="s">
        <v>25</v>
      </c>
      <c r="B20">
        <v>0.78800000000000003</v>
      </c>
      <c r="C20">
        <v>0.73199999999999998</v>
      </c>
      <c r="D20">
        <f t="shared" si="0"/>
        <v>0.76</v>
      </c>
      <c r="E20">
        <f>D20/D2</f>
        <v>0.3383793410507569</v>
      </c>
      <c r="F20">
        <f t="shared" si="1"/>
        <v>33.837934105075689</v>
      </c>
      <c r="G20">
        <f t="shared" si="2"/>
        <v>-10.035065894924308</v>
      </c>
      <c r="H20">
        <f t="shared" si="3"/>
        <v>0.76603556449803878</v>
      </c>
      <c r="I20" s="1">
        <f t="shared" si="4"/>
        <v>2.1512209496181098</v>
      </c>
      <c r="J20" s="1">
        <v>4</v>
      </c>
      <c r="K20" s="1">
        <f t="shared" si="5"/>
        <v>8.6048837984724393</v>
      </c>
    </row>
    <row r="21" spans="1:11" x14ac:dyDescent="0.2">
      <c r="A21" t="s">
        <v>26</v>
      </c>
      <c r="B21">
        <v>1.099</v>
      </c>
      <c r="C21">
        <v>1.1220000000000001</v>
      </c>
      <c r="D21">
        <f t="shared" si="0"/>
        <v>1.1105</v>
      </c>
      <c r="E21">
        <f>D21/D2</f>
        <v>0.49443455031166522</v>
      </c>
      <c r="F21">
        <f t="shared" si="1"/>
        <v>49.443455031166522</v>
      </c>
      <c r="G21">
        <f t="shared" si="2"/>
        <v>5.5704550311665244</v>
      </c>
      <c r="H21">
        <f t="shared" si="3"/>
        <v>-0.425225574898208</v>
      </c>
      <c r="I21" s="1">
        <f t="shared" si="4"/>
        <v>0.65362232770908679</v>
      </c>
      <c r="J21" s="1">
        <v>4</v>
      </c>
      <c r="K21" s="1">
        <f t="shared" si="5"/>
        <v>2.6144893108363472</v>
      </c>
    </row>
    <row r="22" spans="1:11" x14ac:dyDescent="0.2">
      <c r="A22" t="s">
        <v>27</v>
      </c>
      <c r="B22">
        <v>0.98199999999999998</v>
      </c>
      <c r="C22">
        <v>0.82299999999999995</v>
      </c>
      <c r="D22">
        <f t="shared" si="0"/>
        <v>0.90249999999999997</v>
      </c>
      <c r="E22">
        <f>D22/D2</f>
        <v>0.40182546749777381</v>
      </c>
      <c r="F22">
        <f t="shared" si="1"/>
        <v>40.18254674977738</v>
      </c>
      <c r="G22">
        <f t="shared" si="2"/>
        <v>-3.6904532502226175</v>
      </c>
      <c r="H22">
        <f t="shared" si="3"/>
        <v>0.28171398856661201</v>
      </c>
      <c r="I22" s="1">
        <f t="shared" si="4"/>
        <v>1.3253995863355974</v>
      </c>
      <c r="J22" s="1">
        <v>4</v>
      </c>
      <c r="K22" s="1">
        <f t="shared" si="5"/>
        <v>5.3015983453423896</v>
      </c>
    </row>
    <row r="23" spans="1:11" x14ac:dyDescent="0.2">
      <c r="A23" t="s">
        <v>28</v>
      </c>
      <c r="B23">
        <v>0.86699999999999999</v>
      </c>
      <c r="C23">
        <v>0.76600000000000001</v>
      </c>
      <c r="D23">
        <f t="shared" si="0"/>
        <v>0.8165</v>
      </c>
      <c r="E23">
        <f>D23/D2</f>
        <v>0.36353517364203025</v>
      </c>
      <c r="F23">
        <f t="shared" si="1"/>
        <v>36.353517364203029</v>
      </c>
      <c r="G23">
        <f t="shared" si="2"/>
        <v>-7.5194826357969689</v>
      </c>
      <c r="H23">
        <f t="shared" si="3"/>
        <v>0.57400630807610453</v>
      </c>
      <c r="I23" s="1">
        <f t="shared" si="4"/>
        <v>1.7753654837615358</v>
      </c>
      <c r="J23" s="1">
        <v>4</v>
      </c>
      <c r="K23" s="1">
        <f t="shared" si="5"/>
        <v>7.1014619350461432</v>
      </c>
    </row>
    <row r="24" spans="1:11" x14ac:dyDescent="0.2">
      <c r="A24" t="s">
        <v>29</v>
      </c>
      <c r="B24">
        <v>1.472</v>
      </c>
      <c r="C24">
        <v>1.333</v>
      </c>
      <c r="D24">
        <f t="shared" si="0"/>
        <v>1.4024999999999999</v>
      </c>
      <c r="E24">
        <f>D24/D2</f>
        <v>0.62444345503116649</v>
      </c>
      <c r="F24">
        <f t="shared" si="1"/>
        <v>62.444345503116651</v>
      </c>
      <c r="G24">
        <f t="shared" si="2"/>
        <v>18.571345503116653</v>
      </c>
      <c r="H24">
        <f t="shared" si="3"/>
        <v>-1.4176599620699735</v>
      </c>
      <c r="I24" s="1">
        <f t="shared" si="4"/>
        <v>0.2422802991673875</v>
      </c>
      <c r="J24" s="1">
        <v>4</v>
      </c>
      <c r="K24" s="1">
        <f t="shared" si="5"/>
        <v>0.96912119666954999</v>
      </c>
    </row>
    <row r="25" spans="1:11" hidden="1" x14ac:dyDescent="0.2">
      <c r="E25">
        <f t="shared" si="6"/>
        <v>0</v>
      </c>
      <c r="G25">
        <f t="shared" si="2"/>
        <v>-43.872999999999998</v>
      </c>
      <c r="H25">
        <f t="shared" si="3"/>
        <v>3.3490839694656489</v>
      </c>
      <c r="I25" s="1"/>
      <c r="J25" s="1"/>
      <c r="K25" s="1">
        <f t="shared" si="5"/>
        <v>0</v>
      </c>
    </row>
    <row r="26" spans="1:11" x14ac:dyDescent="0.2">
      <c r="A26" t="s">
        <v>30</v>
      </c>
      <c r="B26">
        <v>0.78800000000000003</v>
      </c>
      <c r="C26">
        <v>0.88700000000000001</v>
      </c>
      <c r="D26">
        <f t="shared" si="0"/>
        <v>0.83750000000000002</v>
      </c>
      <c r="E26">
        <f>D26/D2</f>
        <v>0.3728851291184328</v>
      </c>
      <c r="F26">
        <f t="shared" si="1"/>
        <v>37.288512911843277</v>
      </c>
      <c r="G26">
        <f t="shared" si="2"/>
        <v>-6.5844870881567203</v>
      </c>
      <c r="H26">
        <f t="shared" si="3"/>
        <v>0.502632602149368</v>
      </c>
      <c r="I26" s="1">
        <f t="shared" si="4"/>
        <v>1.6530674161869432</v>
      </c>
      <c r="J26" s="1">
        <v>4</v>
      </c>
      <c r="K26" s="1">
        <f t="shared" si="5"/>
        <v>6.6122696647477728</v>
      </c>
    </row>
    <row r="27" spans="1:11" x14ac:dyDescent="0.2">
      <c r="A27" t="s">
        <v>31</v>
      </c>
      <c r="B27">
        <v>0.98499999999999999</v>
      </c>
      <c r="C27">
        <v>0.83599999999999997</v>
      </c>
      <c r="D27">
        <f t="shared" si="0"/>
        <v>0.91049999999999998</v>
      </c>
      <c r="E27">
        <f>D27/D2</f>
        <v>0.40538735529830811</v>
      </c>
      <c r="F27">
        <f t="shared" si="1"/>
        <v>40.538735529830809</v>
      </c>
      <c r="G27">
        <f t="shared" si="2"/>
        <v>-3.3342644701691881</v>
      </c>
      <c r="H27">
        <f t="shared" si="3"/>
        <v>0.25452400535642661</v>
      </c>
      <c r="I27" s="1">
        <f t="shared" si="4"/>
        <v>1.2898475142209507</v>
      </c>
      <c r="J27" s="1">
        <v>4</v>
      </c>
      <c r="K27" s="1">
        <f t="shared" si="5"/>
        <v>5.1593900568838027</v>
      </c>
    </row>
    <row r="28" spans="1:11" x14ac:dyDescent="0.2">
      <c r="A28" t="s">
        <v>33</v>
      </c>
      <c r="B28">
        <v>0.49199999999999999</v>
      </c>
      <c r="C28">
        <v>0.54600000000000004</v>
      </c>
      <c r="D28">
        <f t="shared" si="0"/>
        <v>0.51900000000000002</v>
      </c>
      <c r="E28">
        <f>D28/D2</f>
        <v>0.23107747105966162</v>
      </c>
      <c r="F28">
        <f t="shared" si="1"/>
        <v>23.107747105966162</v>
      </c>
      <c r="G28">
        <f t="shared" si="2"/>
        <v>-20.765252894033836</v>
      </c>
      <c r="H28">
        <f t="shared" si="3"/>
        <v>1.585133808704873</v>
      </c>
      <c r="I28" s="1">
        <f t="shared" si="4"/>
        <v>4.8799443138560301</v>
      </c>
      <c r="J28" s="1"/>
    </row>
    <row r="29" spans="1:11" x14ac:dyDescent="0.2">
      <c r="A29" t="s">
        <v>34</v>
      </c>
      <c r="B29">
        <v>0.53200000000000003</v>
      </c>
      <c r="C29">
        <v>0.58799999999999997</v>
      </c>
      <c r="D29">
        <f t="shared" si="0"/>
        <v>0.56000000000000005</v>
      </c>
      <c r="E29">
        <f>D29/D2</f>
        <v>0.24933214603739984</v>
      </c>
      <c r="F29">
        <f t="shared" si="1"/>
        <v>24.933214603739984</v>
      </c>
      <c r="G29">
        <f t="shared" si="2"/>
        <v>-18.939785396260014</v>
      </c>
      <c r="H29">
        <f t="shared" si="3"/>
        <v>1.4457851447526728</v>
      </c>
      <c r="I29" s="1">
        <f t="shared" si="4"/>
        <v>4.2451839185639484</v>
      </c>
      <c r="J29" s="1"/>
    </row>
    <row r="30" spans="1:11" x14ac:dyDescent="0.2">
      <c r="A30" t="s">
        <v>35</v>
      </c>
      <c r="B30">
        <v>0.56999999999999995</v>
      </c>
      <c r="C30">
        <v>0.56299999999999994</v>
      </c>
      <c r="D30">
        <f t="shared" si="0"/>
        <v>0.5665</v>
      </c>
      <c r="E30">
        <f>D30/D2</f>
        <v>0.25222617987533391</v>
      </c>
      <c r="F30">
        <f t="shared" si="1"/>
        <v>25.22261798753339</v>
      </c>
      <c r="G30">
        <f t="shared" si="2"/>
        <v>-18.650382012466608</v>
      </c>
      <c r="H30">
        <f t="shared" si="3"/>
        <v>1.4236932833943976</v>
      </c>
      <c r="I30" s="1">
        <f t="shared" si="4"/>
        <v>4.1524282491118214</v>
      </c>
      <c r="J30" s="1"/>
    </row>
    <row r="31" spans="1:11" x14ac:dyDescent="0.2">
      <c r="I31" s="1"/>
      <c r="J31" s="1"/>
    </row>
    <row r="32" spans="1:11" x14ac:dyDescent="0.2">
      <c r="I32" s="1"/>
      <c r="J32" s="1"/>
    </row>
    <row r="33" spans="9:10" x14ac:dyDescent="0.2">
      <c r="I33" s="1"/>
      <c r="J33" s="1"/>
    </row>
    <row r="34" spans="9:10" x14ac:dyDescent="0.2">
      <c r="I34" s="1"/>
      <c r="J34" s="1"/>
    </row>
    <row r="35" spans="9:10" x14ac:dyDescent="0.2">
      <c r="I35" s="1"/>
      <c r="J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2017-08-12T11:24:52Z</dcterms:created>
  <dcterms:modified xsi:type="dcterms:W3CDTF">2017-11-20T16:50:55Z</dcterms:modified>
</cp:coreProperties>
</file>