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sw\Desktop\RSW files\2. Sandusky Bay\2023\Chlorophyll\"/>
    </mc:Choice>
  </mc:AlternateContent>
  <xr:revisionPtr revIDLastSave="0" documentId="13_ncr:1_{B60AE8AF-9F69-489D-B7C9-2E5961EC6551}" xr6:coauthVersionLast="47" xr6:coauthVersionMax="47" xr10:uidLastSave="{00000000-0000-0000-0000-000000000000}"/>
  <bookViews>
    <workbookView xWindow="-120" yWindow="-120" windowWidth="29040" windowHeight="15840" activeTab="4" xr2:uid="{C84FB12D-93D3-4660-AD07-9ED8004DF810}"/>
  </bookViews>
  <sheets>
    <sheet name="SB template" sheetId="4" r:id="rId1"/>
    <sheet name="RC template" sheetId="6" r:id="rId2"/>
    <sheet name="Temp" sheetId="5" r:id="rId3"/>
    <sheet name="RAW" sheetId="1" r:id="rId4"/>
    <sheet name="Condensed" sheetId="2" r:id="rId5"/>
  </sheets>
  <definedNames>
    <definedName name="_xlnm._FilterDatabase" localSheetId="4" hidden="1">Condensed!$A$1:$D$445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41" i="2" l="1"/>
  <c r="B441" i="2"/>
  <c r="C441" i="2"/>
  <c r="D441" i="2"/>
  <c r="A442" i="2"/>
  <c r="B442" i="2"/>
  <c r="C442" i="2"/>
  <c r="D442" i="2"/>
  <c r="A443" i="2"/>
  <c r="B443" i="2"/>
  <c r="C443" i="2"/>
  <c r="D443" i="2"/>
  <c r="A444" i="2"/>
  <c r="B444" i="2"/>
  <c r="C444" i="2"/>
  <c r="D444" i="2"/>
  <c r="A445" i="2"/>
  <c r="B445" i="2"/>
  <c r="C445" i="2"/>
  <c r="D445" i="2"/>
  <c r="A431" i="2"/>
  <c r="B431" i="2"/>
  <c r="C431" i="2"/>
  <c r="D431" i="2"/>
  <c r="A432" i="2"/>
  <c r="B432" i="2"/>
  <c r="C432" i="2"/>
  <c r="D432" i="2"/>
  <c r="A433" i="2"/>
  <c r="B433" i="2"/>
  <c r="C433" i="2"/>
  <c r="D433" i="2"/>
  <c r="A434" i="2"/>
  <c r="B434" i="2"/>
  <c r="C434" i="2"/>
  <c r="D434" i="2"/>
  <c r="A435" i="2"/>
  <c r="B435" i="2"/>
  <c r="C435" i="2"/>
  <c r="D435" i="2"/>
  <c r="A436" i="2"/>
  <c r="B436" i="2"/>
  <c r="C436" i="2"/>
  <c r="D436" i="2"/>
  <c r="A437" i="2"/>
  <c r="B437" i="2"/>
  <c r="C437" i="2"/>
  <c r="D437" i="2"/>
  <c r="A438" i="2"/>
  <c r="B438" i="2"/>
  <c r="C438" i="2"/>
  <c r="D438" i="2"/>
  <c r="A439" i="2"/>
  <c r="B439" i="2"/>
  <c r="C439" i="2"/>
  <c r="D439" i="2"/>
  <c r="A440" i="2"/>
  <c r="B440" i="2"/>
  <c r="C440" i="2"/>
  <c r="D440" i="2"/>
  <c r="A412" i="2"/>
  <c r="B412" i="2"/>
  <c r="C412" i="2"/>
  <c r="D412" i="2"/>
  <c r="A413" i="2"/>
  <c r="B413" i="2"/>
  <c r="C413" i="2"/>
  <c r="D413" i="2"/>
  <c r="A414" i="2"/>
  <c r="B414" i="2"/>
  <c r="C414" i="2"/>
  <c r="D414" i="2"/>
  <c r="A415" i="2"/>
  <c r="B415" i="2"/>
  <c r="C415" i="2"/>
  <c r="D415" i="2"/>
  <c r="A422" i="2"/>
  <c r="B422" i="2"/>
  <c r="C422" i="2"/>
  <c r="D422" i="2"/>
  <c r="A423" i="2"/>
  <c r="B423" i="2"/>
  <c r="C423" i="2"/>
  <c r="D423" i="2"/>
  <c r="A424" i="2"/>
  <c r="B424" i="2"/>
  <c r="C424" i="2"/>
  <c r="D424" i="2"/>
  <c r="A425" i="2"/>
  <c r="B425" i="2"/>
  <c r="C425" i="2"/>
  <c r="D425" i="2"/>
  <c r="A426" i="2"/>
  <c r="B426" i="2"/>
  <c r="C426" i="2"/>
  <c r="D426" i="2"/>
  <c r="A427" i="2"/>
  <c r="B427" i="2"/>
  <c r="C427" i="2"/>
  <c r="D427" i="2"/>
  <c r="A428" i="2"/>
  <c r="B428" i="2"/>
  <c r="C428" i="2"/>
  <c r="D428" i="2"/>
  <c r="A429" i="2"/>
  <c r="B429" i="2"/>
  <c r="C429" i="2"/>
  <c r="D429" i="2"/>
  <c r="A430" i="2"/>
  <c r="B430" i="2"/>
  <c r="C430" i="2"/>
  <c r="D430" i="2"/>
  <c r="A392" i="2"/>
  <c r="B392" i="2"/>
  <c r="C392" i="2"/>
  <c r="D392" i="2"/>
  <c r="A393" i="2"/>
  <c r="B393" i="2"/>
  <c r="C393" i="2"/>
  <c r="D393" i="2"/>
  <c r="A394" i="2"/>
  <c r="B394" i="2"/>
  <c r="C394" i="2"/>
  <c r="D394" i="2"/>
  <c r="A395" i="2"/>
  <c r="B395" i="2"/>
  <c r="C395" i="2"/>
  <c r="D395" i="2"/>
  <c r="A396" i="2"/>
  <c r="B396" i="2"/>
  <c r="C396" i="2"/>
  <c r="D396" i="2"/>
  <c r="A397" i="2"/>
  <c r="B397" i="2"/>
  <c r="C397" i="2"/>
  <c r="D397" i="2"/>
  <c r="A398" i="2"/>
  <c r="B398" i="2"/>
  <c r="C398" i="2"/>
  <c r="D398" i="2"/>
  <c r="A399" i="2"/>
  <c r="B399" i="2"/>
  <c r="C399" i="2"/>
  <c r="D399" i="2"/>
  <c r="A400" i="2"/>
  <c r="B400" i="2"/>
  <c r="C400" i="2"/>
  <c r="D400" i="2"/>
  <c r="A401" i="2"/>
  <c r="B401" i="2"/>
  <c r="C401" i="2"/>
  <c r="D401" i="2"/>
  <c r="A402" i="2"/>
  <c r="B402" i="2"/>
  <c r="C402" i="2"/>
  <c r="D402" i="2"/>
  <c r="A403" i="2"/>
  <c r="B403" i="2"/>
  <c r="C403" i="2"/>
  <c r="D403" i="2"/>
  <c r="A404" i="2"/>
  <c r="B404" i="2"/>
  <c r="C404" i="2"/>
  <c r="D404" i="2"/>
  <c r="A405" i="2"/>
  <c r="B405" i="2"/>
  <c r="C405" i="2"/>
  <c r="D405" i="2"/>
  <c r="A406" i="2"/>
  <c r="B406" i="2"/>
  <c r="C406" i="2"/>
  <c r="D406" i="2"/>
  <c r="A407" i="2"/>
  <c r="B407" i="2"/>
  <c r="C407" i="2"/>
  <c r="D407" i="2"/>
  <c r="A408" i="2"/>
  <c r="B408" i="2"/>
  <c r="C408" i="2"/>
  <c r="D408" i="2"/>
  <c r="A409" i="2"/>
  <c r="B409" i="2"/>
  <c r="C409" i="2"/>
  <c r="D409" i="2"/>
  <c r="A410" i="2"/>
  <c r="B410" i="2"/>
  <c r="C410" i="2"/>
  <c r="D410" i="2"/>
  <c r="A411" i="2"/>
  <c r="B411" i="2"/>
  <c r="C411" i="2"/>
  <c r="D411" i="2"/>
  <c r="L445" i="1"/>
  <c r="K445" i="1"/>
  <c r="J445" i="1"/>
  <c r="L444" i="1"/>
  <c r="K444" i="1"/>
  <c r="J444" i="1"/>
  <c r="B444" i="1"/>
  <c r="B445" i="1" s="1"/>
  <c r="L443" i="1"/>
  <c r="K443" i="1"/>
  <c r="J443" i="1"/>
  <c r="L442" i="1"/>
  <c r="K442" i="1"/>
  <c r="J442" i="1"/>
  <c r="L441" i="1"/>
  <c r="K441" i="1"/>
  <c r="J441" i="1"/>
  <c r="B441" i="1"/>
  <c r="B442" i="1" s="1"/>
  <c r="L440" i="1"/>
  <c r="K440" i="1"/>
  <c r="J440" i="1"/>
  <c r="L439" i="1"/>
  <c r="K439" i="1"/>
  <c r="J439" i="1"/>
  <c r="B439" i="1"/>
  <c r="L438" i="1"/>
  <c r="K438" i="1"/>
  <c r="J438" i="1"/>
  <c r="B438" i="1"/>
  <c r="L437" i="1"/>
  <c r="K437" i="1"/>
  <c r="J437" i="1"/>
  <c r="L436" i="1"/>
  <c r="K436" i="1"/>
  <c r="J436" i="1"/>
  <c r="B436" i="1"/>
  <c r="L435" i="1"/>
  <c r="K435" i="1"/>
  <c r="J435" i="1"/>
  <c r="B435" i="1"/>
  <c r="L434" i="1"/>
  <c r="K434" i="1"/>
  <c r="J434" i="1"/>
  <c r="L433" i="1"/>
  <c r="K433" i="1"/>
  <c r="J433" i="1"/>
  <c r="L432" i="1"/>
  <c r="K432" i="1"/>
  <c r="J432" i="1"/>
  <c r="B432" i="1"/>
  <c r="B433" i="1" s="1"/>
  <c r="L431" i="1"/>
  <c r="K431" i="1"/>
  <c r="J431" i="1"/>
  <c r="L430" i="1"/>
  <c r="K430" i="1"/>
  <c r="J430" i="1"/>
  <c r="L429" i="1"/>
  <c r="K429" i="1"/>
  <c r="J429" i="1"/>
  <c r="B429" i="1"/>
  <c r="B430" i="1" s="1"/>
  <c r="L428" i="1"/>
  <c r="K428" i="1"/>
  <c r="J428" i="1"/>
  <c r="L427" i="1"/>
  <c r="K427" i="1"/>
  <c r="J427" i="1"/>
  <c r="B427" i="1"/>
  <c r="L426" i="1"/>
  <c r="K426" i="1"/>
  <c r="J426" i="1"/>
  <c r="B426" i="1"/>
  <c r="L425" i="1"/>
  <c r="K425" i="1"/>
  <c r="J425" i="1"/>
  <c r="L424" i="1"/>
  <c r="K424" i="1"/>
  <c r="J424" i="1"/>
  <c r="B424" i="1"/>
  <c r="L423" i="1"/>
  <c r="K423" i="1"/>
  <c r="J423" i="1"/>
  <c r="B423" i="1"/>
  <c r="L422" i="1"/>
  <c r="K422" i="1"/>
  <c r="J422" i="1"/>
  <c r="J399" i="1"/>
  <c r="K399" i="1"/>
  <c r="L399" i="1"/>
  <c r="J400" i="1"/>
  <c r="K400" i="1"/>
  <c r="L400" i="1"/>
  <c r="J401" i="1"/>
  <c r="K401" i="1"/>
  <c r="L401" i="1"/>
  <c r="J402" i="1"/>
  <c r="K402" i="1"/>
  <c r="L402" i="1"/>
  <c r="J403" i="1"/>
  <c r="K403" i="1"/>
  <c r="L403" i="1"/>
  <c r="J404" i="1"/>
  <c r="K404" i="1"/>
  <c r="L404" i="1"/>
  <c r="J405" i="1"/>
  <c r="K405" i="1"/>
  <c r="L405" i="1"/>
  <c r="J406" i="1"/>
  <c r="K406" i="1"/>
  <c r="L406" i="1"/>
  <c r="J407" i="1"/>
  <c r="K407" i="1"/>
  <c r="L407" i="1"/>
  <c r="J408" i="1"/>
  <c r="K408" i="1"/>
  <c r="L408" i="1"/>
  <c r="J409" i="1"/>
  <c r="K409" i="1"/>
  <c r="L409" i="1"/>
  <c r="J410" i="1"/>
  <c r="K410" i="1"/>
  <c r="L410" i="1"/>
  <c r="J411" i="1"/>
  <c r="K411" i="1"/>
  <c r="L411" i="1"/>
  <c r="J412" i="1"/>
  <c r="K412" i="1"/>
  <c r="L412" i="1"/>
  <c r="J413" i="1"/>
  <c r="K413" i="1"/>
  <c r="L413" i="1"/>
  <c r="J414" i="1"/>
  <c r="K414" i="1"/>
  <c r="L414" i="1"/>
  <c r="J415" i="1"/>
  <c r="K415" i="1"/>
  <c r="L415" i="1"/>
  <c r="J416" i="1"/>
  <c r="K416" i="1"/>
  <c r="L416" i="1"/>
  <c r="J417" i="1"/>
  <c r="K417" i="1"/>
  <c r="L417" i="1"/>
  <c r="J418" i="1"/>
  <c r="K418" i="1"/>
  <c r="L418" i="1"/>
  <c r="J419" i="1"/>
  <c r="K419" i="1"/>
  <c r="L419" i="1"/>
  <c r="J420" i="1"/>
  <c r="K420" i="1"/>
  <c r="L420" i="1"/>
  <c r="J421" i="1"/>
  <c r="K421" i="1"/>
  <c r="L421" i="1"/>
  <c r="B420" i="1"/>
  <c r="B421" i="1" s="1"/>
  <c r="B417" i="1"/>
  <c r="B418" i="1" s="1"/>
  <c r="B414" i="1"/>
  <c r="B415" i="1" s="1"/>
  <c r="B411" i="1"/>
  <c r="B412" i="1" s="1"/>
  <c r="B409" i="1"/>
  <c r="B408" i="1"/>
  <c r="B405" i="1"/>
  <c r="B406" i="1" s="1"/>
  <c r="B402" i="1"/>
  <c r="B403" i="1" s="1"/>
  <c r="B399" i="1"/>
  <c r="B400" i="1" s="1"/>
  <c r="L398" i="1"/>
  <c r="K398" i="1"/>
  <c r="J398" i="1"/>
  <c r="A371" i="2"/>
  <c r="B371" i="2"/>
  <c r="C371" i="2"/>
  <c r="D371" i="2"/>
  <c r="A372" i="2"/>
  <c r="B372" i="2"/>
  <c r="C372" i="2"/>
  <c r="D372" i="2"/>
  <c r="A373" i="2"/>
  <c r="B373" i="2"/>
  <c r="C373" i="2"/>
  <c r="D373" i="2"/>
  <c r="A374" i="2"/>
  <c r="B374" i="2"/>
  <c r="C374" i="2"/>
  <c r="D374" i="2"/>
  <c r="A375" i="2"/>
  <c r="B375" i="2"/>
  <c r="C375" i="2"/>
  <c r="D375" i="2"/>
  <c r="A376" i="2"/>
  <c r="B376" i="2"/>
  <c r="C376" i="2"/>
  <c r="D376" i="2"/>
  <c r="A416" i="2"/>
  <c r="B416" i="2"/>
  <c r="C416" i="2"/>
  <c r="D416" i="2"/>
  <c r="A417" i="2"/>
  <c r="B417" i="2"/>
  <c r="C417" i="2"/>
  <c r="D417" i="2"/>
  <c r="A418" i="2"/>
  <c r="B418" i="2"/>
  <c r="C418" i="2"/>
  <c r="D418" i="2"/>
  <c r="A386" i="2"/>
  <c r="B386" i="2"/>
  <c r="C386" i="2"/>
  <c r="D386" i="2"/>
  <c r="A387" i="2"/>
  <c r="B387" i="2"/>
  <c r="C387" i="2"/>
  <c r="D387" i="2"/>
  <c r="A388" i="2"/>
  <c r="B388" i="2"/>
  <c r="C388" i="2"/>
  <c r="D388" i="2"/>
  <c r="A377" i="2"/>
  <c r="B377" i="2"/>
  <c r="C377" i="2"/>
  <c r="D377" i="2"/>
  <c r="A378" i="2"/>
  <c r="B378" i="2"/>
  <c r="C378" i="2"/>
  <c r="D378" i="2"/>
  <c r="A379" i="2"/>
  <c r="B379" i="2"/>
  <c r="C379" i="2"/>
  <c r="D379" i="2"/>
  <c r="A389" i="2"/>
  <c r="B389" i="2"/>
  <c r="C389" i="2"/>
  <c r="D389" i="2"/>
  <c r="A390" i="2"/>
  <c r="B390" i="2"/>
  <c r="C390" i="2"/>
  <c r="D390" i="2"/>
  <c r="A391" i="2"/>
  <c r="B391" i="2"/>
  <c r="C391" i="2"/>
  <c r="D391" i="2"/>
  <c r="A380" i="2"/>
  <c r="B380" i="2"/>
  <c r="C380" i="2"/>
  <c r="D380" i="2"/>
  <c r="A381" i="2"/>
  <c r="B381" i="2"/>
  <c r="C381" i="2"/>
  <c r="D381" i="2"/>
  <c r="A382" i="2"/>
  <c r="B382" i="2"/>
  <c r="C382" i="2"/>
  <c r="D382" i="2"/>
  <c r="A383" i="2"/>
  <c r="B383" i="2"/>
  <c r="C383" i="2"/>
  <c r="D383" i="2"/>
  <c r="A384" i="2"/>
  <c r="B384" i="2"/>
  <c r="C384" i="2"/>
  <c r="D384" i="2"/>
  <c r="A385" i="2"/>
  <c r="B385" i="2"/>
  <c r="C385" i="2"/>
  <c r="D385" i="2"/>
  <c r="A419" i="2"/>
  <c r="B419" i="2"/>
  <c r="C419" i="2"/>
  <c r="D419" i="2"/>
  <c r="A420" i="2"/>
  <c r="B420" i="2"/>
  <c r="C420" i="2"/>
  <c r="D420" i="2"/>
  <c r="A421" i="2"/>
  <c r="B421" i="2"/>
  <c r="C421" i="2"/>
  <c r="D421" i="2"/>
  <c r="J375" i="1"/>
  <c r="J376" i="1"/>
  <c r="L376" i="1"/>
  <c r="L397" i="1"/>
  <c r="K397" i="1"/>
  <c r="J397" i="1"/>
  <c r="L396" i="1"/>
  <c r="K396" i="1"/>
  <c r="J396" i="1"/>
  <c r="B396" i="1"/>
  <c r="B397" i="1" s="1"/>
  <c r="L395" i="1"/>
  <c r="K395" i="1"/>
  <c r="J395" i="1"/>
  <c r="L394" i="1"/>
  <c r="K394" i="1"/>
  <c r="J394" i="1"/>
  <c r="L393" i="1"/>
  <c r="K393" i="1"/>
  <c r="J393" i="1"/>
  <c r="B393" i="1"/>
  <c r="B394" i="1" s="1"/>
  <c r="L392" i="1"/>
  <c r="K392" i="1"/>
  <c r="J392" i="1"/>
  <c r="L391" i="1"/>
  <c r="K391" i="1"/>
  <c r="J391" i="1"/>
  <c r="L390" i="1"/>
  <c r="K390" i="1"/>
  <c r="J390" i="1"/>
  <c r="B390" i="1"/>
  <c r="B391" i="1" s="1"/>
  <c r="L389" i="1"/>
  <c r="K389" i="1"/>
  <c r="J389" i="1"/>
  <c r="L388" i="1"/>
  <c r="K388" i="1"/>
  <c r="J388" i="1"/>
  <c r="B388" i="1"/>
  <c r="L387" i="1"/>
  <c r="K387" i="1"/>
  <c r="J387" i="1"/>
  <c r="B387" i="1"/>
  <c r="L386" i="1"/>
  <c r="K386" i="1"/>
  <c r="J386" i="1"/>
  <c r="L385" i="1"/>
  <c r="K385" i="1"/>
  <c r="J385" i="1"/>
  <c r="B385" i="1"/>
  <c r="L384" i="1"/>
  <c r="K384" i="1"/>
  <c r="J384" i="1"/>
  <c r="B384" i="1"/>
  <c r="L383" i="1"/>
  <c r="K383" i="1"/>
  <c r="J383" i="1"/>
  <c r="L382" i="1"/>
  <c r="K382" i="1"/>
  <c r="J382" i="1"/>
  <c r="L381" i="1"/>
  <c r="K381" i="1"/>
  <c r="J381" i="1"/>
  <c r="B381" i="1"/>
  <c r="B382" i="1" s="1"/>
  <c r="L380" i="1"/>
  <c r="K380" i="1"/>
  <c r="J380" i="1"/>
  <c r="L379" i="1"/>
  <c r="K379" i="1"/>
  <c r="J379" i="1"/>
  <c r="L378" i="1"/>
  <c r="K378" i="1"/>
  <c r="J378" i="1"/>
  <c r="B378" i="1"/>
  <c r="B379" i="1" s="1"/>
  <c r="L377" i="1"/>
  <c r="K377" i="1"/>
  <c r="J377" i="1"/>
  <c r="K376" i="1"/>
  <c r="L375" i="1"/>
  <c r="K375" i="1"/>
  <c r="B375" i="1"/>
  <c r="B376" i="1" s="1"/>
  <c r="L374" i="1"/>
  <c r="K374" i="1"/>
  <c r="J374" i="1"/>
  <c r="L373" i="1"/>
  <c r="K373" i="1"/>
  <c r="J373" i="1"/>
  <c r="L372" i="1"/>
  <c r="K372" i="1"/>
  <c r="J372" i="1"/>
  <c r="L371" i="1"/>
  <c r="K371" i="1"/>
  <c r="J371" i="1"/>
  <c r="A365" i="2"/>
  <c r="B365" i="2"/>
  <c r="C365" i="2"/>
  <c r="D365" i="2"/>
  <c r="A366" i="2"/>
  <c r="B366" i="2"/>
  <c r="C366" i="2"/>
  <c r="D366" i="2"/>
  <c r="A367" i="2"/>
  <c r="B367" i="2"/>
  <c r="C367" i="2"/>
  <c r="D367" i="2"/>
  <c r="A368" i="2"/>
  <c r="B368" i="2"/>
  <c r="C368" i="2"/>
  <c r="D368" i="2"/>
  <c r="A369" i="2"/>
  <c r="B369" i="2"/>
  <c r="C369" i="2"/>
  <c r="D369" i="2"/>
  <c r="A370" i="2"/>
  <c r="B370" i="2"/>
  <c r="C370" i="2"/>
  <c r="D370" i="2"/>
  <c r="A357" i="2"/>
  <c r="B357" i="2"/>
  <c r="C357" i="2"/>
  <c r="D357" i="2"/>
  <c r="A358" i="2"/>
  <c r="B358" i="2"/>
  <c r="C358" i="2"/>
  <c r="D358" i="2"/>
  <c r="A359" i="2"/>
  <c r="B359" i="2"/>
  <c r="C359" i="2"/>
  <c r="D359" i="2"/>
  <c r="A360" i="2"/>
  <c r="B360" i="2"/>
  <c r="C360" i="2"/>
  <c r="D360" i="2"/>
  <c r="A361" i="2"/>
  <c r="B361" i="2"/>
  <c r="C361" i="2"/>
  <c r="D361" i="2"/>
  <c r="A362" i="2"/>
  <c r="B362" i="2"/>
  <c r="C362" i="2"/>
  <c r="D362" i="2"/>
  <c r="A363" i="2"/>
  <c r="B363" i="2"/>
  <c r="C363" i="2"/>
  <c r="D363" i="2"/>
  <c r="A364" i="2"/>
  <c r="B364" i="2"/>
  <c r="C364" i="2"/>
  <c r="D364" i="2"/>
  <c r="A349" i="2"/>
  <c r="B349" i="2"/>
  <c r="C349" i="2"/>
  <c r="D349" i="2"/>
  <c r="A350" i="2"/>
  <c r="B350" i="2"/>
  <c r="C350" i="2"/>
  <c r="D350" i="2"/>
  <c r="A351" i="2"/>
  <c r="B351" i="2"/>
  <c r="C351" i="2"/>
  <c r="D351" i="2"/>
  <c r="A352" i="2"/>
  <c r="B352" i="2"/>
  <c r="C352" i="2"/>
  <c r="D352" i="2"/>
  <c r="A353" i="2"/>
  <c r="B353" i="2"/>
  <c r="C353" i="2"/>
  <c r="D353" i="2"/>
  <c r="A354" i="2"/>
  <c r="B354" i="2"/>
  <c r="C354" i="2"/>
  <c r="D354" i="2"/>
  <c r="A355" i="2"/>
  <c r="B355" i="2"/>
  <c r="C355" i="2"/>
  <c r="D355" i="2"/>
  <c r="A356" i="2"/>
  <c r="B356" i="2"/>
  <c r="C356" i="2"/>
  <c r="D356" i="2"/>
  <c r="A329" i="2"/>
  <c r="B329" i="2"/>
  <c r="C329" i="2"/>
  <c r="D329" i="2"/>
  <c r="A330" i="2"/>
  <c r="B330" i="2"/>
  <c r="C330" i="2"/>
  <c r="D330" i="2"/>
  <c r="A331" i="2"/>
  <c r="B331" i="2"/>
  <c r="C331" i="2"/>
  <c r="D331" i="2"/>
  <c r="A332" i="2"/>
  <c r="B332" i="2"/>
  <c r="C332" i="2"/>
  <c r="D332" i="2"/>
  <c r="A333" i="2"/>
  <c r="B333" i="2"/>
  <c r="C333" i="2"/>
  <c r="D333" i="2"/>
  <c r="A334" i="2"/>
  <c r="B334" i="2"/>
  <c r="C334" i="2"/>
  <c r="D334" i="2"/>
  <c r="A335" i="2"/>
  <c r="B335" i="2"/>
  <c r="C335" i="2"/>
  <c r="D335" i="2"/>
  <c r="A336" i="2"/>
  <c r="B336" i="2"/>
  <c r="C336" i="2"/>
  <c r="D336" i="2"/>
  <c r="A337" i="2"/>
  <c r="B337" i="2"/>
  <c r="C337" i="2"/>
  <c r="D337" i="2"/>
  <c r="A338" i="2"/>
  <c r="B338" i="2"/>
  <c r="C338" i="2"/>
  <c r="D338" i="2"/>
  <c r="A339" i="2"/>
  <c r="B339" i="2"/>
  <c r="C339" i="2"/>
  <c r="D339" i="2"/>
  <c r="A340" i="2"/>
  <c r="B340" i="2"/>
  <c r="C340" i="2"/>
  <c r="D340" i="2"/>
  <c r="A341" i="2"/>
  <c r="B341" i="2"/>
  <c r="C341" i="2"/>
  <c r="D341" i="2"/>
  <c r="A342" i="2"/>
  <c r="B342" i="2"/>
  <c r="C342" i="2"/>
  <c r="D342" i="2"/>
  <c r="A343" i="2"/>
  <c r="B343" i="2"/>
  <c r="C343" i="2"/>
  <c r="D343" i="2"/>
  <c r="A344" i="2"/>
  <c r="B344" i="2"/>
  <c r="C344" i="2"/>
  <c r="D344" i="2"/>
  <c r="A345" i="2"/>
  <c r="B345" i="2"/>
  <c r="C345" i="2"/>
  <c r="D345" i="2"/>
  <c r="A346" i="2"/>
  <c r="B346" i="2"/>
  <c r="C346" i="2"/>
  <c r="D346" i="2"/>
  <c r="A347" i="2"/>
  <c r="B347" i="2"/>
  <c r="C347" i="2"/>
  <c r="D347" i="2"/>
  <c r="A348" i="2"/>
  <c r="B348" i="2"/>
  <c r="C348" i="2"/>
  <c r="D348" i="2"/>
  <c r="L370" i="1"/>
  <c r="K370" i="1"/>
  <c r="J370" i="1"/>
  <c r="L369" i="1"/>
  <c r="K369" i="1"/>
  <c r="J369" i="1"/>
  <c r="B369" i="1"/>
  <c r="B370" i="1" s="1"/>
  <c r="L368" i="1"/>
  <c r="K368" i="1"/>
  <c r="J368" i="1"/>
  <c r="L367" i="1"/>
  <c r="K367" i="1"/>
  <c r="J367" i="1"/>
  <c r="L366" i="1"/>
  <c r="K366" i="1"/>
  <c r="J366" i="1"/>
  <c r="B366" i="1"/>
  <c r="B367" i="1" s="1"/>
  <c r="L365" i="1"/>
  <c r="K365" i="1"/>
  <c r="J365" i="1"/>
  <c r="L364" i="1"/>
  <c r="K364" i="1"/>
  <c r="J364" i="1"/>
  <c r="L363" i="1"/>
  <c r="K363" i="1"/>
  <c r="J363" i="1"/>
  <c r="B363" i="1"/>
  <c r="B364" i="1" s="1"/>
  <c r="L362" i="1"/>
  <c r="K362" i="1"/>
  <c r="J362" i="1"/>
  <c r="L361" i="1"/>
  <c r="K361" i="1"/>
  <c r="J361" i="1"/>
  <c r="L360" i="1"/>
  <c r="K360" i="1"/>
  <c r="J360" i="1"/>
  <c r="B360" i="1"/>
  <c r="B361" i="1" s="1"/>
  <c r="L359" i="1"/>
  <c r="K359" i="1"/>
  <c r="J359" i="1"/>
  <c r="L358" i="1"/>
  <c r="K358" i="1"/>
  <c r="J358" i="1"/>
  <c r="B358" i="1"/>
  <c r="L357" i="1"/>
  <c r="K357" i="1"/>
  <c r="J357" i="1"/>
  <c r="B357" i="1"/>
  <c r="L356" i="1"/>
  <c r="K356" i="1"/>
  <c r="J356" i="1"/>
  <c r="L355" i="1"/>
  <c r="K355" i="1"/>
  <c r="J355" i="1"/>
  <c r="L354" i="1"/>
  <c r="K354" i="1"/>
  <c r="J354" i="1"/>
  <c r="B354" i="1"/>
  <c r="B355" i="1" s="1"/>
  <c r="L353" i="1"/>
  <c r="K353" i="1"/>
  <c r="J353" i="1"/>
  <c r="L352" i="1"/>
  <c r="K352" i="1"/>
  <c r="J352" i="1"/>
  <c r="L351" i="1"/>
  <c r="K351" i="1"/>
  <c r="J351" i="1"/>
  <c r="B351" i="1"/>
  <c r="B352" i="1" s="1"/>
  <c r="L350" i="1"/>
  <c r="K350" i="1"/>
  <c r="J350" i="1"/>
  <c r="L349" i="1"/>
  <c r="K349" i="1"/>
  <c r="J349" i="1"/>
  <c r="L348" i="1"/>
  <c r="K348" i="1"/>
  <c r="J348" i="1"/>
  <c r="B348" i="1"/>
  <c r="B349" i="1" s="1"/>
  <c r="L347" i="1"/>
  <c r="K347" i="1"/>
  <c r="J347" i="1"/>
  <c r="L346" i="1"/>
  <c r="K346" i="1"/>
  <c r="J346" i="1"/>
  <c r="L345" i="1"/>
  <c r="K345" i="1"/>
  <c r="J345" i="1"/>
  <c r="B345" i="1"/>
  <c r="B346" i="1" s="1"/>
  <c r="L344" i="1"/>
  <c r="K344" i="1"/>
  <c r="J344" i="1"/>
  <c r="L343" i="1"/>
  <c r="K343" i="1"/>
  <c r="J343" i="1"/>
  <c r="L342" i="1"/>
  <c r="K342" i="1"/>
  <c r="J342" i="1"/>
  <c r="B342" i="1"/>
  <c r="B343" i="1" s="1"/>
  <c r="L341" i="1"/>
  <c r="K341" i="1"/>
  <c r="J341" i="1"/>
  <c r="L340" i="1"/>
  <c r="K340" i="1"/>
  <c r="J340" i="1"/>
  <c r="L339" i="1"/>
  <c r="K339" i="1"/>
  <c r="J339" i="1"/>
  <c r="B339" i="1"/>
  <c r="B340" i="1" s="1"/>
  <c r="L338" i="1"/>
  <c r="K338" i="1"/>
  <c r="J338" i="1"/>
  <c r="L337" i="1"/>
  <c r="K337" i="1"/>
  <c r="J337" i="1"/>
  <c r="L336" i="1"/>
  <c r="K336" i="1"/>
  <c r="J336" i="1"/>
  <c r="B336" i="1"/>
  <c r="B337" i="1" s="1"/>
  <c r="L335" i="1"/>
  <c r="K335" i="1"/>
  <c r="J335" i="1"/>
  <c r="L334" i="1"/>
  <c r="K334" i="1"/>
  <c r="J334" i="1"/>
  <c r="L333" i="1"/>
  <c r="K333" i="1"/>
  <c r="J333" i="1"/>
  <c r="B333" i="1"/>
  <c r="B334" i="1" s="1"/>
  <c r="L332" i="1"/>
  <c r="K332" i="1"/>
  <c r="J332" i="1"/>
  <c r="L331" i="1"/>
  <c r="K331" i="1"/>
  <c r="J331" i="1"/>
  <c r="L330" i="1"/>
  <c r="K330" i="1"/>
  <c r="J330" i="1"/>
  <c r="B330" i="1"/>
  <c r="B331" i="1" s="1"/>
  <c r="L329" i="1"/>
  <c r="K329" i="1"/>
  <c r="J329" i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2" i="4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2" i="1"/>
  <c r="A320" i="2"/>
  <c r="B320" i="2"/>
  <c r="C320" i="2"/>
  <c r="A321" i="2"/>
  <c r="C321" i="2"/>
  <c r="D321" i="2"/>
  <c r="A322" i="2"/>
  <c r="B322" i="2"/>
  <c r="C322" i="2"/>
  <c r="A323" i="2"/>
  <c r="B323" i="2"/>
  <c r="C323" i="2"/>
  <c r="A324" i="2"/>
  <c r="C324" i="2"/>
  <c r="A325" i="2"/>
  <c r="C325" i="2"/>
  <c r="A326" i="2"/>
  <c r="B326" i="2"/>
  <c r="C326" i="2"/>
  <c r="A327" i="2"/>
  <c r="B327" i="2"/>
  <c r="C327" i="2"/>
  <c r="D327" i="2"/>
  <c r="A328" i="2"/>
  <c r="C328" i="2"/>
  <c r="A299" i="2"/>
  <c r="B299" i="2"/>
  <c r="C299" i="2"/>
  <c r="A300" i="2"/>
  <c r="C300" i="2"/>
  <c r="D300" i="2"/>
  <c r="A301" i="2"/>
  <c r="C301" i="2"/>
  <c r="A302" i="2"/>
  <c r="B302" i="2"/>
  <c r="C302" i="2"/>
  <c r="A303" i="2"/>
  <c r="B303" i="2"/>
  <c r="C303" i="2"/>
  <c r="D303" i="2"/>
  <c r="A304" i="2"/>
  <c r="B304" i="2"/>
  <c r="C304" i="2"/>
  <c r="A305" i="2"/>
  <c r="B305" i="2"/>
  <c r="C305" i="2"/>
  <c r="A306" i="2"/>
  <c r="B306" i="2"/>
  <c r="C306" i="2"/>
  <c r="D306" i="2"/>
  <c r="A307" i="2"/>
  <c r="B307" i="2"/>
  <c r="C307" i="2"/>
  <c r="A308" i="2"/>
  <c r="B308" i="2"/>
  <c r="C308" i="2"/>
  <c r="A309" i="2"/>
  <c r="C309" i="2"/>
  <c r="D309" i="2"/>
  <c r="A310" i="2"/>
  <c r="C310" i="2"/>
  <c r="A311" i="2"/>
  <c r="B311" i="2"/>
  <c r="C311" i="2"/>
  <c r="A312" i="2"/>
  <c r="B312" i="2"/>
  <c r="C312" i="2"/>
  <c r="D312" i="2"/>
  <c r="A313" i="2"/>
  <c r="B313" i="2"/>
  <c r="C313" i="2"/>
  <c r="A314" i="2"/>
  <c r="B314" i="2"/>
  <c r="C314" i="2"/>
  <c r="A315" i="2"/>
  <c r="C315" i="2"/>
  <c r="D315" i="2"/>
  <c r="A316" i="2"/>
  <c r="C316" i="2"/>
  <c r="A317" i="2"/>
  <c r="B317" i="2"/>
  <c r="C317" i="2"/>
  <c r="A318" i="2"/>
  <c r="C318" i="2"/>
  <c r="D318" i="2"/>
  <c r="A319" i="2"/>
  <c r="C319" i="2"/>
  <c r="L328" i="1"/>
  <c r="D328" i="2" s="1"/>
  <c r="B328" i="1"/>
  <c r="B328" i="2" s="1"/>
  <c r="L327" i="1"/>
  <c r="B327" i="1"/>
  <c r="L326" i="1"/>
  <c r="D326" i="2" s="1"/>
  <c r="L325" i="1"/>
  <c r="D325" i="2" s="1"/>
  <c r="L324" i="1"/>
  <c r="D324" i="2" s="1"/>
  <c r="B324" i="1"/>
  <c r="B324" i="2" s="1"/>
  <c r="L323" i="1"/>
  <c r="D323" i="2" s="1"/>
  <c r="L322" i="1"/>
  <c r="D322" i="2" s="1"/>
  <c r="L321" i="1"/>
  <c r="B321" i="1"/>
  <c r="B322" i="1" s="1"/>
  <c r="L320" i="1"/>
  <c r="D320" i="2" s="1"/>
  <c r="L319" i="1"/>
  <c r="D319" i="2" s="1"/>
  <c r="L318" i="1"/>
  <c r="B318" i="1"/>
  <c r="B319" i="1" s="1"/>
  <c r="B319" i="2" s="1"/>
  <c r="L317" i="1"/>
  <c r="D317" i="2" s="1"/>
  <c r="L316" i="1"/>
  <c r="D316" i="2" s="1"/>
  <c r="L315" i="1"/>
  <c r="B315" i="1"/>
  <c r="B316" i="1" s="1"/>
  <c r="B316" i="2" s="1"/>
  <c r="L314" i="1"/>
  <c r="D314" i="2" s="1"/>
  <c r="L313" i="1"/>
  <c r="D313" i="2" s="1"/>
  <c r="B313" i="1"/>
  <c r="L312" i="1"/>
  <c r="B312" i="1"/>
  <c r="L311" i="1"/>
  <c r="D311" i="2" s="1"/>
  <c r="L310" i="1"/>
  <c r="D310" i="2" s="1"/>
  <c r="L309" i="1"/>
  <c r="B309" i="1"/>
  <c r="B309" i="2" s="1"/>
  <c r="L308" i="1"/>
  <c r="D308" i="2" s="1"/>
  <c r="L307" i="1"/>
  <c r="D307" i="2" s="1"/>
  <c r="L306" i="1"/>
  <c r="B306" i="1"/>
  <c r="B307" i="1" s="1"/>
  <c r="L305" i="1"/>
  <c r="D305" i="2" s="1"/>
  <c r="L304" i="1"/>
  <c r="D304" i="2" s="1"/>
  <c r="L303" i="1"/>
  <c r="B303" i="1"/>
  <c r="B304" i="1" s="1"/>
  <c r="L302" i="1"/>
  <c r="D302" i="2" s="1"/>
  <c r="L301" i="1"/>
  <c r="D301" i="2" s="1"/>
  <c r="L300" i="1"/>
  <c r="B300" i="1"/>
  <c r="B301" i="1" s="1"/>
  <c r="B301" i="2" s="1"/>
  <c r="L299" i="1"/>
  <c r="D299" i="2" s="1"/>
  <c r="A272" i="2"/>
  <c r="B272" i="2"/>
  <c r="C272" i="2"/>
  <c r="A273" i="2"/>
  <c r="C273" i="2"/>
  <c r="D273" i="2"/>
  <c r="A274" i="2"/>
  <c r="C274" i="2"/>
  <c r="A275" i="2"/>
  <c r="B275" i="2"/>
  <c r="C275" i="2"/>
  <c r="A276" i="2"/>
  <c r="C276" i="2"/>
  <c r="D276" i="2"/>
  <c r="A277" i="2"/>
  <c r="C277" i="2"/>
  <c r="A278" i="2"/>
  <c r="B278" i="2"/>
  <c r="C278" i="2"/>
  <c r="A279" i="2"/>
  <c r="C279" i="2"/>
  <c r="D279" i="2"/>
  <c r="A280" i="2"/>
  <c r="C280" i="2"/>
  <c r="A281" i="2"/>
  <c r="B281" i="2"/>
  <c r="C281" i="2"/>
  <c r="A282" i="2"/>
  <c r="C282" i="2"/>
  <c r="A283" i="2"/>
  <c r="C283" i="2"/>
  <c r="A284" i="2"/>
  <c r="B284" i="2"/>
  <c r="C284" i="2"/>
  <c r="A285" i="2"/>
  <c r="C285" i="2"/>
  <c r="D285" i="2"/>
  <c r="A286" i="2"/>
  <c r="C286" i="2"/>
  <c r="A287" i="2"/>
  <c r="B287" i="2"/>
  <c r="C287" i="2"/>
  <c r="A288" i="2"/>
  <c r="C288" i="2"/>
  <c r="D288" i="2"/>
  <c r="A289" i="2"/>
  <c r="C289" i="2"/>
  <c r="A290" i="2"/>
  <c r="B290" i="2"/>
  <c r="C290" i="2"/>
  <c r="A291" i="2"/>
  <c r="C291" i="2"/>
  <c r="D291" i="2"/>
  <c r="A292" i="2"/>
  <c r="C292" i="2"/>
  <c r="A293" i="2"/>
  <c r="B293" i="2"/>
  <c r="C293" i="2"/>
  <c r="A294" i="2"/>
  <c r="C294" i="2"/>
  <c r="D294" i="2"/>
  <c r="A295" i="2"/>
  <c r="C295" i="2"/>
  <c r="A296" i="2"/>
  <c r="B296" i="2"/>
  <c r="C296" i="2"/>
  <c r="A297" i="2"/>
  <c r="C297" i="2"/>
  <c r="D297" i="2"/>
  <c r="A298" i="2"/>
  <c r="C298" i="2"/>
  <c r="A239" i="2"/>
  <c r="B239" i="2"/>
  <c r="C239" i="2"/>
  <c r="A240" i="2"/>
  <c r="C240" i="2"/>
  <c r="D240" i="2"/>
  <c r="A241" i="2"/>
  <c r="C241" i="2"/>
  <c r="A242" i="2"/>
  <c r="B242" i="2"/>
  <c r="C242" i="2"/>
  <c r="A243" i="2"/>
  <c r="C243" i="2"/>
  <c r="D243" i="2"/>
  <c r="A244" i="2"/>
  <c r="C244" i="2"/>
  <c r="A245" i="2"/>
  <c r="B245" i="2"/>
  <c r="C245" i="2"/>
  <c r="A246" i="2"/>
  <c r="C246" i="2"/>
  <c r="A247" i="2"/>
  <c r="C247" i="2"/>
  <c r="D247" i="2"/>
  <c r="A248" i="2"/>
  <c r="B248" i="2"/>
  <c r="C248" i="2"/>
  <c r="A249" i="2"/>
  <c r="C249" i="2"/>
  <c r="D249" i="2"/>
  <c r="A250" i="2"/>
  <c r="C250" i="2"/>
  <c r="A251" i="2"/>
  <c r="B251" i="2"/>
  <c r="C251" i="2"/>
  <c r="A252" i="2"/>
  <c r="C252" i="2"/>
  <c r="D252" i="2"/>
  <c r="A253" i="2"/>
  <c r="C253" i="2"/>
  <c r="A254" i="2"/>
  <c r="B254" i="2"/>
  <c r="C254" i="2"/>
  <c r="A255" i="2"/>
  <c r="C255" i="2"/>
  <c r="A256" i="2"/>
  <c r="C256" i="2"/>
  <c r="D256" i="2"/>
  <c r="A257" i="2"/>
  <c r="B257" i="2"/>
  <c r="C257" i="2"/>
  <c r="A258" i="2"/>
  <c r="C258" i="2"/>
  <c r="D258" i="2"/>
  <c r="A259" i="2"/>
  <c r="C259" i="2"/>
  <c r="A260" i="2"/>
  <c r="B260" i="2"/>
  <c r="C260" i="2"/>
  <c r="A261" i="2"/>
  <c r="C261" i="2"/>
  <c r="A262" i="2"/>
  <c r="C262" i="2"/>
  <c r="A263" i="2"/>
  <c r="B263" i="2"/>
  <c r="C263" i="2"/>
  <c r="A264" i="2"/>
  <c r="C264" i="2"/>
  <c r="D264" i="2"/>
  <c r="A265" i="2"/>
  <c r="C265" i="2"/>
  <c r="D265" i="2"/>
  <c r="A266" i="2"/>
  <c r="B266" i="2"/>
  <c r="C266" i="2"/>
  <c r="A267" i="2"/>
  <c r="C267" i="2"/>
  <c r="D267" i="2"/>
  <c r="A268" i="2"/>
  <c r="C268" i="2"/>
  <c r="A269" i="2"/>
  <c r="B269" i="2"/>
  <c r="C269" i="2"/>
  <c r="A270" i="2"/>
  <c r="C270" i="2"/>
  <c r="D270" i="2"/>
  <c r="A271" i="2"/>
  <c r="C271" i="2"/>
  <c r="L298" i="1"/>
  <c r="D298" i="2" s="1"/>
  <c r="L297" i="1"/>
  <c r="B297" i="1"/>
  <c r="B298" i="1" s="1"/>
  <c r="B298" i="2" s="1"/>
  <c r="L296" i="1"/>
  <c r="D296" i="2" s="1"/>
  <c r="L295" i="1"/>
  <c r="D295" i="2" s="1"/>
  <c r="L294" i="1"/>
  <c r="B294" i="1"/>
  <c r="B295" i="1" s="1"/>
  <c r="B295" i="2" s="1"/>
  <c r="L293" i="1"/>
  <c r="D293" i="2" s="1"/>
  <c r="L292" i="1"/>
  <c r="D292" i="2" s="1"/>
  <c r="L291" i="1"/>
  <c r="B291" i="1"/>
  <c r="B292" i="1" s="1"/>
  <c r="B292" i="2" s="1"/>
  <c r="L290" i="1"/>
  <c r="D290" i="2" s="1"/>
  <c r="L289" i="1"/>
  <c r="D289" i="2" s="1"/>
  <c r="L288" i="1"/>
  <c r="B288" i="1"/>
  <c r="B289" i="1" s="1"/>
  <c r="B289" i="2" s="1"/>
  <c r="L287" i="1"/>
  <c r="D287" i="2" s="1"/>
  <c r="L286" i="1"/>
  <c r="D286" i="2" s="1"/>
  <c r="L285" i="1"/>
  <c r="B285" i="1"/>
  <c r="B285" i="2" s="1"/>
  <c r="L284" i="1"/>
  <c r="D284" i="2" s="1"/>
  <c r="L283" i="1"/>
  <c r="D283" i="2" s="1"/>
  <c r="L282" i="1"/>
  <c r="D282" i="2" s="1"/>
  <c r="B282" i="1"/>
  <c r="B283" i="1" s="1"/>
  <c r="B283" i="2" s="1"/>
  <c r="L281" i="1"/>
  <c r="D281" i="2" s="1"/>
  <c r="L280" i="1"/>
  <c r="D280" i="2" s="1"/>
  <c r="L279" i="1"/>
  <c r="B279" i="1"/>
  <c r="B280" i="1" s="1"/>
  <c r="B280" i="2" s="1"/>
  <c r="L278" i="1"/>
  <c r="D278" i="2" s="1"/>
  <c r="L277" i="1"/>
  <c r="D277" i="2" s="1"/>
  <c r="B277" i="1"/>
  <c r="B277" i="2" s="1"/>
  <c r="L276" i="1"/>
  <c r="B276" i="1"/>
  <c r="B276" i="2" s="1"/>
  <c r="L275" i="1"/>
  <c r="D275" i="2" s="1"/>
  <c r="L274" i="1"/>
  <c r="D274" i="2" s="1"/>
  <c r="B274" i="1"/>
  <c r="B274" i="2" s="1"/>
  <c r="L273" i="1"/>
  <c r="B273" i="1"/>
  <c r="B273" i="2" s="1"/>
  <c r="L272" i="1"/>
  <c r="D272" i="2" s="1"/>
  <c r="L271" i="1"/>
  <c r="D271" i="2" s="1"/>
  <c r="L270" i="1"/>
  <c r="B270" i="1"/>
  <c r="B270" i="2" s="1"/>
  <c r="L269" i="1"/>
  <c r="D269" i="2" s="1"/>
  <c r="L268" i="1"/>
  <c r="D268" i="2" s="1"/>
  <c r="L267" i="1"/>
  <c r="B267" i="1"/>
  <c r="B268" i="1" s="1"/>
  <c r="B268" i="2" s="1"/>
  <c r="L266" i="1"/>
  <c r="D266" i="2" s="1"/>
  <c r="L265" i="1"/>
  <c r="B265" i="1"/>
  <c r="B265" i="2" s="1"/>
  <c r="L264" i="1"/>
  <c r="B264" i="1"/>
  <c r="B264" i="2" s="1"/>
  <c r="L263" i="1"/>
  <c r="D263" i="2" s="1"/>
  <c r="L262" i="1"/>
  <c r="D262" i="2" s="1"/>
  <c r="L261" i="1"/>
  <c r="D261" i="2" s="1"/>
  <c r="B261" i="1"/>
  <c r="B261" i="2" s="1"/>
  <c r="L260" i="1"/>
  <c r="D260" i="2" s="1"/>
  <c r="L259" i="1"/>
  <c r="D259" i="2" s="1"/>
  <c r="L258" i="1"/>
  <c r="B258" i="1"/>
  <c r="B259" i="1" s="1"/>
  <c r="B259" i="2" s="1"/>
  <c r="L257" i="1"/>
  <c r="D257" i="2" s="1"/>
  <c r="L256" i="1"/>
  <c r="L255" i="1"/>
  <c r="D255" i="2" s="1"/>
  <c r="B255" i="1"/>
  <c r="B256" i="1" s="1"/>
  <c r="B256" i="2" s="1"/>
  <c r="L254" i="1"/>
  <c r="D254" i="2" s="1"/>
  <c r="L253" i="1"/>
  <c r="D253" i="2" s="1"/>
  <c r="L252" i="1"/>
  <c r="B252" i="1"/>
  <c r="B253" i="1" s="1"/>
  <c r="B253" i="2" s="1"/>
  <c r="L251" i="1"/>
  <c r="D251" i="2" s="1"/>
  <c r="L250" i="1"/>
  <c r="D250" i="2" s="1"/>
  <c r="L249" i="1"/>
  <c r="B249" i="1"/>
  <c r="B250" i="1" s="1"/>
  <c r="B250" i="2" s="1"/>
  <c r="L248" i="1"/>
  <c r="D248" i="2" s="1"/>
  <c r="L247" i="1"/>
  <c r="L246" i="1"/>
  <c r="D246" i="2" s="1"/>
  <c r="B246" i="1"/>
  <c r="B247" i="1" s="1"/>
  <c r="B247" i="2" s="1"/>
  <c r="L245" i="1"/>
  <c r="D245" i="2" s="1"/>
  <c r="L244" i="1"/>
  <c r="D244" i="2" s="1"/>
  <c r="L243" i="1"/>
  <c r="B243" i="1"/>
  <c r="B244" i="1" s="1"/>
  <c r="B244" i="2" s="1"/>
  <c r="L242" i="1"/>
  <c r="D242" i="2" s="1"/>
  <c r="L241" i="1"/>
  <c r="D241" i="2" s="1"/>
  <c r="B241" i="1"/>
  <c r="B241" i="2" s="1"/>
  <c r="L240" i="1"/>
  <c r="B240" i="1"/>
  <c r="B240" i="2" s="1"/>
  <c r="L239" i="1"/>
  <c r="D239" i="2" s="1"/>
  <c r="A229" i="2"/>
  <c r="C229" i="2"/>
  <c r="D229" i="2"/>
  <c r="A230" i="2"/>
  <c r="B230" i="2"/>
  <c r="C230" i="2"/>
  <c r="A231" i="2"/>
  <c r="C231" i="2"/>
  <c r="D231" i="2"/>
  <c r="A232" i="2"/>
  <c r="C232" i="2"/>
  <c r="A233" i="2"/>
  <c r="B233" i="2"/>
  <c r="C233" i="2"/>
  <c r="A234" i="2"/>
  <c r="C234" i="2"/>
  <c r="D234" i="2"/>
  <c r="A235" i="2"/>
  <c r="C235" i="2"/>
  <c r="A236" i="2"/>
  <c r="B236" i="2"/>
  <c r="C236" i="2"/>
  <c r="A237" i="2"/>
  <c r="C237" i="2"/>
  <c r="D237" i="2"/>
  <c r="A238" i="2"/>
  <c r="C238" i="2"/>
  <c r="A209" i="2"/>
  <c r="B209" i="2"/>
  <c r="C209" i="2"/>
  <c r="A210" i="2"/>
  <c r="C210" i="2"/>
  <c r="D210" i="2"/>
  <c r="A211" i="2"/>
  <c r="C211" i="2"/>
  <c r="A212" i="2"/>
  <c r="B212" i="2"/>
  <c r="C212" i="2"/>
  <c r="A213" i="2"/>
  <c r="C213" i="2"/>
  <c r="A214" i="2"/>
  <c r="C214" i="2"/>
  <c r="D214" i="2"/>
  <c r="A215" i="2"/>
  <c r="B215" i="2"/>
  <c r="C215" i="2"/>
  <c r="A216" i="2"/>
  <c r="C216" i="2"/>
  <c r="D216" i="2"/>
  <c r="A217" i="2"/>
  <c r="C217" i="2"/>
  <c r="A218" i="2"/>
  <c r="B218" i="2"/>
  <c r="C218" i="2"/>
  <c r="A219" i="2"/>
  <c r="C219" i="2"/>
  <c r="D219" i="2"/>
  <c r="A220" i="2"/>
  <c r="C220" i="2"/>
  <c r="A221" i="2"/>
  <c r="B221" i="2"/>
  <c r="C221" i="2"/>
  <c r="A222" i="2"/>
  <c r="C222" i="2"/>
  <c r="D222" i="2"/>
  <c r="A223" i="2"/>
  <c r="C223" i="2"/>
  <c r="D223" i="2"/>
  <c r="A224" i="2"/>
  <c r="B224" i="2"/>
  <c r="C224" i="2"/>
  <c r="A225" i="2"/>
  <c r="C225" i="2"/>
  <c r="D225" i="2"/>
  <c r="A226" i="2"/>
  <c r="C226" i="2"/>
  <c r="A227" i="2"/>
  <c r="B227" i="2"/>
  <c r="C227" i="2"/>
  <c r="A228" i="2"/>
  <c r="C228" i="2"/>
  <c r="L238" i="1"/>
  <c r="D238" i="2" s="1"/>
  <c r="L237" i="1"/>
  <c r="B237" i="1"/>
  <c r="B238" i="1" s="1"/>
  <c r="B238" i="2" s="1"/>
  <c r="L236" i="1"/>
  <c r="D236" i="2" s="1"/>
  <c r="L235" i="1"/>
  <c r="D235" i="2" s="1"/>
  <c r="L234" i="1"/>
  <c r="B234" i="1"/>
  <c r="B235" i="1" s="1"/>
  <c r="B235" i="2" s="1"/>
  <c r="L233" i="1"/>
  <c r="D233" i="2" s="1"/>
  <c r="L232" i="1"/>
  <c r="D232" i="2" s="1"/>
  <c r="L231" i="1"/>
  <c r="B231" i="1"/>
  <c r="B231" i="2" s="1"/>
  <c r="L230" i="1"/>
  <c r="D230" i="2" s="1"/>
  <c r="L229" i="1"/>
  <c r="L228" i="1"/>
  <c r="D228" i="2" s="1"/>
  <c r="B228" i="1"/>
  <c r="B229" i="1" s="1"/>
  <c r="B229" i="2" s="1"/>
  <c r="L227" i="1"/>
  <c r="D227" i="2" s="1"/>
  <c r="L226" i="1"/>
  <c r="D226" i="2" s="1"/>
  <c r="L225" i="1"/>
  <c r="B225" i="1"/>
  <c r="B226" i="1" s="1"/>
  <c r="B226" i="2" s="1"/>
  <c r="L224" i="1"/>
  <c r="D224" i="2" s="1"/>
  <c r="L223" i="1"/>
  <c r="B223" i="1"/>
  <c r="B223" i="2" s="1"/>
  <c r="L222" i="1"/>
  <c r="B222" i="1"/>
  <c r="B222" i="2" s="1"/>
  <c r="L221" i="1"/>
  <c r="D221" i="2" s="1"/>
  <c r="L220" i="1"/>
  <c r="D220" i="2" s="1"/>
  <c r="B220" i="1"/>
  <c r="B220" i="2" s="1"/>
  <c r="L219" i="1"/>
  <c r="B219" i="1"/>
  <c r="B219" i="2" s="1"/>
  <c r="L218" i="1"/>
  <c r="D218" i="2" s="1"/>
  <c r="L217" i="1"/>
  <c r="D217" i="2" s="1"/>
  <c r="L216" i="1"/>
  <c r="B216" i="1"/>
  <c r="B216" i="2" s="1"/>
  <c r="L215" i="1"/>
  <c r="D215" i="2" s="1"/>
  <c r="L214" i="1"/>
  <c r="L213" i="1"/>
  <c r="D213" i="2" s="1"/>
  <c r="B213" i="1"/>
  <c r="B214" i="1" s="1"/>
  <c r="B214" i="2" s="1"/>
  <c r="L212" i="1"/>
  <c r="D212" i="2" s="1"/>
  <c r="L211" i="1"/>
  <c r="D211" i="2" s="1"/>
  <c r="L210" i="1"/>
  <c r="B210" i="1"/>
  <c r="B211" i="1" s="1"/>
  <c r="B211" i="2" s="1"/>
  <c r="L209" i="1"/>
  <c r="D209" i="2" s="1"/>
  <c r="A208" i="2"/>
  <c r="B208" i="2"/>
  <c r="C208" i="2"/>
  <c r="A205" i="2"/>
  <c r="B205" i="2"/>
  <c r="C205" i="2"/>
  <c r="A206" i="2"/>
  <c r="B206" i="2"/>
  <c r="C206" i="2"/>
  <c r="A207" i="2"/>
  <c r="B207" i="2"/>
  <c r="C207" i="2"/>
  <c r="A196" i="2"/>
  <c r="C196" i="2"/>
  <c r="A197" i="2"/>
  <c r="B197" i="2"/>
  <c r="C197" i="2"/>
  <c r="A198" i="2"/>
  <c r="B198" i="2"/>
  <c r="C198" i="2"/>
  <c r="A199" i="2"/>
  <c r="C199" i="2"/>
  <c r="D199" i="2"/>
  <c r="A200" i="2"/>
  <c r="B200" i="2"/>
  <c r="C200" i="2"/>
  <c r="A201" i="2"/>
  <c r="B201" i="2"/>
  <c r="C201" i="2"/>
  <c r="A202" i="2"/>
  <c r="C202" i="2"/>
  <c r="A203" i="2"/>
  <c r="B203" i="2"/>
  <c r="C203" i="2"/>
  <c r="A204" i="2"/>
  <c r="B204" i="2"/>
  <c r="C204" i="2"/>
  <c r="A187" i="2"/>
  <c r="B187" i="2"/>
  <c r="C187" i="2"/>
  <c r="D187" i="2"/>
  <c r="A188" i="2"/>
  <c r="B188" i="2"/>
  <c r="C188" i="2"/>
  <c r="D188" i="2"/>
  <c r="A189" i="2"/>
  <c r="C189" i="2"/>
  <c r="D189" i="2"/>
  <c r="A190" i="2"/>
  <c r="B190" i="2"/>
  <c r="C190" i="2"/>
  <c r="D190" i="2"/>
  <c r="A191" i="2"/>
  <c r="B191" i="2"/>
  <c r="C191" i="2"/>
  <c r="A192" i="2"/>
  <c r="C192" i="2"/>
  <c r="D192" i="2"/>
  <c r="A193" i="2"/>
  <c r="B193" i="2"/>
  <c r="C193" i="2"/>
  <c r="A194" i="2"/>
  <c r="B194" i="2"/>
  <c r="C194" i="2"/>
  <c r="D194" i="2"/>
  <c r="A195" i="2"/>
  <c r="C195" i="2"/>
  <c r="A177" i="2"/>
  <c r="B177" i="2"/>
  <c r="C177" i="2"/>
  <c r="D177" i="2"/>
  <c r="A178" i="2"/>
  <c r="B178" i="2"/>
  <c r="C178" i="2"/>
  <c r="A179" i="2"/>
  <c r="B179" i="2"/>
  <c r="C179" i="2"/>
  <c r="A180" i="2"/>
  <c r="B180" i="2"/>
  <c r="C180" i="2"/>
  <c r="A181" i="2"/>
  <c r="C181" i="2"/>
  <c r="A182" i="2"/>
  <c r="B182" i="2"/>
  <c r="C182" i="2"/>
  <c r="D182" i="2"/>
  <c r="A183" i="2"/>
  <c r="C183" i="2"/>
  <c r="A184" i="2"/>
  <c r="C184" i="2"/>
  <c r="A185" i="2"/>
  <c r="B185" i="2"/>
  <c r="C185" i="2"/>
  <c r="D185" i="2"/>
  <c r="A186" i="2"/>
  <c r="C186" i="2"/>
  <c r="A164" i="2"/>
  <c r="B164" i="2"/>
  <c r="C164" i="2"/>
  <c r="A165" i="2"/>
  <c r="B165" i="2"/>
  <c r="C165" i="2"/>
  <c r="D165" i="2"/>
  <c r="A166" i="2"/>
  <c r="B166" i="2"/>
  <c r="C166" i="2"/>
  <c r="A167" i="2"/>
  <c r="B167" i="2"/>
  <c r="C167" i="2"/>
  <c r="A168" i="2"/>
  <c r="B168" i="2"/>
  <c r="C168" i="2"/>
  <c r="D168" i="2"/>
  <c r="A169" i="2"/>
  <c r="B169" i="2"/>
  <c r="C169" i="2"/>
  <c r="A170" i="2"/>
  <c r="B170" i="2"/>
  <c r="C170" i="2"/>
  <c r="A171" i="2"/>
  <c r="B171" i="2"/>
  <c r="C171" i="2"/>
  <c r="D171" i="2"/>
  <c r="A172" i="2"/>
  <c r="B172" i="2"/>
  <c r="C172" i="2"/>
  <c r="A173" i="2"/>
  <c r="B173" i="2"/>
  <c r="C173" i="2"/>
  <c r="A174" i="2"/>
  <c r="B174" i="2"/>
  <c r="C174" i="2"/>
  <c r="D174" i="2"/>
  <c r="A175" i="2"/>
  <c r="B175" i="2"/>
  <c r="C175" i="2"/>
  <c r="A176" i="2"/>
  <c r="B176" i="2"/>
  <c r="C176" i="2"/>
  <c r="A152" i="2"/>
  <c r="B152" i="2"/>
  <c r="C152" i="2"/>
  <c r="A153" i="2"/>
  <c r="B153" i="2"/>
  <c r="C153" i="2"/>
  <c r="A154" i="2"/>
  <c r="B154" i="2"/>
  <c r="C154" i="2"/>
  <c r="A155" i="2"/>
  <c r="B155" i="2"/>
  <c r="C155" i="2"/>
  <c r="D155" i="2"/>
  <c r="A156" i="2"/>
  <c r="B156" i="2"/>
  <c r="C156" i="2"/>
  <c r="A157" i="2"/>
  <c r="B157" i="2"/>
  <c r="C157" i="2"/>
  <c r="A158" i="2"/>
  <c r="B158" i="2"/>
  <c r="C158" i="2"/>
  <c r="D158" i="2"/>
  <c r="A159" i="2"/>
  <c r="B159" i="2"/>
  <c r="C159" i="2"/>
  <c r="D159" i="2"/>
  <c r="A160" i="2"/>
  <c r="B160" i="2"/>
  <c r="C160" i="2"/>
  <c r="A161" i="2"/>
  <c r="B161" i="2"/>
  <c r="C161" i="2"/>
  <c r="D161" i="2"/>
  <c r="A162" i="2"/>
  <c r="B162" i="2"/>
  <c r="C162" i="2"/>
  <c r="D162" i="2"/>
  <c r="A163" i="2"/>
  <c r="B163" i="2"/>
  <c r="C163" i="2"/>
  <c r="L208" i="1"/>
  <c r="D208" i="2" s="1"/>
  <c r="L207" i="1"/>
  <c r="D207" i="2" s="1"/>
  <c r="L206" i="1"/>
  <c r="D206" i="2" s="1"/>
  <c r="L205" i="1"/>
  <c r="D205" i="2" s="1"/>
  <c r="L204" i="1"/>
  <c r="D204" i="2" s="1"/>
  <c r="L203" i="1"/>
  <c r="D203" i="2" s="1"/>
  <c r="L202" i="1"/>
  <c r="D202" i="2" s="1"/>
  <c r="L201" i="1"/>
  <c r="D201" i="2" s="1"/>
  <c r="B201" i="1"/>
  <c r="B202" i="1" s="1"/>
  <c r="B202" i="2" s="1"/>
  <c r="L200" i="1"/>
  <c r="D200" i="2" s="1"/>
  <c r="L199" i="1"/>
  <c r="B199" i="1"/>
  <c r="B199" i="2" s="1"/>
  <c r="L198" i="1"/>
  <c r="D198" i="2" s="1"/>
  <c r="B198" i="1"/>
  <c r="L197" i="1"/>
  <c r="D197" i="2" s="1"/>
  <c r="L196" i="1"/>
  <c r="D196" i="2" s="1"/>
  <c r="L195" i="1"/>
  <c r="D195" i="2" s="1"/>
  <c r="B195" i="1"/>
  <c r="B196" i="1" s="1"/>
  <c r="B196" i="2" s="1"/>
  <c r="L194" i="1"/>
  <c r="L193" i="1"/>
  <c r="D193" i="2" s="1"/>
  <c r="B193" i="1"/>
  <c r="L192" i="1"/>
  <c r="B192" i="1"/>
  <c r="B192" i="2" s="1"/>
  <c r="L191" i="1"/>
  <c r="D191" i="2" s="1"/>
  <c r="L190" i="1"/>
  <c r="L189" i="1"/>
  <c r="B189" i="1"/>
  <c r="B190" i="1" s="1"/>
  <c r="L188" i="1"/>
  <c r="L187" i="1"/>
  <c r="L186" i="1"/>
  <c r="D186" i="2" s="1"/>
  <c r="B186" i="1"/>
  <c r="B187" i="1" s="1"/>
  <c r="L185" i="1"/>
  <c r="L184" i="1"/>
  <c r="D184" i="2" s="1"/>
  <c r="L183" i="1"/>
  <c r="D183" i="2" s="1"/>
  <c r="B183" i="1"/>
  <c r="B184" i="1" s="1"/>
  <c r="B184" i="2" s="1"/>
  <c r="L182" i="1"/>
  <c r="L181" i="1"/>
  <c r="D181" i="2" s="1"/>
  <c r="B181" i="1"/>
  <c r="B181" i="2" s="1"/>
  <c r="L180" i="1"/>
  <c r="B180" i="1"/>
  <c r="L179" i="1"/>
  <c r="D179" i="2" s="1"/>
  <c r="L155" i="1"/>
  <c r="L156" i="1"/>
  <c r="D156" i="2" s="1"/>
  <c r="L157" i="1"/>
  <c r="D157" i="2" s="1"/>
  <c r="L158" i="1"/>
  <c r="L159" i="1"/>
  <c r="L160" i="1"/>
  <c r="D160" i="2" s="1"/>
  <c r="L161" i="1"/>
  <c r="L162" i="1"/>
  <c r="L163" i="1"/>
  <c r="D163" i="2" s="1"/>
  <c r="L164" i="1"/>
  <c r="D164" i="2" s="1"/>
  <c r="L165" i="1"/>
  <c r="L166" i="1"/>
  <c r="D166" i="2" s="1"/>
  <c r="L167" i="1"/>
  <c r="D167" i="2" s="1"/>
  <c r="L168" i="1"/>
  <c r="L169" i="1"/>
  <c r="D169" i="2" s="1"/>
  <c r="L170" i="1"/>
  <c r="D170" i="2" s="1"/>
  <c r="L171" i="1"/>
  <c r="L172" i="1"/>
  <c r="D172" i="2" s="1"/>
  <c r="L173" i="1"/>
  <c r="D173" i="2" s="1"/>
  <c r="L174" i="1"/>
  <c r="L175" i="1"/>
  <c r="D175" i="2" s="1"/>
  <c r="L176" i="1"/>
  <c r="D176" i="2" s="1"/>
  <c r="L177" i="1"/>
  <c r="L178" i="1"/>
  <c r="D178" i="2" s="1"/>
  <c r="B186" i="2" l="1"/>
  <c r="B183" i="2"/>
  <c r="B262" i="1"/>
  <c r="B262" i="2" s="1"/>
  <c r="B325" i="1"/>
  <c r="B325" i="2" s="1"/>
  <c r="B310" i="1"/>
  <c r="B310" i="2" s="1"/>
  <c r="B318" i="2"/>
  <c r="B315" i="2"/>
  <c r="B300" i="2"/>
  <c r="B321" i="2"/>
  <c r="B195" i="2"/>
  <c r="B189" i="2"/>
  <c r="B217" i="1"/>
  <c r="B217" i="2" s="1"/>
  <c r="B232" i="1"/>
  <c r="B232" i="2" s="1"/>
  <c r="B228" i="2"/>
  <c r="B225" i="2"/>
  <c r="B213" i="2"/>
  <c r="B210" i="2"/>
  <c r="B237" i="2"/>
  <c r="B234" i="2"/>
  <c r="B271" i="1"/>
  <c r="B271" i="2" s="1"/>
  <c r="B286" i="1"/>
  <c r="B286" i="2" s="1"/>
  <c r="B267" i="2"/>
  <c r="B258" i="2"/>
  <c r="B255" i="2"/>
  <c r="B252" i="2"/>
  <c r="B249" i="2"/>
  <c r="B246" i="2"/>
  <c r="B243" i="2"/>
  <c r="B297" i="2"/>
  <c r="B294" i="2"/>
  <c r="B291" i="2"/>
  <c r="B288" i="2"/>
  <c r="B282" i="2"/>
  <c r="B279" i="2"/>
  <c r="L152" i="1"/>
  <c r="D152" i="2" s="1"/>
  <c r="L153" i="1"/>
  <c r="D153" i="2" s="1"/>
  <c r="L154" i="1"/>
  <c r="D154" i="2" s="1"/>
  <c r="A149" i="2"/>
  <c r="B149" i="2"/>
  <c r="C149" i="2"/>
  <c r="A150" i="2"/>
  <c r="C150" i="2"/>
  <c r="D150" i="2"/>
  <c r="A151" i="2"/>
  <c r="C151" i="2"/>
  <c r="L11" i="5"/>
  <c r="N10" i="5" s="1"/>
  <c r="K11" i="5"/>
  <c r="J11" i="5"/>
  <c r="L10" i="5"/>
  <c r="K10" i="5"/>
  <c r="J10" i="5"/>
  <c r="L9" i="5"/>
  <c r="K9" i="5"/>
  <c r="J9" i="5"/>
  <c r="L8" i="5"/>
  <c r="K8" i="5"/>
  <c r="J8" i="5"/>
  <c r="L7" i="5"/>
  <c r="K7" i="5"/>
  <c r="J7" i="5"/>
  <c r="L6" i="5"/>
  <c r="K6" i="5"/>
  <c r="J6" i="5"/>
  <c r="L5" i="5"/>
  <c r="K5" i="5"/>
  <c r="J5" i="5"/>
  <c r="L4" i="5"/>
  <c r="K4" i="5"/>
  <c r="J4" i="5"/>
  <c r="L3" i="5"/>
  <c r="K3" i="5"/>
  <c r="J3" i="5"/>
  <c r="L2" i="5"/>
  <c r="K2" i="5"/>
  <c r="J2" i="5"/>
  <c r="L9" i="6"/>
  <c r="K9" i="6"/>
  <c r="J9" i="6"/>
  <c r="L8" i="6"/>
  <c r="K8" i="6"/>
  <c r="J8" i="6"/>
  <c r="L7" i="6"/>
  <c r="K7" i="6"/>
  <c r="J7" i="6"/>
  <c r="L6" i="6"/>
  <c r="K6" i="6"/>
  <c r="J6" i="6"/>
  <c r="L5" i="6"/>
  <c r="K5" i="6"/>
  <c r="J5" i="6"/>
  <c r="L4" i="6"/>
  <c r="K4" i="6"/>
  <c r="J4" i="6"/>
  <c r="L3" i="6"/>
  <c r="K3" i="6"/>
  <c r="J3" i="6"/>
  <c r="L2" i="6"/>
  <c r="K2" i="6"/>
  <c r="J2" i="6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2" i="4"/>
  <c r="L3" i="1"/>
  <c r="D3" i="2" s="1"/>
  <c r="L4" i="1"/>
  <c r="D4" i="2" s="1"/>
  <c r="L5" i="1"/>
  <c r="D5" i="2" s="1"/>
  <c r="L6" i="1"/>
  <c r="L7" i="1"/>
  <c r="D7" i="2" s="1"/>
  <c r="L8" i="1"/>
  <c r="D8" i="2" s="1"/>
  <c r="L9" i="1"/>
  <c r="L10" i="1"/>
  <c r="L11" i="1"/>
  <c r="D11" i="2" s="1"/>
  <c r="L12" i="1"/>
  <c r="D12" i="2" s="1"/>
  <c r="L13" i="1"/>
  <c r="D13" i="2" s="1"/>
  <c r="L14" i="1"/>
  <c r="D14" i="2" s="1"/>
  <c r="L15" i="1"/>
  <c r="D15" i="2" s="1"/>
  <c r="L16" i="1"/>
  <c r="D16" i="2" s="1"/>
  <c r="L17" i="1"/>
  <c r="D17" i="2" s="1"/>
  <c r="L18" i="1"/>
  <c r="D18" i="2" s="1"/>
  <c r="L19" i="1"/>
  <c r="D19" i="2" s="1"/>
  <c r="L20" i="1"/>
  <c r="L21" i="1"/>
  <c r="D21" i="2" s="1"/>
  <c r="L22" i="1"/>
  <c r="D22" i="2" s="1"/>
  <c r="L23" i="1"/>
  <c r="D23" i="2" s="1"/>
  <c r="L24" i="1"/>
  <c r="D24" i="2" s="1"/>
  <c r="L25" i="1"/>
  <c r="D25" i="2" s="1"/>
  <c r="L26" i="1"/>
  <c r="D26" i="2" s="1"/>
  <c r="L27" i="1"/>
  <c r="D27" i="2" s="1"/>
  <c r="L28" i="1"/>
  <c r="D28" i="2" s="1"/>
  <c r="L29" i="1"/>
  <c r="D29" i="2" s="1"/>
  <c r="L30" i="1"/>
  <c r="D30" i="2" s="1"/>
  <c r="L31" i="1"/>
  <c r="D31" i="2" s="1"/>
  <c r="L32" i="1"/>
  <c r="L33" i="1"/>
  <c r="D33" i="2" s="1"/>
  <c r="L34" i="1"/>
  <c r="D34" i="2" s="1"/>
  <c r="L35" i="1"/>
  <c r="L36" i="1"/>
  <c r="D36" i="2" s="1"/>
  <c r="L37" i="1"/>
  <c r="L38" i="1"/>
  <c r="L39" i="1"/>
  <c r="D39" i="2" s="1"/>
  <c r="L40" i="1"/>
  <c r="D40" i="2" s="1"/>
  <c r="L41" i="1"/>
  <c r="D41" i="2" s="1"/>
  <c r="L42" i="1"/>
  <c r="D42" i="2" s="1"/>
  <c r="L43" i="1"/>
  <c r="D43" i="2" s="1"/>
  <c r="L44" i="1"/>
  <c r="D44" i="2" s="1"/>
  <c r="L45" i="1"/>
  <c r="D45" i="2" s="1"/>
  <c r="L46" i="1"/>
  <c r="L47" i="1"/>
  <c r="D47" i="2" s="1"/>
  <c r="L48" i="1"/>
  <c r="D48" i="2" s="1"/>
  <c r="L49" i="1"/>
  <c r="D49" i="2" s="1"/>
  <c r="L50" i="1"/>
  <c r="D50" i="2" s="1"/>
  <c r="L51" i="1"/>
  <c r="L52" i="1"/>
  <c r="D52" i="2" s="1"/>
  <c r="L53" i="1"/>
  <c r="D53" i="2" s="1"/>
  <c r="L54" i="1"/>
  <c r="D54" i="2" s="1"/>
  <c r="L55" i="1"/>
  <c r="D55" i="2" s="1"/>
  <c r="L56" i="1"/>
  <c r="L57" i="1"/>
  <c r="L58" i="1"/>
  <c r="L59" i="1"/>
  <c r="D59" i="2" s="1"/>
  <c r="L60" i="1"/>
  <c r="D60" i="2" s="1"/>
  <c r="L61" i="1"/>
  <c r="D61" i="2" s="1"/>
  <c r="L62" i="1"/>
  <c r="L63" i="1"/>
  <c r="D63" i="2" s="1"/>
  <c r="L64" i="1"/>
  <c r="D64" i="2" s="1"/>
  <c r="L65" i="1"/>
  <c r="D65" i="2" s="1"/>
  <c r="L66" i="1"/>
  <c r="D66" i="2" s="1"/>
  <c r="L67" i="1"/>
  <c r="D67" i="2" s="1"/>
  <c r="L68" i="1"/>
  <c r="L69" i="1"/>
  <c r="L70" i="1"/>
  <c r="D70" i="2" s="1"/>
  <c r="L71" i="1"/>
  <c r="D71" i="2" s="1"/>
  <c r="L72" i="1"/>
  <c r="D72" i="2" s="1"/>
  <c r="L73" i="1"/>
  <c r="D73" i="2" s="1"/>
  <c r="L74" i="1"/>
  <c r="D74" i="2" s="1"/>
  <c r="L75" i="1"/>
  <c r="D75" i="2" s="1"/>
  <c r="L76" i="1"/>
  <c r="D76" i="2" s="1"/>
  <c r="L77" i="1"/>
  <c r="D77" i="2" s="1"/>
  <c r="L78" i="1"/>
  <c r="D78" i="2" s="1"/>
  <c r="L79" i="1"/>
  <c r="D79" i="2" s="1"/>
  <c r="L80" i="1"/>
  <c r="L81" i="1"/>
  <c r="L82" i="1"/>
  <c r="D82" i="2" s="1"/>
  <c r="L83" i="1"/>
  <c r="L84" i="1"/>
  <c r="D84" i="2" s="1"/>
  <c r="L85" i="1"/>
  <c r="D85" i="2" s="1"/>
  <c r="L86" i="1"/>
  <c r="D86" i="2" s="1"/>
  <c r="L87" i="1"/>
  <c r="D87" i="2" s="1"/>
  <c r="L88" i="1"/>
  <c r="D88" i="2" s="1"/>
  <c r="L89" i="1"/>
  <c r="L90" i="1"/>
  <c r="D90" i="2" s="1"/>
  <c r="L91" i="1"/>
  <c r="D91" i="2" s="1"/>
  <c r="L92" i="1"/>
  <c r="L93" i="1"/>
  <c r="L94" i="1"/>
  <c r="L95" i="1"/>
  <c r="D95" i="2" s="1"/>
  <c r="L96" i="1"/>
  <c r="D96" i="2" s="1"/>
  <c r="L97" i="1"/>
  <c r="D97" i="2" s="1"/>
  <c r="L98" i="1"/>
  <c r="L99" i="1"/>
  <c r="D99" i="2" s="1"/>
  <c r="L100" i="1"/>
  <c r="D100" i="2" s="1"/>
  <c r="L101" i="1"/>
  <c r="L102" i="1"/>
  <c r="D102" i="2" s="1"/>
  <c r="L103" i="1"/>
  <c r="D103" i="2" s="1"/>
  <c r="L104" i="1"/>
  <c r="D104" i="2" s="1"/>
  <c r="L105" i="1"/>
  <c r="D105" i="2" s="1"/>
  <c r="L106" i="1"/>
  <c r="D106" i="2" s="1"/>
  <c r="L107" i="1"/>
  <c r="L108" i="1"/>
  <c r="D108" i="2" s="1"/>
  <c r="L109" i="1"/>
  <c r="D109" i="2" s="1"/>
  <c r="L110" i="1"/>
  <c r="L111" i="1"/>
  <c r="D111" i="2" s="1"/>
  <c r="L112" i="1"/>
  <c r="L113" i="1"/>
  <c r="L114" i="1"/>
  <c r="D114" i="2" s="1"/>
  <c r="L115" i="1"/>
  <c r="D115" i="2" s="1"/>
  <c r="L116" i="1"/>
  <c r="L117" i="1"/>
  <c r="L118" i="1"/>
  <c r="D118" i="2" s="1"/>
  <c r="L119" i="1"/>
  <c r="D119" i="2" s="1"/>
  <c r="L120" i="1"/>
  <c r="D120" i="2" s="1"/>
  <c r="L121" i="1"/>
  <c r="D121" i="2" s="1"/>
  <c r="L122" i="1"/>
  <c r="L123" i="1"/>
  <c r="D123" i="2" s="1"/>
  <c r="L124" i="1"/>
  <c r="D124" i="2" s="1"/>
  <c r="L125" i="1"/>
  <c r="D125" i="2" s="1"/>
  <c r="L126" i="1"/>
  <c r="D126" i="2" s="1"/>
  <c r="L127" i="1"/>
  <c r="D127" i="2" s="1"/>
  <c r="L128" i="1"/>
  <c r="D128" i="2" s="1"/>
  <c r="L129" i="1"/>
  <c r="L130" i="1"/>
  <c r="D130" i="2" s="1"/>
  <c r="L131" i="1"/>
  <c r="D131" i="2" s="1"/>
  <c r="L132" i="1"/>
  <c r="L133" i="1"/>
  <c r="D133" i="2" s="1"/>
  <c r="L134" i="1"/>
  <c r="D134" i="2" s="1"/>
  <c r="L135" i="1"/>
  <c r="D135" i="2" s="1"/>
  <c r="L136" i="1"/>
  <c r="D136" i="2" s="1"/>
  <c r="L137" i="1"/>
  <c r="L138" i="1"/>
  <c r="D138" i="2" s="1"/>
  <c r="L139" i="1"/>
  <c r="D139" i="2" s="1"/>
  <c r="L140" i="1"/>
  <c r="L141" i="1"/>
  <c r="D141" i="2" s="1"/>
  <c r="L142" i="1"/>
  <c r="D142" i="2" s="1"/>
  <c r="L143" i="1"/>
  <c r="L144" i="1"/>
  <c r="D144" i="2" s="1"/>
  <c r="L145" i="1"/>
  <c r="D145" i="2" s="1"/>
  <c r="L146" i="1"/>
  <c r="D146" i="2" s="1"/>
  <c r="L147" i="1"/>
  <c r="D147" i="2" s="1"/>
  <c r="L148" i="1"/>
  <c r="D148" i="2" s="1"/>
  <c r="L149" i="1"/>
  <c r="D149" i="2" s="1"/>
  <c r="L150" i="1"/>
  <c r="L151" i="1"/>
  <c r="D151" i="2" s="1"/>
  <c r="D10" i="2"/>
  <c r="D20" i="2"/>
  <c r="D35" i="2"/>
  <c r="D56" i="2"/>
  <c r="D58" i="2"/>
  <c r="D94" i="2"/>
  <c r="D92" i="2"/>
  <c r="D116" i="2"/>
  <c r="D117" i="2"/>
  <c r="L2" i="1"/>
  <c r="D2" i="2" s="1"/>
  <c r="B150" i="1"/>
  <c r="B151" i="1" s="1"/>
  <c r="B151" i="2" s="1"/>
  <c r="B147" i="1"/>
  <c r="B148" i="1" s="1"/>
  <c r="B144" i="1"/>
  <c r="B145" i="1" s="1"/>
  <c r="B145" i="2" s="1"/>
  <c r="B141" i="1"/>
  <c r="B142" i="1" s="1"/>
  <c r="B142" i="2" s="1"/>
  <c r="B138" i="1"/>
  <c r="B139" i="1" s="1"/>
  <c r="B139" i="2" s="1"/>
  <c r="B135" i="1"/>
  <c r="B136" i="1" s="1"/>
  <c r="B136" i="2" s="1"/>
  <c r="B132" i="1"/>
  <c r="B133" i="1" s="1"/>
  <c r="B129" i="1"/>
  <c r="B130" i="1" s="1"/>
  <c r="B130" i="2" s="1"/>
  <c r="B126" i="1"/>
  <c r="B127" i="1" s="1"/>
  <c r="B127" i="2" s="1"/>
  <c r="B123" i="1"/>
  <c r="B124" i="1" s="1"/>
  <c r="B124" i="2" s="1"/>
  <c r="B120" i="1"/>
  <c r="B121" i="1" s="1"/>
  <c r="B121" i="2" s="1"/>
  <c r="B117" i="1"/>
  <c r="B118" i="1" s="1"/>
  <c r="B118" i="2" s="1"/>
  <c r="B114" i="1"/>
  <c r="B115" i="1" s="1"/>
  <c r="B111" i="1"/>
  <c r="B112" i="1" s="1"/>
  <c r="B112" i="2" s="1"/>
  <c r="B108" i="1"/>
  <c r="B109" i="1" s="1"/>
  <c r="B109" i="2" s="1"/>
  <c r="B105" i="1"/>
  <c r="B106" i="1" s="1"/>
  <c r="B106" i="2" s="1"/>
  <c r="B102" i="1"/>
  <c r="B103" i="1" s="1"/>
  <c r="B103" i="2" s="1"/>
  <c r="B99" i="1"/>
  <c r="B100" i="1" s="1"/>
  <c r="B96" i="1"/>
  <c r="B97" i="1" s="1"/>
  <c r="B97" i="2" s="1"/>
  <c r="B93" i="1"/>
  <c r="B94" i="1" s="1"/>
  <c r="B90" i="1"/>
  <c r="B91" i="1" s="1"/>
  <c r="B91" i="2" s="1"/>
  <c r="B87" i="1"/>
  <c r="B88" i="1" s="1"/>
  <c r="B88" i="2" s="1"/>
  <c r="B84" i="1"/>
  <c r="B85" i="1" s="1"/>
  <c r="B85" i="2" s="1"/>
  <c r="B81" i="1"/>
  <c r="B82" i="1" s="1"/>
  <c r="B82" i="2" s="1"/>
  <c r="D80" i="2"/>
  <c r="B78" i="1"/>
  <c r="B79" i="1" s="1"/>
  <c r="B79" i="2" s="1"/>
  <c r="B75" i="1"/>
  <c r="B76" i="1" s="1"/>
  <c r="B76" i="2" s="1"/>
  <c r="B72" i="1"/>
  <c r="B73" i="1" s="1"/>
  <c r="B73" i="2" s="1"/>
  <c r="D69" i="2"/>
  <c r="B69" i="1"/>
  <c r="B70" i="1" s="1"/>
  <c r="B70" i="2" s="1"/>
  <c r="B66" i="1"/>
  <c r="B67" i="1" s="1"/>
  <c r="B67" i="2" s="1"/>
  <c r="B63" i="1"/>
  <c r="B64" i="1" s="1"/>
  <c r="A4" i="2"/>
  <c r="A10" i="2"/>
  <c r="A16" i="2"/>
  <c r="A19" i="2"/>
  <c r="A22" i="2"/>
  <c r="A25" i="2"/>
  <c r="A28" i="2"/>
  <c r="A31" i="2"/>
  <c r="A34" i="2"/>
  <c r="A37" i="2"/>
  <c r="A40" i="2"/>
  <c r="A42" i="2"/>
  <c r="A46" i="2"/>
  <c r="A48" i="2"/>
  <c r="A52" i="2"/>
  <c r="A55" i="2"/>
  <c r="A58" i="2"/>
  <c r="A61" i="2"/>
  <c r="B30" i="4"/>
  <c r="B31" i="4" s="1"/>
  <c r="B27" i="4"/>
  <c r="B28" i="4" s="1"/>
  <c r="B25" i="4"/>
  <c r="B24" i="4"/>
  <c r="B21" i="4"/>
  <c r="B22" i="4" s="1"/>
  <c r="B18" i="4"/>
  <c r="B19" i="4" s="1"/>
  <c r="B15" i="4"/>
  <c r="B16" i="4" s="1"/>
  <c r="B12" i="4"/>
  <c r="B13" i="4" s="1"/>
  <c r="B9" i="4"/>
  <c r="B10" i="4" s="1"/>
  <c r="B6" i="4"/>
  <c r="B7" i="4" s="1"/>
  <c r="B3" i="4"/>
  <c r="B4" i="4" s="1"/>
  <c r="B60" i="1"/>
  <c r="B61" i="1" s="1"/>
  <c r="B61" i="2" s="1"/>
  <c r="B57" i="1"/>
  <c r="B58" i="1" s="1"/>
  <c r="B58" i="2" s="1"/>
  <c r="B54" i="1"/>
  <c r="B55" i="1" s="1"/>
  <c r="B55" i="2" s="1"/>
  <c r="B51" i="1"/>
  <c r="B52" i="1" s="1"/>
  <c r="B52" i="2" s="1"/>
  <c r="B48" i="1"/>
  <c r="B49" i="1" s="1"/>
  <c r="B49" i="2" s="1"/>
  <c r="B45" i="1"/>
  <c r="B46" i="1" s="1"/>
  <c r="B46" i="2" s="1"/>
  <c r="B42" i="1"/>
  <c r="B42" i="2" s="1"/>
  <c r="B39" i="1"/>
  <c r="B40" i="1" s="1"/>
  <c r="B40" i="2" s="1"/>
  <c r="B36" i="1"/>
  <c r="B37" i="1" s="1"/>
  <c r="B37" i="2" s="1"/>
  <c r="B33" i="1"/>
  <c r="B34" i="1" s="1"/>
  <c r="B34" i="2" s="1"/>
  <c r="A12" i="2"/>
  <c r="B12" i="1"/>
  <c r="B13" i="1" s="1"/>
  <c r="B13" i="2" s="1"/>
  <c r="E12" i="1"/>
  <c r="E13" i="1" s="1"/>
  <c r="E30" i="1"/>
  <c r="E31" i="1" s="1"/>
  <c r="E27" i="1"/>
  <c r="E28" i="1" s="1"/>
  <c r="E24" i="1"/>
  <c r="E25" i="1" s="1"/>
  <c r="E21" i="1"/>
  <c r="E22" i="1" s="1"/>
  <c r="E18" i="1"/>
  <c r="E19" i="1" s="1"/>
  <c r="E15" i="1"/>
  <c r="E16" i="1" s="1"/>
  <c r="E9" i="1"/>
  <c r="E10" i="1" s="1"/>
  <c r="E6" i="1"/>
  <c r="E7" i="1" s="1"/>
  <c r="E3" i="1"/>
  <c r="E4" i="1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" i="2"/>
  <c r="B2" i="2"/>
  <c r="B5" i="2"/>
  <c r="B8" i="2"/>
  <c r="B11" i="2"/>
  <c r="B14" i="2"/>
  <c r="B17" i="2"/>
  <c r="B20" i="2"/>
  <c r="B23" i="2"/>
  <c r="B26" i="2"/>
  <c r="B29" i="2"/>
  <c r="B32" i="2"/>
  <c r="B35" i="2"/>
  <c r="B38" i="2"/>
  <c r="B41" i="2"/>
  <c r="B44" i="2"/>
  <c r="B47" i="2"/>
  <c r="B50" i="2"/>
  <c r="B53" i="2"/>
  <c r="B56" i="2"/>
  <c r="B59" i="2"/>
  <c r="B62" i="2"/>
  <c r="B65" i="2"/>
  <c r="B68" i="2"/>
  <c r="B71" i="2"/>
  <c r="B74" i="2"/>
  <c r="B77" i="2"/>
  <c r="B80" i="2"/>
  <c r="B83" i="2"/>
  <c r="B86" i="2"/>
  <c r="B89" i="2"/>
  <c r="B92" i="2"/>
  <c r="B95" i="2"/>
  <c r="B98" i="2"/>
  <c r="B101" i="2"/>
  <c r="B104" i="2"/>
  <c r="B107" i="2"/>
  <c r="B110" i="2"/>
  <c r="B113" i="2"/>
  <c r="B116" i="2"/>
  <c r="B119" i="2"/>
  <c r="B122" i="2"/>
  <c r="B125" i="2"/>
  <c r="B128" i="2"/>
  <c r="B131" i="2"/>
  <c r="B134" i="2"/>
  <c r="B137" i="2"/>
  <c r="B140" i="2"/>
  <c r="B143" i="2"/>
  <c r="B146" i="2"/>
  <c r="A2" i="2"/>
  <c r="A5" i="2"/>
  <c r="A8" i="2"/>
  <c r="A11" i="2"/>
  <c r="A14" i="2"/>
  <c r="A17" i="2"/>
  <c r="A20" i="2"/>
  <c r="A23" i="2"/>
  <c r="A26" i="2"/>
  <c r="A29" i="2"/>
  <c r="A32" i="2"/>
  <c r="A35" i="2"/>
  <c r="A38" i="2"/>
  <c r="A41" i="2"/>
  <c r="A44" i="2"/>
  <c r="A47" i="2"/>
  <c r="A50" i="2"/>
  <c r="A53" i="2"/>
  <c r="A56" i="2"/>
  <c r="A59" i="2"/>
  <c r="A62" i="2"/>
  <c r="A65" i="2"/>
  <c r="A68" i="2"/>
  <c r="A71" i="2"/>
  <c r="A74" i="2"/>
  <c r="A77" i="2"/>
  <c r="A80" i="2"/>
  <c r="A83" i="2"/>
  <c r="A86" i="2"/>
  <c r="A89" i="2"/>
  <c r="A92" i="2"/>
  <c r="A95" i="2"/>
  <c r="A98" i="2"/>
  <c r="A101" i="2"/>
  <c r="A104" i="2"/>
  <c r="A107" i="2"/>
  <c r="A110" i="2"/>
  <c r="A113" i="2"/>
  <c r="A116" i="2"/>
  <c r="A119" i="2"/>
  <c r="A122" i="2"/>
  <c r="A125" i="2"/>
  <c r="A128" i="2"/>
  <c r="A131" i="2"/>
  <c r="A134" i="2"/>
  <c r="A137" i="2"/>
  <c r="A140" i="2"/>
  <c r="A143" i="2"/>
  <c r="A146" i="2"/>
  <c r="A148" i="2"/>
  <c r="A145" i="2"/>
  <c r="A142" i="2"/>
  <c r="A139" i="2"/>
  <c r="A136" i="2"/>
  <c r="A133" i="2"/>
  <c r="A130" i="2"/>
  <c r="A127" i="2"/>
  <c r="A124" i="2"/>
  <c r="A121" i="2"/>
  <c r="A118" i="2"/>
  <c r="B114" i="2"/>
  <c r="A114" i="2"/>
  <c r="A112" i="2"/>
  <c r="A109" i="2"/>
  <c r="A106" i="2"/>
  <c r="A103" i="2"/>
  <c r="A100" i="2"/>
  <c r="A97" i="2"/>
  <c r="D93" i="2"/>
  <c r="A94" i="2"/>
  <c r="A91" i="2"/>
  <c r="A88" i="2"/>
  <c r="A85" i="2"/>
  <c r="A82" i="2"/>
  <c r="A79" i="2"/>
  <c r="A76" i="2"/>
  <c r="A73" i="2"/>
  <c r="A70" i="2"/>
  <c r="A67" i="2"/>
  <c r="A64" i="2"/>
  <c r="B30" i="1"/>
  <c r="B31" i="1" s="1"/>
  <c r="B31" i="2" s="1"/>
  <c r="B27" i="1"/>
  <c r="B27" i="2" s="1"/>
  <c r="B24" i="1"/>
  <c r="B25" i="1" s="1"/>
  <c r="B25" i="2" s="1"/>
  <c r="B21" i="1"/>
  <c r="B21" i="2" s="1"/>
  <c r="B18" i="1"/>
  <c r="B19" i="1" s="1"/>
  <c r="B19" i="2" s="1"/>
  <c r="B15" i="1"/>
  <c r="B16" i="1" s="1"/>
  <c r="B16" i="2" s="1"/>
  <c r="D9" i="2"/>
  <c r="B9" i="1"/>
  <c r="B10" i="1" s="1"/>
  <c r="B10" i="2" s="1"/>
  <c r="D6" i="2"/>
  <c r="B6" i="1"/>
  <c r="B6" i="2" s="1"/>
  <c r="B3" i="1"/>
  <c r="B4" i="1" s="1"/>
  <c r="B4" i="2" s="1"/>
  <c r="N8" i="5" l="1"/>
  <c r="N6" i="5"/>
  <c r="B93" i="2"/>
  <c r="B150" i="2"/>
  <c r="B132" i="2"/>
  <c r="M10" i="5"/>
  <c r="N4" i="5"/>
  <c r="M6" i="5"/>
  <c r="N2" i="5"/>
  <c r="M4" i="5"/>
  <c r="M2" i="5"/>
  <c r="M8" i="5"/>
  <c r="D110" i="2"/>
  <c r="D140" i="2"/>
  <c r="D143" i="2"/>
  <c r="D137" i="2"/>
  <c r="D132" i="2"/>
  <c r="D122" i="2"/>
  <c r="D129" i="2"/>
  <c r="B147" i="2"/>
  <c r="B99" i="2"/>
  <c r="D113" i="2"/>
  <c r="B63" i="2"/>
  <c r="D112" i="2"/>
  <c r="D107" i="2"/>
  <c r="D101" i="2"/>
  <c r="D98" i="2"/>
  <c r="D83" i="2"/>
  <c r="D68" i="2"/>
  <c r="D81" i="2"/>
  <c r="D89" i="2"/>
  <c r="D62" i="2"/>
  <c r="B78" i="2"/>
  <c r="D46" i="2"/>
  <c r="D32" i="2"/>
  <c r="D51" i="2"/>
  <c r="D38" i="2"/>
  <c r="D57" i="2"/>
  <c r="A6" i="2"/>
  <c r="A49" i="2"/>
  <c r="B43" i="1"/>
  <c r="B43" i="2" s="1"/>
  <c r="D37" i="2"/>
  <c r="A13" i="2"/>
  <c r="A115" i="2"/>
  <c r="B115" i="2"/>
  <c r="B117" i="2"/>
  <c r="B144" i="2"/>
  <c r="A111" i="2"/>
  <c r="A117" i="2"/>
  <c r="A45" i="2"/>
  <c r="B120" i="2"/>
  <c r="B51" i="2"/>
  <c r="B75" i="2"/>
  <c r="A39" i="2"/>
  <c r="B148" i="2"/>
  <c r="B45" i="2"/>
  <c r="B87" i="2"/>
  <c r="B15" i="2"/>
  <c r="B7" i="1"/>
  <c r="B7" i="2" s="1"/>
  <c r="A105" i="2"/>
  <c r="A33" i="2"/>
  <c r="B111" i="2"/>
  <c r="B84" i="2"/>
  <c r="B39" i="2"/>
  <c r="A7" i="2"/>
  <c r="A81" i="2"/>
  <c r="A9" i="2"/>
  <c r="A43" i="2"/>
  <c r="B12" i="2"/>
  <c r="A138" i="2"/>
  <c r="B22" i="1"/>
  <c r="B22" i="2" s="1"/>
  <c r="B94" i="2"/>
  <c r="B100" i="2"/>
  <c r="A69" i="2"/>
  <c r="A21" i="2"/>
  <c r="B28" i="1"/>
  <c r="B28" i="2" s="1"/>
  <c r="A147" i="2"/>
  <c r="A135" i="2"/>
  <c r="A123" i="2"/>
  <c r="A102" i="2"/>
  <c r="A90" i="2"/>
  <c r="A78" i="2"/>
  <c r="A66" i="2"/>
  <c r="A54" i="2"/>
  <c r="A30" i="2"/>
  <c r="A18" i="2"/>
  <c r="B141" i="2"/>
  <c r="B129" i="2"/>
  <c r="B108" i="2"/>
  <c r="B96" i="2"/>
  <c r="B72" i="2"/>
  <c r="B60" i="2"/>
  <c r="B48" i="2"/>
  <c r="B36" i="2"/>
  <c r="B24" i="2"/>
  <c r="A144" i="2"/>
  <c r="A132" i="2"/>
  <c r="A120" i="2"/>
  <c r="A99" i="2"/>
  <c r="A87" i="2"/>
  <c r="A75" i="2"/>
  <c r="A63" i="2"/>
  <c r="A51" i="2"/>
  <c r="A27" i="2"/>
  <c r="A15" i="2"/>
  <c r="B138" i="2"/>
  <c r="B126" i="2"/>
  <c r="B105" i="2"/>
  <c r="B81" i="2"/>
  <c r="B69" i="2"/>
  <c r="B57" i="2"/>
  <c r="B33" i="2"/>
  <c r="B9" i="2"/>
  <c r="B64" i="2"/>
  <c r="B133" i="2"/>
  <c r="A141" i="2"/>
  <c r="A129" i="2"/>
  <c r="A108" i="2"/>
  <c r="A96" i="2"/>
  <c r="A84" i="2"/>
  <c r="A72" i="2"/>
  <c r="A60" i="2"/>
  <c r="A36" i="2"/>
  <c r="A24" i="2"/>
  <c r="B135" i="2"/>
  <c r="B123" i="2"/>
  <c r="B102" i="2"/>
  <c r="B90" i="2"/>
  <c r="B66" i="2"/>
  <c r="B54" i="2"/>
  <c r="B30" i="2"/>
  <c r="B18" i="2"/>
  <c r="A93" i="2"/>
  <c r="A57" i="2"/>
  <c r="A126" i="2"/>
  <c r="B3" i="2"/>
  <c r="A3" i="2"/>
</calcChain>
</file>

<file path=xl/sharedStrings.xml><?xml version="1.0" encoding="utf-8"?>
<sst xmlns="http://schemas.openxmlformats.org/spreadsheetml/2006/main" count="463" uniqueCount="32">
  <si>
    <t>site</t>
  </si>
  <si>
    <t>rep</t>
  </si>
  <si>
    <t>vol_filtered</t>
  </si>
  <si>
    <t>date_extracted</t>
  </si>
  <si>
    <t>vol_extracted</t>
  </si>
  <si>
    <t>chl_concentration</t>
  </si>
  <si>
    <t>final_chl</t>
  </si>
  <si>
    <t>dilution_factor</t>
  </si>
  <si>
    <t>sample_date</t>
  </si>
  <si>
    <t>Muddy Creek</t>
  </si>
  <si>
    <t>analytical_duplicate</t>
  </si>
  <si>
    <t>average</t>
  </si>
  <si>
    <t>standard_deviation</t>
  </si>
  <si>
    <t>ODNR_4</t>
  </si>
  <si>
    <t>ODNR_6</t>
  </si>
  <si>
    <t>Bridge</t>
  </si>
  <si>
    <t>ODNR_2</t>
  </si>
  <si>
    <t>Buoy_2</t>
  </si>
  <si>
    <t>ODNR_1</t>
  </si>
  <si>
    <t>EC_1163</t>
  </si>
  <si>
    <t>Causeway</t>
  </si>
  <si>
    <t>Bells</t>
  </si>
  <si>
    <t>Site_chl</t>
  </si>
  <si>
    <t>Site_sd</t>
  </si>
  <si>
    <t>date</t>
  </si>
  <si>
    <t>Racoon Creek 1</t>
  </si>
  <si>
    <t>Racoon Creek 2</t>
  </si>
  <si>
    <t>Racoon Creek 3</t>
  </si>
  <si>
    <t>Racoon Creek 4</t>
  </si>
  <si>
    <t>sample lost</t>
  </si>
  <si>
    <t>notes</t>
  </si>
  <si>
    <t>DNT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</si>
</sst>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m/dd/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0">
    <xf numFmtId="0" fontId="0" fillId="0" borderId="0" xfId="0"/>
    <xf numFmtId="0" fontId="2" fillId="0" borderId="0" xfId="0" applyFont="1"/>
    <xf numFmtId="14" fontId="1" fillId="2" borderId="1" xfId="1" applyNumberFormat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1" fontId="1" fillId="2" borderId="2" xfId="1" applyNumberFormat="1" applyBorder="1" applyAlignment="1">
      <alignment horizontal="center" vertical="center"/>
    </xf>
    <xf numFmtId="14" fontId="1" fillId="2" borderId="2" xfId="1" applyNumberFormat="1" applyBorder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2" fontId="1" fillId="2" borderId="2" xfId="1" applyNumberFormat="1" applyBorder="1" applyAlignment="1">
      <alignment horizontal="center" vertical="center"/>
    </xf>
    <xf numFmtId="2" fontId="4" fillId="2" borderId="2" xfId="1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2" fontId="2" fillId="0" borderId="3" xfId="0" applyNumberFormat="1" applyFont="1" applyBorder="1"/>
    <xf numFmtId="165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left" vertical="center"/>
    </xf>
    <xf numFmtId="1" fontId="3" fillId="0" borderId="4" xfId="0" applyNumberFormat="1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2" fontId="2" fillId="0" borderId="4" xfId="0" applyNumberFormat="1" applyFont="1" applyBorder="1"/>
    <xf numFmtId="165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1" fontId="3" fillId="0" borderId="5" xfId="0" applyNumberFormat="1" applyFont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2" fillId="0" borderId="5" xfId="0" applyFont="1" applyBorder="1"/>
    <xf numFmtId="2" fontId="2" fillId="0" borderId="5" xfId="0" applyNumberFormat="1" applyFont="1" applyBorder="1"/>
    <xf numFmtId="164" fontId="2" fillId="3" borderId="6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left" vertical="center"/>
    </xf>
    <xf numFmtId="1" fontId="3" fillId="3" borderId="7" xfId="0" applyNumberFormat="1" applyFont="1" applyFill="1" applyBorder="1" applyAlignment="1">
      <alignment horizontal="center" vertical="center" wrapText="1"/>
    </xf>
    <xf numFmtId="1" fontId="2" fillId="3" borderId="7" xfId="0" applyNumberFormat="1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/>
    </xf>
    <xf numFmtId="1" fontId="2" fillId="3" borderId="7" xfId="0" applyNumberFormat="1" applyFont="1" applyFill="1" applyBorder="1" applyAlignment="1">
      <alignment horizontal="center"/>
    </xf>
    <xf numFmtId="0" fontId="2" fillId="3" borderId="7" xfId="0" applyFont="1" applyFill="1" applyBorder="1"/>
    <xf numFmtId="2" fontId="2" fillId="3" borderId="7" xfId="0" applyNumberFormat="1" applyFont="1" applyFill="1" applyBorder="1"/>
    <xf numFmtId="165" fontId="2" fillId="3" borderId="9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left" vertical="center"/>
    </xf>
    <xf numFmtId="1" fontId="3" fillId="3" borderId="10" xfId="0" applyNumberFormat="1" applyFont="1" applyFill="1" applyBorder="1" applyAlignment="1">
      <alignment horizontal="center" vertical="center" wrapText="1"/>
    </xf>
    <xf numFmtId="1" fontId="2" fillId="3" borderId="10" xfId="0" applyNumberFormat="1" applyFont="1" applyFill="1" applyBorder="1" applyAlignment="1">
      <alignment horizontal="center" vertical="center"/>
    </xf>
    <xf numFmtId="164" fontId="2" fillId="3" borderId="10" xfId="0" applyNumberFormat="1" applyFont="1" applyFill="1" applyBorder="1" applyAlignment="1">
      <alignment horizontal="center"/>
    </xf>
    <xf numFmtId="1" fontId="2" fillId="3" borderId="10" xfId="0" applyNumberFormat="1" applyFont="1" applyFill="1" applyBorder="1" applyAlignment="1">
      <alignment horizontal="center"/>
    </xf>
    <xf numFmtId="0" fontId="2" fillId="3" borderId="10" xfId="0" applyFont="1" applyFill="1" applyBorder="1"/>
    <xf numFmtId="2" fontId="2" fillId="3" borderId="10" xfId="0" applyNumberFormat="1" applyFont="1" applyFill="1" applyBorder="1"/>
    <xf numFmtId="0" fontId="2" fillId="0" borderId="4" xfId="0" applyFont="1" applyBorder="1" applyAlignment="1">
      <alignment horizontal="left" vertical="center"/>
    </xf>
    <xf numFmtId="2" fontId="2" fillId="0" borderId="12" xfId="0" applyNumberFormat="1" applyFont="1" applyBorder="1" applyAlignment="1">
      <alignment horizontal="right"/>
    </xf>
    <xf numFmtId="2" fontId="2" fillId="0" borderId="13" xfId="0" applyNumberFormat="1" applyFont="1" applyBorder="1" applyAlignment="1">
      <alignment horizontal="right"/>
    </xf>
    <xf numFmtId="2" fontId="2" fillId="3" borderId="14" xfId="0" applyNumberFormat="1" applyFont="1" applyFill="1" applyBorder="1" applyAlignment="1">
      <alignment horizontal="right"/>
    </xf>
    <xf numFmtId="2" fontId="2" fillId="3" borderId="15" xfId="0" applyNumberFormat="1" applyFont="1" applyFill="1" applyBorder="1" applyAlignment="1">
      <alignment horizontal="right"/>
    </xf>
    <xf numFmtId="1" fontId="1" fillId="2" borderId="16" xfId="1" applyNumberFormat="1" applyBorder="1" applyAlignment="1">
      <alignment horizontal="center" vertical="center"/>
    </xf>
    <xf numFmtId="1" fontId="1" fillId="2" borderId="17" xfId="1" applyNumberFormat="1" applyBorder="1" applyAlignment="1">
      <alignment horizontal="center" vertical="center"/>
    </xf>
    <xf numFmtId="2" fontId="2" fillId="3" borderId="7" xfId="0" applyNumberFormat="1" applyFont="1" applyFill="1" applyBorder="1" applyAlignment="1">
      <alignment horizontal="right"/>
    </xf>
    <xf numFmtId="2" fontId="2" fillId="3" borderId="10" xfId="0" applyNumberFormat="1" applyFont="1" applyFill="1" applyBorder="1" applyAlignment="1">
      <alignment horizontal="right"/>
    </xf>
    <xf numFmtId="14" fontId="2" fillId="0" borderId="18" xfId="0" applyNumberFormat="1" applyFont="1" applyBorder="1" applyAlignment="1">
      <alignment horizontal="left" vertical="center"/>
    </xf>
    <xf numFmtId="14" fontId="2" fillId="0" borderId="3" xfId="0" applyNumberFormat="1" applyFont="1" applyBorder="1" applyAlignment="1">
      <alignment horizontal="left" vertical="center"/>
    </xf>
    <xf numFmtId="164" fontId="2" fillId="0" borderId="3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14" fontId="1" fillId="2" borderId="3" xfId="1" applyNumberFormat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1" fontId="1" fillId="2" borderId="3" xfId="1" applyNumberFormat="1" applyBorder="1" applyAlignment="1">
      <alignment horizontal="center" vertical="center"/>
    </xf>
    <xf numFmtId="2" fontId="1" fillId="2" borderId="3" xfId="1" applyNumberFormat="1" applyBorder="1" applyAlignment="1">
      <alignment horizontal="center" vertical="center"/>
    </xf>
    <xf numFmtId="165" fontId="0" fillId="0" borderId="3" xfId="0" applyNumberFormat="1" applyFill="1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2" fontId="0" fillId="0" borderId="3" xfId="0" applyNumberFormat="1" applyFill="1" applyBorder="1" applyAlignment="1">
      <alignment horizontal="right" vertical="center"/>
    </xf>
    <xf numFmtId="165" fontId="0" fillId="0" borderId="3" xfId="0" applyNumberForma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2" fontId="0" fillId="0" borderId="3" xfId="0" applyNumberFormat="1" applyFill="1" applyBorder="1"/>
    <xf numFmtId="2" fontId="4" fillId="2" borderId="3" xfId="1" applyNumberFormat="1" applyFont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14" fontId="2" fillId="0" borderId="3" xfId="0" applyNumberFormat="1" applyFont="1" applyFill="1" applyBorder="1" applyAlignment="1">
      <alignment horizontal="left" vertical="center"/>
    </xf>
    <xf numFmtId="1" fontId="3" fillId="0" borderId="3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0" fontId="2" fillId="0" borderId="3" xfId="0" applyFont="1" applyFill="1" applyBorder="1"/>
    <xf numFmtId="2" fontId="2" fillId="0" borderId="3" xfId="0" applyNumberFormat="1" applyFont="1" applyFill="1" applyBorder="1"/>
    <xf numFmtId="2" fontId="2" fillId="0" borderId="3" xfId="0" applyNumberFormat="1" applyFont="1" applyFill="1" applyBorder="1" applyAlignment="1">
      <alignment horizontal="right"/>
    </xf>
    <xf numFmtId="165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1" fontId="1" fillId="2" borderId="19" xfId="1" applyNumberFormat="1" applyBorder="1" applyAlignment="1">
      <alignment horizontal="center" vertical="center"/>
    </xf>
    <xf numFmtId="2" fontId="2" fillId="0" borderId="5" xfId="0" applyNumberFormat="1" applyFont="1" applyBorder="1" applyAlignment="1">
      <alignment horizontal="right"/>
    </xf>
    <xf numFmtId="165" fontId="2" fillId="0" borderId="3" xfId="0" applyNumberFormat="1" applyFont="1" applyFill="1" applyBorder="1" applyAlignment="1">
      <alignment horizontal="center"/>
    </xf>
    <xf numFmtId="165" fontId="2" fillId="4" borderId="3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center"/>
    </xf>
    <xf numFmtId="1" fontId="3" fillId="4" borderId="3" xfId="0" applyNumberFormat="1" applyFont="1" applyFill="1" applyBorder="1" applyAlignment="1">
      <alignment horizontal="center" vertical="center" wrapText="1"/>
    </xf>
    <xf numFmtId="1" fontId="2" fillId="4" borderId="3" xfId="0" applyNumberFormat="1" applyFont="1" applyFill="1" applyBorder="1" applyAlignment="1">
      <alignment horizontal="center" vertical="center"/>
    </xf>
    <xf numFmtId="1" fontId="2" fillId="4" borderId="3" xfId="0" applyNumberFormat="1" applyFont="1" applyFill="1" applyBorder="1" applyAlignment="1">
      <alignment horizontal="center"/>
    </xf>
    <xf numFmtId="0" fontId="2" fillId="4" borderId="3" xfId="0" applyFont="1" applyFill="1" applyBorder="1"/>
    <xf numFmtId="0" fontId="2" fillId="0" borderId="0" xfId="0" applyFont="1" applyFill="1" applyAlignment="1">
      <alignment horizontal="center"/>
    </xf>
    <xf numFmtId="164" fontId="2" fillId="0" borderId="3" xfId="0" applyNumberFormat="1" applyFont="1" applyBorder="1" applyAlignment="1">
      <alignment horizontal="center" vertical="center"/>
    </xf>
    <xf numFmtId="2" fontId="2" fillId="3" borderId="7" xfId="0" applyNumberFormat="1" applyFont="1" applyFill="1" applyBorder="1" applyAlignment="1">
      <alignment horizontal="center" vertical="center"/>
    </xf>
    <xf numFmtId="2" fontId="2" fillId="3" borderId="10" xfId="0" applyNumberFormat="1" applyFont="1" applyFill="1" applyBorder="1" applyAlignment="1">
      <alignment horizontal="center" vertical="center"/>
    </xf>
    <xf numFmtId="2" fontId="2" fillId="3" borderId="8" xfId="0" applyNumberFormat="1" applyFont="1" applyFill="1" applyBorder="1" applyAlignment="1">
      <alignment horizontal="center" vertical="center"/>
    </xf>
    <xf numFmtId="2" fontId="2" fillId="3" borderId="11" xfId="0" applyNumberFormat="1" applyFont="1" applyFill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</cellXfs>
  <cellStyles count="2">
    <cellStyle name="40% - Accent1" xfId="1" builtinId="31"/>
    <cellStyle name="Normal" xfId="0" builtinId="0"/>
  </cellStyles>
  <dxfs count="9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4F5C9-5C32-42D8-A0AB-12470CC62E57}">
  <sheetPr codeName="Sheet1"/>
  <dimension ref="A1:L31"/>
  <sheetViews>
    <sheetView showGridLines="0" zoomScale="90" zoomScaleNormal="90" workbookViewId="0">
      <selection activeCell="A2" sqref="A2:L31"/>
    </sheetView>
  </sheetViews>
  <sheetFormatPr defaultColWidth="15.140625" defaultRowHeight="15" x14ac:dyDescent="0.25"/>
  <cols>
    <col min="7" max="7" width="20.85546875" customWidth="1"/>
    <col min="9" max="9" width="26.5703125" customWidth="1"/>
  </cols>
  <sheetData>
    <row r="1" spans="1:12" x14ac:dyDescent="0.25">
      <c r="A1" s="64" t="s">
        <v>8</v>
      </c>
      <c r="B1" s="65" t="s">
        <v>0</v>
      </c>
      <c r="C1" s="66" t="s">
        <v>1</v>
      </c>
      <c r="D1" s="65" t="s">
        <v>2</v>
      </c>
      <c r="E1" s="64" t="s">
        <v>3</v>
      </c>
      <c r="F1" s="66" t="s">
        <v>4</v>
      </c>
      <c r="G1" s="65" t="s">
        <v>5</v>
      </c>
      <c r="H1" s="65" t="s">
        <v>7</v>
      </c>
      <c r="I1" s="65" t="s">
        <v>10</v>
      </c>
      <c r="J1" s="67" t="s">
        <v>11</v>
      </c>
      <c r="K1" s="74" t="s">
        <v>12</v>
      </c>
      <c r="L1" s="66" t="s">
        <v>6</v>
      </c>
    </row>
    <row r="2" spans="1:12" ht="15.75" x14ac:dyDescent="0.25">
      <c r="A2" s="102">
        <v>45188</v>
      </c>
      <c r="B2" s="60" t="s">
        <v>9</v>
      </c>
      <c r="C2" s="11">
        <v>1</v>
      </c>
      <c r="D2" s="12">
        <v>10</v>
      </c>
      <c r="E2" s="61"/>
      <c r="F2" s="13">
        <v>10</v>
      </c>
      <c r="G2" s="14"/>
      <c r="H2" s="14">
        <v>0</v>
      </c>
      <c r="I2" s="14"/>
      <c r="J2" s="15" t="str">
        <f>IFERROR(AVERAGE(G2,I2),"")</f>
        <v/>
      </c>
      <c r="K2" s="15" t="str">
        <f>IFERROR(_xlfn.STDEV.S(G2,I2),"")</f>
        <v/>
      </c>
      <c r="L2" s="62">
        <f>IFERROR(IF(H2&gt;0,($G2*($F2/$D2))*H2,($G2*($F2/$D2))),"")</f>
        <v>0</v>
      </c>
    </row>
    <row r="3" spans="1:12" ht="15.75" x14ac:dyDescent="0.25">
      <c r="A3" s="102">
        <v>45188</v>
      </c>
      <c r="B3" s="17" t="str">
        <f>IF(ISBLANK(B2),"No Site input",B2)</f>
        <v>Muddy Creek</v>
      </c>
      <c r="C3" s="11">
        <v>2</v>
      </c>
      <c r="D3" s="12">
        <v>10</v>
      </c>
      <c r="E3" s="16"/>
      <c r="F3" s="13">
        <v>10</v>
      </c>
      <c r="G3" s="14"/>
      <c r="H3" s="14">
        <v>0</v>
      </c>
      <c r="I3" s="14"/>
      <c r="J3" s="15" t="str">
        <f t="shared" ref="J3:J31" si="0">IFERROR(AVERAGE(G3,I3),"")</f>
        <v/>
      </c>
      <c r="K3" s="15" t="str">
        <f t="shared" ref="K3:K31" si="1">IFERROR(_xlfn.STDEV.S(G3,I3),"")</f>
        <v/>
      </c>
      <c r="L3" s="62">
        <f t="shared" ref="L3:L31" si="2">IFERROR(IF(H3&gt;0,($G3*($F3/$D3))*H3,($G3*($F3/$D3))),"")</f>
        <v>0</v>
      </c>
    </row>
    <row r="4" spans="1:12" ht="15.75" x14ac:dyDescent="0.25">
      <c r="A4" s="102">
        <v>45188</v>
      </c>
      <c r="B4" s="85" t="str">
        <f>IF(ISBLANK(B3),"No Site input",B3)</f>
        <v>Muddy Creek</v>
      </c>
      <c r="C4" s="77">
        <v>3</v>
      </c>
      <c r="D4" s="78">
        <v>10</v>
      </c>
      <c r="E4" s="79"/>
      <c r="F4" s="80">
        <v>10</v>
      </c>
      <c r="G4" s="81"/>
      <c r="H4" s="81">
        <v>0</v>
      </c>
      <c r="I4" s="81"/>
      <c r="J4" s="15" t="str">
        <f t="shared" si="0"/>
        <v/>
      </c>
      <c r="K4" s="15" t="str">
        <f t="shared" si="1"/>
        <v/>
      </c>
      <c r="L4" s="83">
        <f t="shared" si="2"/>
        <v>0</v>
      </c>
    </row>
    <row r="5" spans="1:12" ht="15.75" x14ac:dyDescent="0.25">
      <c r="A5" s="102">
        <v>45188</v>
      </c>
      <c r="B5" s="85" t="s">
        <v>13</v>
      </c>
      <c r="C5" s="77">
        <v>1</v>
      </c>
      <c r="D5" s="78">
        <v>10</v>
      </c>
      <c r="E5" s="79"/>
      <c r="F5" s="80">
        <v>10</v>
      </c>
      <c r="G5" s="81"/>
      <c r="H5" s="81">
        <v>0</v>
      </c>
      <c r="I5" s="81"/>
      <c r="J5" s="15" t="str">
        <f t="shared" si="0"/>
        <v/>
      </c>
      <c r="K5" s="15" t="str">
        <f t="shared" si="1"/>
        <v/>
      </c>
      <c r="L5" s="83">
        <f t="shared" si="2"/>
        <v>0</v>
      </c>
    </row>
    <row r="6" spans="1:12" ht="15.75" x14ac:dyDescent="0.25">
      <c r="A6" s="102">
        <v>45188</v>
      </c>
      <c r="B6" s="85" t="str">
        <f t="shared" ref="B6:B7" si="3">IF(ISBLANK(B5),"No Site input",B5)</f>
        <v>ODNR_4</v>
      </c>
      <c r="C6" s="77">
        <v>2</v>
      </c>
      <c r="D6" s="78">
        <v>10</v>
      </c>
      <c r="E6" s="84"/>
      <c r="F6" s="80">
        <v>10</v>
      </c>
      <c r="G6" s="81"/>
      <c r="H6" s="81">
        <v>0</v>
      </c>
      <c r="I6" s="81"/>
      <c r="J6" s="15" t="str">
        <f t="shared" si="0"/>
        <v/>
      </c>
      <c r="K6" s="15" t="str">
        <f t="shared" si="1"/>
        <v/>
      </c>
      <c r="L6" s="83">
        <f t="shared" si="2"/>
        <v>0</v>
      </c>
    </row>
    <row r="7" spans="1:12" ht="15.75" x14ac:dyDescent="0.25">
      <c r="A7" s="102">
        <v>45188</v>
      </c>
      <c r="B7" s="85" t="str">
        <f t="shared" si="3"/>
        <v>ODNR_4</v>
      </c>
      <c r="C7" s="77">
        <v>3</v>
      </c>
      <c r="D7" s="78">
        <v>10</v>
      </c>
      <c r="E7" s="79"/>
      <c r="F7" s="80">
        <v>10</v>
      </c>
      <c r="G7" s="81"/>
      <c r="H7" s="81">
        <v>0</v>
      </c>
      <c r="I7" s="81"/>
      <c r="J7" s="15" t="str">
        <f t="shared" si="0"/>
        <v/>
      </c>
      <c r="K7" s="15" t="str">
        <f t="shared" si="1"/>
        <v/>
      </c>
      <c r="L7" s="83">
        <f t="shared" si="2"/>
        <v>0</v>
      </c>
    </row>
    <row r="8" spans="1:12" ht="15.75" x14ac:dyDescent="0.25">
      <c r="A8" s="102">
        <v>45188</v>
      </c>
      <c r="B8" s="85" t="s">
        <v>14</v>
      </c>
      <c r="C8" s="77">
        <v>1</v>
      </c>
      <c r="D8" s="78">
        <v>10</v>
      </c>
      <c r="E8" s="79"/>
      <c r="F8" s="80">
        <v>10</v>
      </c>
      <c r="G8" s="81"/>
      <c r="H8" s="81">
        <v>0</v>
      </c>
      <c r="I8" s="81"/>
      <c r="J8" s="15" t="str">
        <f t="shared" si="0"/>
        <v/>
      </c>
      <c r="K8" s="15" t="str">
        <f t="shared" si="1"/>
        <v/>
      </c>
      <c r="L8" s="83">
        <f t="shared" si="2"/>
        <v>0</v>
      </c>
    </row>
    <row r="9" spans="1:12" ht="15.75" x14ac:dyDescent="0.25">
      <c r="A9" s="102">
        <v>45188</v>
      </c>
      <c r="B9" s="85" t="str">
        <f t="shared" ref="B9:B10" si="4">IF(ISBLANK(B8),"No Site input",B8)</f>
        <v>ODNR_6</v>
      </c>
      <c r="C9" s="77">
        <v>2</v>
      </c>
      <c r="D9" s="78">
        <v>10</v>
      </c>
      <c r="E9" s="84"/>
      <c r="F9" s="80">
        <v>10</v>
      </c>
      <c r="G9" s="81"/>
      <c r="H9" s="81">
        <v>0</v>
      </c>
      <c r="I9" s="81"/>
      <c r="J9" s="15" t="str">
        <f t="shared" si="0"/>
        <v/>
      </c>
      <c r="K9" s="15" t="str">
        <f t="shared" si="1"/>
        <v/>
      </c>
      <c r="L9" s="83">
        <f t="shared" si="2"/>
        <v>0</v>
      </c>
    </row>
    <row r="10" spans="1:12" ht="15.75" x14ac:dyDescent="0.25">
      <c r="A10" s="102">
        <v>45188</v>
      </c>
      <c r="B10" s="85" t="str">
        <f t="shared" si="4"/>
        <v>ODNR_6</v>
      </c>
      <c r="C10" s="77">
        <v>3</v>
      </c>
      <c r="D10" s="78">
        <v>10</v>
      </c>
      <c r="E10" s="79"/>
      <c r="F10" s="80">
        <v>10</v>
      </c>
      <c r="G10" s="81"/>
      <c r="H10" s="81">
        <v>0</v>
      </c>
      <c r="I10" s="81"/>
      <c r="J10" s="15" t="str">
        <f t="shared" si="0"/>
        <v/>
      </c>
      <c r="K10" s="15" t="str">
        <f t="shared" si="1"/>
        <v/>
      </c>
      <c r="L10" s="83">
        <f t="shared" si="2"/>
        <v>0</v>
      </c>
    </row>
    <row r="11" spans="1:12" ht="15.75" x14ac:dyDescent="0.25">
      <c r="A11" s="102">
        <v>45188</v>
      </c>
      <c r="B11" s="85" t="s">
        <v>15</v>
      </c>
      <c r="C11" s="77">
        <v>1</v>
      </c>
      <c r="D11" s="78">
        <v>10</v>
      </c>
      <c r="E11" s="79"/>
      <c r="F11" s="80">
        <v>10</v>
      </c>
      <c r="G11" s="81"/>
      <c r="H11" s="81">
        <v>0</v>
      </c>
      <c r="I11" s="81"/>
      <c r="J11" s="15" t="str">
        <f t="shared" si="0"/>
        <v/>
      </c>
      <c r="K11" s="15" t="str">
        <f t="shared" si="1"/>
        <v/>
      </c>
      <c r="L11" s="83">
        <f t="shared" si="2"/>
        <v>0</v>
      </c>
    </row>
    <row r="12" spans="1:12" ht="15.75" x14ac:dyDescent="0.25">
      <c r="A12" s="102">
        <v>45188</v>
      </c>
      <c r="B12" s="85" t="str">
        <f t="shared" ref="B12:B13" si="5">IF(ISBLANK(B11),"No Site input",B11)</f>
        <v>Bridge</v>
      </c>
      <c r="C12" s="77">
        <v>2</v>
      </c>
      <c r="D12" s="78">
        <v>10</v>
      </c>
      <c r="E12" s="84"/>
      <c r="F12" s="80">
        <v>10</v>
      </c>
      <c r="G12" s="81"/>
      <c r="H12" s="81">
        <v>0</v>
      </c>
      <c r="I12" s="81"/>
      <c r="J12" s="15" t="str">
        <f t="shared" si="0"/>
        <v/>
      </c>
      <c r="K12" s="15" t="str">
        <f t="shared" si="1"/>
        <v/>
      </c>
      <c r="L12" s="83">
        <f t="shared" si="2"/>
        <v>0</v>
      </c>
    </row>
    <row r="13" spans="1:12" ht="15.75" x14ac:dyDescent="0.25">
      <c r="A13" s="102">
        <v>45188</v>
      </c>
      <c r="B13" s="85" t="str">
        <f t="shared" si="5"/>
        <v>Bridge</v>
      </c>
      <c r="C13" s="77">
        <v>3</v>
      </c>
      <c r="D13" s="78">
        <v>10</v>
      </c>
      <c r="E13" s="79"/>
      <c r="F13" s="80">
        <v>10</v>
      </c>
      <c r="G13" s="81"/>
      <c r="H13" s="81">
        <v>0</v>
      </c>
      <c r="I13" s="81"/>
      <c r="J13" s="15" t="str">
        <f t="shared" si="0"/>
        <v/>
      </c>
      <c r="K13" s="15" t="str">
        <f t="shared" si="1"/>
        <v/>
      </c>
      <c r="L13" s="83">
        <f t="shared" si="2"/>
        <v>0</v>
      </c>
    </row>
    <row r="14" spans="1:12" ht="15.75" x14ac:dyDescent="0.25">
      <c r="A14" s="102">
        <v>45188</v>
      </c>
      <c r="B14" s="85" t="s">
        <v>16</v>
      </c>
      <c r="C14" s="77">
        <v>1</v>
      </c>
      <c r="D14" s="78">
        <v>10</v>
      </c>
      <c r="E14" s="79"/>
      <c r="F14" s="80">
        <v>10</v>
      </c>
      <c r="G14" s="81"/>
      <c r="H14" s="81">
        <v>0</v>
      </c>
      <c r="I14" s="81"/>
      <c r="J14" s="15" t="str">
        <f t="shared" si="0"/>
        <v/>
      </c>
      <c r="K14" s="15" t="str">
        <f t="shared" si="1"/>
        <v/>
      </c>
      <c r="L14" s="83">
        <f t="shared" si="2"/>
        <v>0</v>
      </c>
    </row>
    <row r="15" spans="1:12" ht="15.75" x14ac:dyDescent="0.25">
      <c r="A15" s="102">
        <v>45188</v>
      </c>
      <c r="B15" s="85" t="str">
        <f t="shared" ref="B15:B16" si="6">IF(ISBLANK(B14),"No Site input",B14)</f>
        <v>ODNR_2</v>
      </c>
      <c r="C15" s="77">
        <v>2</v>
      </c>
      <c r="D15" s="78">
        <v>10</v>
      </c>
      <c r="E15" s="84"/>
      <c r="F15" s="80">
        <v>10</v>
      </c>
      <c r="G15" s="81"/>
      <c r="H15" s="81">
        <v>0</v>
      </c>
      <c r="I15" s="81"/>
      <c r="J15" s="15" t="str">
        <f t="shared" si="0"/>
        <v/>
      </c>
      <c r="K15" s="15" t="str">
        <f t="shared" si="1"/>
        <v/>
      </c>
      <c r="L15" s="83">
        <f t="shared" si="2"/>
        <v>0</v>
      </c>
    </row>
    <row r="16" spans="1:12" ht="15.75" x14ac:dyDescent="0.25">
      <c r="A16" s="102">
        <v>45188</v>
      </c>
      <c r="B16" s="85" t="str">
        <f t="shared" si="6"/>
        <v>ODNR_2</v>
      </c>
      <c r="C16" s="77">
        <v>3</v>
      </c>
      <c r="D16" s="78">
        <v>10</v>
      </c>
      <c r="E16" s="79"/>
      <c r="F16" s="80">
        <v>10</v>
      </c>
      <c r="G16" s="81"/>
      <c r="H16" s="81">
        <v>0</v>
      </c>
      <c r="I16" s="81"/>
      <c r="J16" s="15" t="str">
        <f t="shared" si="0"/>
        <v/>
      </c>
      <c r="K16" s="15" t="str">
        <f t="shared" si="1"/>
        <v/>
      </c>
      <c r="L16" s="83">
        <f t="shared" si="2"/>
        <v>0</v>
      </c>
    </row>
    <row r="17" spans="1:12" ht="15.75" x14ac:dyDescent="0.25">
      <c r="A17" s="102">
        <v>45188</v>
      </c>
      <c r="B17" s="85" t="s">
        <v>17</v>
      </c>
      <c r="C17" s="77">
        <v>1</v>
      </c>
      <c r="D17" s="78">
        <v>10</v>
      </c>
      <c r="E17" s="79"/>
      <c r="F17" s="80">
        <v>10</v>
      </c>
      <c r="G17" s="81"/>
      <c r="H17" s="81">
        <v>0</v>
      </c>
      <c r="I17" s="81"/>
      <c r="J17" s="15" t="str">
        <f t="shared" si="0"/>
        <v/>
      </c>
      <c r="K17" s="15" t="str">
        <f t="shared" si="1"/>
        <v/>
      </c>
      <c r="L17" s="83">
        <f t="shared" si="2"/>
        <v>0</v>
      </c>
    </row>
    <row r="18" spans="1:12" ht="15.75" x14ac:dyDescent="0.25">
      <c r="A18" s="102">
        <v>45188</v>
      </c>
      <c r="B18" s="85" t="str">
        <f t="shared" ref="B18:B19" si="7">IF(ISBLANK(B17),"No Site input",B17)</f>
        <v>Buoy_2</v>
      </c>
      <c r="C18" s="77">
        <v>2</v>
      </c>
      <c r="D18" s="78">
        <v>10</v>
      </c>
      <c r="E18" s="84"/>
      <c r="F18" s="80">
        <v>10</v>
      </c>
      <c r="G18" s="81"/>
      <c r="H18" s="81">
        <v>0</v>
      </c>
      <c r="I18" s="81"/>
      <c r="J18" s="15" t="str">
        <f t="shared" si="0"/>
        <v/>
      </c>
      <c r="K18" s="15" t="str">
        <f t="shared" si="1"/>
        <v/>
      </c>
      <c r="L18" s="83">
        <f t="shared" si="2"/>
        <v>0</v>
      </c>
    </row>
    <row r="19" spans="1:12" ht="15.75" x14ac:dyDescent="0.25">
      <c r="A19" s="102">
        <v>45188</v>
      </c>
      <c r="B19" s="85" t="str">
        <f t="shared" si="7"/>
        <v>Buoy_2</v>
      </c>
      <c r="C19" s="77">
        <v>3</v>
      </c>
      <c r="D19" s="78">
        <v>10</v>
      </c>
      <c r="E19" s="79"/>
      <c r="F19" s="80">
        <v>10</v>
      </c>
      <c r="G19" s="81"/>
      <c r="H19" s="81">
        <v>0</v>
      </c>
      <c r="I19" s="81"/>
      <c r="J19" s="15" t="str">
        <f t="shared" si="0"/>
        <v/>
      </c>
      <c r="K19" s="15" t="str">
        <f t="shared" si="1"/>
        <v/>
      </c>
      <c r="L19" s="83">
        <f t="shared" si="2"/>
        <v>0</v>
      </c>
    </row>
    <row r="20" spans="1:12" ht="15.75" x14ac:dyDescent="0.25">
      <c r="A20" s="102">
        <v>45188</v>
      </c>
      <c r="B20" s="85" t="s">
        <v>18</v>
      </c>
      <c r="C20" s="77">
        <v>1</v>
      </c>
      <c r="D20" s="78">
        <v>10</v>
      </c>
      <c r="E20" s="79"/>
      <c r="F20" s="80">
        <v>10</v>
      </c>
      <c r="G20" s="81"/>
      <c r="H20" s="81">
        <v>0</v>
      </c>
      <c r="I20" s="81"/>
      <c r="J20" s="15" t="str">
        <f t="shared" si="0"/>
        <v/>
      </c>
      <c r="K20" s="15" t="str">
        <f t="shared" si="1"/>
        <v/>
      </c>
      <c r="L20" s="83">
        <f t="shared" si="2"/>
        <v>0</v>
      </c>
    </row>
    <row r="21" spans="1:12" ht="15.75" x14ac:dyDescent="0.25">
      <c r="A21" s="102">
        <v>45188</v>
      </c>
      <c r="B21" s="85" t="str">
        <f t="shared" ref="B21:B22" si="8">IF(ISBLANK(B20),"No Site input",B20)</f>
        <v>ODNR_1</v>
      </c>
      <c r="C21" s="77">
        <v>2</v>
      </c>
      <c r="D21" s="78">
        <v>10</v>
      </c>
      <c r="E21" s="84"/>
      <c r="F21" s="80">
        <v>10</v>
      </c>
      <c r="G21" s="81"/>
      <c r="H21" s="81">
        <v>0</v>
      </c>
      <c r="I21" s="81"/>
      <c r="J21" s="15" t="str">
        <f t="shared" si="0"/>
        <v/>
      </c>
      <c r="K21" s="15" t="str">
        <f t="shared" si="1"/>
        <v/>
      </c>
      <c r="L21" s="83">
        <f t="shared" si="2"/>
        <v>0</v>
      </c>
    </row>
    <row r="22" spans="1:12" ht="15.75" x14ac:dyDescent="0.25">
      <c r="A22" s="102">
        <v>45188</v>
      </c>
      <c r="B22" s="85" t="str">
        <f t="shared" si="8"/>
        <v>ODNR_1</v>
      </c>
      <c r="C22" s="77">
        <v>3</v>
      </c>
      <c r="D22" s="78">
        <v>10</v>
      </c>
      <c r="E22" s="79"/>
      <c r="F22" s="80">
        <v>10</v>
      </c>
      <c r="G22" s="81"/>
      <c r="H22" s="81">
        <v>0</v>
      </c>
      <c r="I22" s="81"/>
      <c r="J22" s="15" t="str">
        <f t="shared" si="0"/>
        <v/>
      </c>
      <c r="K22" s="15" t="str">
        <f t="shared" si="1"/>
        <v/>
      </c>
      <c r="L22" s="83">
        <f t="shared" si="2"/>
        <v>0</v>
      </c>
    </row>
    <row r="23" spans="1:12" ht="15.75" x14ac:dyDescent="0.25">
      <c r="A23" s="102">
        <v>45188</v>
      </c>
      <c r="B23" s="85" t="s">
        <v>19</v>
      </c>
      <c r="C23" s="77">
        <v>1</v>
      </c>
      <c r="D23" s="78">
        <v>10</v>
      </c>
      <c r="E23" s="79"/>
      <c r="F23" s="80">
        <v>10</v>
      </c>
      <c r="G23" s="81"/>
      <c r="H23" s="81">
        <v>0</v>
      </c>
      <c r="I23" s="81"/>
      <c r="J23" s="15" t="str">
        <f t="shared" si="0"/>
        <v/>
      </c>
      <c r="K23" s="15" t="str">
        <f t="shared" si="1"/>
        <v/>
      </c>
      <c r="L23" s="83">
        <f t="shared" si="2"/>
        <v>0</v>
      </c>
    </row>
    <row r="24" spans="1:12" ht="15.75" x14ac:dyDescent="0.25">
      <c r="A24" s="102">
        <v>45188</v>
      </c>
      <c r="B24" s="85" t="str">
        <f t="shared" ref="B24:B25" si="9">IF(ISBLANK(B23),"No Site input",B23)</f>
        <v>EC_1163</v>
      </c>
      <c r="C24" s="77">
        <v>2</v>
      </c>
      <c r="D24" s="78">
        <v>10</v>
      </c>
      <c r="E24" s="84"/>
      <c r="F24" s="80">
        <v>10</v>
      </c>
      <c r="G24" s="81"/>
      <c r="H24" s="81">
        <v>0</v>
      </c>
      <c r="I24" s="81"/>
      <c r="J24" s="15" t="str">
        <f t="shared" si="0"/>
        <v/>
      </c>
      <c r="K24" s="15" t="str">
        <f t="shared" si="1"/>
        <v/>
      </c>
      <c r="L24" s="83">
        <f t="shared" si="2"/>
        <v>0</v>
      </c>
    </row>
    <row r="25" spans="1:12" ht="15.75" x14ac:dyDescent="0.25">
      <c r="A25" s="102">
        <v>45188</v>
      </c>
      <c r="B25" s="85" t="str">
        <f t="shared" si="9"/>
        <v>EC_1163</v>
      </c>
      <c r="C25" s="77">
        <v>3</v>
      </c>
      <c r="D25" s="78">
        <v>10</v>
      </c>
      <c r="E25" s="79"/>
      <c r="F25" s="80">
        <v>10</v>
      </c>
      <c r="G25" s="81"/>
      <c r="H25" s="81">
        <v>0</v>
      </c>
      <c r="I25" s="81"/>
      <c r="J25" s="15" t="str">
        <f t="shared" si="0"/>
        <v/>
      </c>
      <c r="K25" s="15" t="str">
        <f t="shared" si="1"/>
        <v/>
      </c>
      <c r="L25" s="83">
        <f t="shared" si="2"/>
        <v>0</v>
      </c>
    </row>
    <row r="26" spans="1:12" ht="15.75" x14ac:dyDescent="0.25">
      <c r="A26" s="102">
        <v>45188</v>
      </c>
      <c r="B26" s="85" t="s">
        <v>20</v>
      </c>
      <c r="C26" s="77">
        <v>1</v>
      </c>
      <c r="D26" s="78">
        <v>10</v>
      </c>
      <c r="E26" s="79"/>
      <c r="F26" s="80">
        <v>10</v>
      </c>
      <c r="G26" s="81"/>
      <c r="H26" s="81">
        <v>0</v>
      </c>
      <c r="I26" s="81"/>
      <c r="J26" s="15" t="str">
        <f t="shared" si="0"/>
        <v/>
      </c>
      <c r="K26" s="15" t="str">
        <f t="shared" si="1"/>
        <v/>
      </c>
      <c r="L26" s="83">
        <f t="shared" si="2"/>
        <v>0</v>
      </c>
    </row>
    <row r="27" spans="1:12" ht="15.75" x14ac:dyDescent="0.25">
      <c r="A27" s="102">
        <v>45188</v>
      </c>
      <c r="B27" s="85" t="str">
        <f t="shared" ref="B27:B28" si="10">IF(ISBLANK(B26),"No Site input",B26)</f>
        <v>Causeway</v>
      </c>
      <c r="C27" s="77">
        <v>2</v>
      </c>
      <c r="D27" s="78">
        <v>10</v>
      </c>
      <c r="E27" s="84"/>
      <c r="F27" s="80">
        <v>10</v>
      </c>
      <c r="G27" s="81"/>
      <c r="H27" s="81">
        <v>0</v>
      </c>
      <c r="I27" s="81"/>
      <c r="J27" s="15" t="str">
        <f t="shared" si="0"/>
        <v/>
      </c>
      <c r="K27" s="15" t="str">
        <f t="shared" si="1"/>
        <v/>
      </c>
      <c r="L27" s="83">
        <f t="shared" si="2"/>
        <v>0</v>
      </c>
    </row>
    <row r="28" spans="1:12" ht="15.75" x14ac:dyDescent="0.25">
      <c r="A28" s="102">
        <v>45188</v>
      </c>
      <c r="B28" s="85" t="str">
        <f t="shared" si="10"/>
        <v>Causeway</v>
      </c>
      <c r="C28" s="77">
        <v>3</v>
      </c>
      <c r="D28" s="78">
        <v>10</v>
      </c>
      <c r="E28" s="79"/>
      <c r="F28" s="80">
        <v>10</v>
      </c>
      <c r="G28" s="81"/>
      <c r="H28" s="81">
        <v>0</v>
      </c>
      <c r="I28" s="81"/>
      <c r="J28" s="15" t="str">
        <f t="shared" si="0"/>
        <v/>
      </c>
      <c r="K28" s="15" t="str">
        <f t="shared" si="1"/>
        <v/>
      </c>
      <c r="L28" s="83">
        <f t="shared" si="2"/>
        <v>0</v>
      </c>
    </row>
    <row r="29" spans="1:12" ht="15.75" x14ac:dyDescent="0.25">
      <c r="A29" s="102">
        <v>45188</v>
      </c>
      <c r="B29" s="85" t="s">
        <v>21</v>
      </c>
      <c r="C29" s="77">
        <v>1</v>
      </c>
      <c r="D29" s="78">
        <v>10</v>
      </c>
      <c r="E29" s="79"/>
      <c r="F29" s="80">
        <v>10</v>
      </c>
      <c r="G29" s="81"/>
      <c r="H29" s="81">
        <v>0</v>
      </c>
      <c r="I29" s="81"/>
      <c r="J29" s="15" t="str">
        <f t="shared" si="0"/>
        <v/>
      </c>
      <c r="K29" s="15" t="str">
        <f t="shared" si="1"/>
        <v/>
      </c>
      <c r="L29" s="83">
        <f t="shared" si="2"/>
        <v>0</v>
      </c>
    </row>
    <row r="30" spans="1:12" ht="15.75" x14ac:dyDescent="0.25">
      <c r="A30" s="102">
        <v>45188</v>
      </c>
      <c r="B30" s="85" t="str">
        <f t="shared" ref="B30:B31" si="11">IF(ISBLANK(B29),"No Site input",B29)</f>
        <v>Bells</v>
      </c>
      <c r="C30" s="77">
        <v>2</v>
      </c>
      <c r="D30" s="78">
        <v>10</v>
      </c>
      <c r="E30" s="84"/>
      <c r="F30" s="80">
        <v>10</v>
      </c>
      <c r="G30" s="81"/>
      <c r="H30" s="81">
        <v>0</v>
      </c>
      <c r="I30" s="81"/>
      <c r="J30" s="15" t="str">
        <f t="shared" si="0"/>
        <v/>
      </c>
      <c r="K30" s="15" t="str">
        <f t="shared" si="1"/>
        <v/>
      </c>
      <c r="L30" s="83">
        <f t="shared" si="2"/>
        <v>0</v>
      </c>
    </row>
    <row r="31" spans="1:12" ht="15.75" x14ac:dyDescent="0.25">
      <c r="A31" s="102">
        <v>45188</v>
      </c>
      <c r="B31" s="85" t="str">
        <f t="shared" si="11"/>
        <v>Bells</v>
      </c>
      <c r="C31" s="77">
        <v>3</v>
      </c>
      <c r="D31" s="78">
        <v>10</v>
      </c>
      <c r="E31" s="79"/>
      <c r="F31" s="80">
        <v>10</v>
      </c>
      <c r="G31" s="81"/>
      <c r="H31" s="81">
        <v>0</v>
      </c>
      <c r="I31" s="81"/>
      <c r="J31" s="15" t="str">
        <f t="shared" si="0"/>
        <v/>
      </c>
      <c r="K31" s="15" t="str">
        <f t="shared" si="1"/>
        <v/>
      </c>
      <c r="L31" s="83">
        <f t="shared" si="2"/>
        <v>0</v>
      </c>
    </row>
  </sheetData>
  <conditionalFormatting sqref="K2:K31">
    <cfRule type="cellIs" dxfId="8" priority="2" operator="greaterThan">
      <formula>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B3024-3060-4721-89A3-35E40FE9A694}">
  <sheetPr codeName="Sheet2"/>
  <dimension ref="A1:L9"/>
  <sheetViews>
    <sheetView showGridLines="0" workbookViewId="0">
      <selection activeCell="E17" sqref="E17"/>
    </sheetView>
  </sheetViews>
  <sheetFormatPr defaultRowHeight="15" x14ac:dyDescent="0.25"/>
  <cols>
    <col min="1" max="1" width="16.5703125" customWidth="1"/>
    <col min="2" max="2" width="15.42578125" bestFit="1" customWidth="1"/>
    <col min="3" max="3" width="7.42578125" customWidth="1"/>
    <col min="4" max="4" width="10.28515625" bestFit="1" customWidth="1"/>
    <col min="5" max="5" width="13.5703125" bestFit="1" customWidth="1"/>
    <col min="6" max="6" width="12.28515625" bestFit="1" customWidth="1"/>
    <col min="7" max="7" width="15.85546875" bestFit="1" customWidth="1"/>
    <col min="8" max="8" width="13.28515625" bestFit="1" customWidth="1"/>
    <col min="9" max="9" width="17.42578125" bestFit="1" customWidth="1"/>
    <col min="10" max="12" width="16.28515625" customWidth="1"/>
  </cols>
  <sheetData>
    <row r="1" spans="1:12" ht="15.75" thickBot="1" x14ac:dyDescent="0.3">
      <c r="A1" s="2" t="s">
        <v>8</v>
      </c>
      <c r="B1" s="3" t="s">
        <v>0</v>
      </c>
      <c r="C1" s="4" t="s">
        <v>1</v>
      </c>
      <c r="D1" s="3" t="s">
        <v>2</v>
      </c>
      <c r="E1" s="5" t="s">
        <v>3</v>
      </c>
      <c r="F1" s="4" t="s">
        <v>4</v>
      </c>
      <c r="G1" s="3" t="s">
        <v>5</v>
      </c>
      <c r="H1" s="3" t="s">
        <v>7</v>
      </c>
      <c r="I1" s="3" t="s">
        <v>10</v>
      </c>
      <c r="J1" s="9" t="s">
        <v>11</v>
      </c>
      <c r="K1" s="10" t="s">
        <v>12</v>
      </c>
      <c r="L1" s="92" t="s">
        <v>6</v>
      </c>
    </row>
    <row r="2" spans="1:12" ht="16.5" thickTop="1" x14ac:dyDescent="0.25">
      <c r="A2" s="18"/>
      <c r="B2" s="19" t="s">
        <v>25</v>
      </c>
      <c r="C2" s="20">
        <v>1</v>
      </c>
      <c r="D2" s="21">
        <v>10</v>
      </c>
      <c r="E2" s="22"/>
      <c r="F2" s="23">
        <v>10</v>
      </c>
      <c r="G2" s="24"/>
      <c r="H2" s="24">
        <v>0</v>
      </c>
      <c r="I2" s="24"/>
      <c r="J2" s="25" t="e">
        <f>AVERAGE(G2,I2)</f>
        <v>#DIV/0!</v>
      </c>
      <c r="K2" s="25" t="e">
        <f>_xlfn.STDEV.S(G2,I2)</f>
        <v>#DIV/0!</v>
      </c>
      <c r="L2" s="63">
        <f>IFERROR(IF(H2&gt;0,($G2*($F2/$D2))*H2,($G2*($F2/$D2))),"")</f>
        <v>0</v>
      </c>
    </row>
    <row r="3" spans="1:12" ht="16.5" thickBot="1" x14ac:dyDescent="0.3">
      <c r="A3" s="26"/>
      <c r="B3" s="59" t="s">
        <v>25</v>
      </c>
      <c r="C3" s="28">
        <v>2</v>
      </c>
      <c r="D3" s="29">
        <v>10</v>
      </c>
      <c r="E3" s="30"/>
      <c r="F3" s="31">
        <v>10</v>
      </c>
      <c r="G3" s="32"/>
      <c r="H3" s="32">
        <v>0</v>
      </c>
      <c r="I3" s="32"/>
      <c r="J3" s="33" t="e">
        <f t="shared" ref="J3:J9" si="0">AVERAGE(G3,I3)</f>
        <v>#DIV/0!</v>
      </c>
      <c r="K3" s="33" t="e">
        <f t="shared" ref="K3:K9" si="1">_xlfn.STDEV.S(G3,I3)</f>
        <v>#DIV/0!</v>
      </c>
      <c r="L3" s="93">
        <f t="shared" ref="L3:L9" si="2">IFERROR(IF(H3&gt;0,($G3*($F3/$D3))*H3,($G3*($F3/$D3))),"")</f>
        <v>0</v>
      </c>
    </row>
    <row r="4" spans="1:12" ht="15.75" x14ac:dyDescent="0.25">
      <c r="A4" s="34"/>
      <c r="B4" s="35" t="s">
        <v>26</v>
      </c>
      <c r="C4" s="36">
        <v>1</v>
      </c>
      <c r="D4" s="37">
        <v>10</v>
      </c>
      <c r="E4" s="38"/>
      <c r="F4" s="39">
        <v>10</v>
      </c>
      <c r="G4" s="40"/>
      <c r="H4" s="40">
        <v>0</v>
      </c>
      <c r="I4" s="40"/>
      <c r="J4" s="41" t="e">
        <f t="shared" si="0"/>
        <v>#DIV/0!</v>
      </c>
      <c r="K4" s="41" t="e">
        <f t="shared" si="1"/>
        <v>#DIV/0!</v>
      </c>
      <c r="L4" s="57">
        <f t="shared" si="2"/>
        <v>0</v>
      </c>
    </row>
    <row r="5" spans="1:12" ht="16.5" thickBot="1" x14ac:dyDescent="0.3">
      <c r="A5" s="42"/>
      <c r="B5" s="43" t="s">
        <v>26</v>
      </c>
      <c r="C5" s="44">
        <v>2</v>
      </c>
      <c r="D5" s="45">
        <v>10</v>
      </c>
      <c r="E5" s="46"/>
      <c r="F5" s="47">
        <v>10</v>
      </c>
      <c r="G5" s="48"/>
      <c r="H5" s="48">
        <v>0</v>
      </c>
      <c r="I5" s="48"/>
      <c r="J5" s="49" t="e">
        <f t="shared" si="0"/>
        <v>#DIV/0!</v>
      </c>
      <c r="K5" s="49" t="e">
        <f t="shared" si="1"/>
        <v>#DIV/0!</v>
      </c>
      <c r="L5" s="58">
        <f t="shared" si="2"/>
        <v>0</v>
      </c>
    </row>
    <row r="6" spans="1:12" ht="15.75" x14ac:dyDescent="0.25">
      <c r="A6" s="18"/>
      <c r="B6" s="50" t="s">
        <v>27</v>
      </c>
      <c r="C6" s="20">
        <v>1</v>
      </c>
      <c r="D6" s="21">
        <v>10</v>
      </c>
      <c r="E6" s="22"/>
      <c r="F6" s="23">
        <v>10</v>
      </c>
      <c r="G6" s="24"/>
      <c r="H6" s="24">
        <v>0</v>
      </c>
      <c r="I6" s="24"/>
      <c r="J6" s="25" t="e">
        <f t="shared" si="0"/>
        <v>#DIV/0!</v>
      </c>
      <c r="K6" s="25" t="e">
        <f t="shared" si="1"/>
        <v>#DIV/0!</v>
      </c>
      <c r="L6" s="63">
        <f t="shared" si="2"/>
        <v>0</v>
      </c>
    </row>
    <row r="7" spans="1:12" ht="16.5" thickBot="1" x14ac:dyDescent="0.3">
      <c r="A7" s="26"/>
      <c r="B7" s="27" t="s">
        <v>27</v>
      </c>
      <c r="C7" s="28">
        <v>2</v>
      </c>
      <c r="D7" s="29">
        <v>10</v>
      </c>
      <c r="E7" s="30"/>
      <c r="F7" s="31">
        <v>10</v>
      </c>
      <c r="G7" s="32"/>
      <c r="H7" s="32">
        <v>0</v>
      </c>
      <c r="I7" s="32"/>
      <c r="J7" s="33" t="e">
        <f t="shared" si="0"/>
        <v>#DIV/0!</v>
      </c>
      <c r="K7" s="33" t="e">
        <f t="shared" si="1"/>
        <v>#DIV/0!</v>
      </c>
      <c r="L7" s="93">
        <f t="shared" si="2"/>
        <v>0</v>
      </c>
    </row>
    <row r="8" spans="1:12" ht="15.75" x14ac:dyDescent="0.25">
      <c r="A8" s="34"/>
      <c r="B8" s="35" t="s">
        <v>28</v>
      </c>
      <c r="C8" s="36">
        <v>1</v>
      </c>
      <c r="D8" s="37">
        <v>10</v>
      </c>
      <c r="E8" s="38"/>
      <c r="F8" s="39">
        <v>10</v>
      </c>
      <c r="G8" s="40"/>
      <c r="H8" s="40">
        <v>0</v>
      </c>
      <c r="I8" s="40"/>
      <c r="J8" s="41" t="e">
        <f t="shared" si="0"/>
        <v>#DIV/0!</v>
      </c>
      <c r="K8" s="41" t="e">
        <f t="shared" si="1"/>
        <v>#DIV/0!</v>
      </c>
      <c r="L8" s="57">
        <f t="shared" si="2"/>
        <v>0</v>
      </c>
    </row>
    <row r="9" spans="1:12" ht="16.5" thickBot="1" x14ac:dyDescent="0.3">
      <c r="A9" s="42"/>
      <c r="B9" s="43" t="s">
        <v>28</v>
      </c>
      <c r="C9" s="44">
        <v>2</v>
      </c>
      <c r="D9" s="45">
        <v>10</v>
      </c>
      <c r="E9" s="46"/>
      <c r="F9" s="47">
        <v>10</v>
      </c>
      <c r="G9" s="48"/>
      <c r="H9" s="48">
        <v>0</v>
      </c>
      <c r="I9" s="48"/>
      <c r="J9" s="49" t="e">
        <f t="shared" si="0"/>
        <v>#DIV/0!</v>
      </c>
      <c r="K9" s="49" t="e">
        <f t="shared" si="1"/>
        <v>#DIV/0!</v>
      </c>
      <c r="L9" s="58">
        <f t="shared" si="2"/>
        <v>0</v>
      </c>
    </row>
  </sheetData>
  <conditionalFormatting sqref="K2:K9">
    <cfRule type="cellIs" dxfId="7" priority="2" operator="greaterThan">
      <formula>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11AC1-1276-49A0-858B-9143D1A13332}">
  <sheetPr codeName="Sheet3"/>
  <dimension ref="A1:N11"/>
  <sheetViews>
    <sheetView showGridLines="0" workbookViewId="0">
      <selection activeCell="D25" sqref="D25"/>
    </sheetView>
  </sheetViews>
  <sheetFormatPr defaultColWidth="15.140625" defaultRowHeight="15" x14ac:dyDescent="0.25"/>
  <cols>
    <col min="7" max="7" width="20.85546875" customWidth="1"/>
    <col min="9" max="9" width="26.5703125" customWidth="1"/>
  </cols>
  <sheetData>
    <row r="1" spans="1:14" ht="15.75" thickBot="1" x14ac:dyDescent="0.3">
      <c r="A1" s="2" t="s">
        <v>8</v>
      </c>
      <c r="B1" s="3" t="s">
        <v>0</v>
      </c>
      <c r="C1" s="4" t="s">
        <v>1</v>
      </c>
      <c r="D1" s="3" t="s">
        <v>2</v>
      </c>
      <c r="E1" s="5" t="s">
        <v>3</v>
      </c>
      <c r="F1" s="4" t="s">
        <v>4</v>
      </c>
      <c r="G1" s="3" t="s">
        <v>5</v>
      </c>
      <c r="H1" s="3" t="s">
        <v>7</v>
      </c>
      <c r="I1" s="3" t="s">
        <v>10</v>
      </c>
      <c r="J1" s="9" t="s">
        <v>11</v>
      </c>
      <c r="K1" s="10" t="s">
        <v>12</v>
      </c>
      <c r="L1" s="4" t="s">
        <v>6</v>
      </c>
      <c r="M1" s="55" t="s">
        <v>22</v>
      </c>
      <c r="N1" s="56" t="s">
        <v>23</v>
      </c>
    </row>
    <row r="2" spans="1:14" ht="16.5" thickTop="1" x14ac:dyDescent="0.25">
      <c r="A2" s="18">
        <v>45127</v>
      </c>
      <c r="B2" s="19" t="s">
        <v>25</v>
      </c>
      <c r="C2" s="20">
        <v>1</v>
      </c>
      <c r="D2" s="21">
        <v>10</v>
      </c>
      <c r="E2" s="22">
        <v>45131</v>
      </c>
      <c r="F2" s="23">
        <v>10</v>
      </c>
      <c r="G2" s="24">
        <v>26.09</v>
      </c>
      <c r="H2" s="24">
        <v>0</v>
      </c>
      <c r="I2" s="24">
        <v>26.08</v>
      </c>
      <c r="J2" s="25">
        <f>AVERAGE(G2,I2)</f>
        <v>26.085000000000001</v>
      </c>
      <c r="K2" s="25">
        <f>_xlfn.STDEV.S(G2,I2)</f>
        <v>7.0710678118665812E-3</v>
      </c>
      <c r="L2" s="51">
        <f>IFERROR(IF(H2&gt;0,($G2*($F2/$D2))*H2,($G2*($F2/$D2))),"")</f>
        <v>26.09</v>
      </c>
      <c r="M2" s="107">
        <f>AVERAGE(L2:L3)</f>
        <v>42.65</v>
      </c>
      <c r="N2" s="107">
        <f>_xlfn.STDEV.S(L2:L3)</f>
        <v>23.419376592898466</v>
      </c>
    </row>
    <row r="3" spans="1:14" ht="16.5" thickTop="1" x14ac:dyDescent="0.25">
      <c r="A3" s="26">
        <v>45127</v>
      </c>
      <c r="B3" s="59" t="s">
        <v>25</v>
      </c>
      <c r="C3" s="28">
        <v>2</v>
      </c>
      <c r="D3" s="29">
        <v>20</v>
      </c>
      <c r="E3" s="30">
        <v>45131</v>
      </c>
      <c r="F3" s="31">
        <v>10</v>
      </c>
      <c r="G3" s="32">
        <v>118.42</v>
      </c>
      <c r="H3" s="32">
        <v>0</v>
      </c>
      <c r="I3" s="32">
        <v>117.94</v>
      </c>
      <c r="J3" s="33">
        <f t="shared" ref="J3:J9" si="0">AVERAGE(G3,I3)</f>
        <v>118.18</v>
      </c>
      <c r="K3" s="33">
        <f t="shared" ref="K3:K9" si="1">_xlfn.STDEV.S(G3,I3)</f>
        <v>0.33941125496954561</v>
      </c>
      <c r="L3" s="52">
        <f t="shared" ref="L3:L9" si="2">IFERROR(IF(H3&gt;0,($G3*($F3/$D3))*H3,($G3*($F3/$D3))),"")</f>
        <v>59.21</v>
      </c>
      <c r="M3" s="109"/>
      <c r="N3" s="109"/>
    </row>
    <row r="4" spans="1:14" ht="15.75" x14ac:dyDescent="0.25">
      <c r="A4" s="34">
        <v>45127</v>
      </c>
      <c r="B4" s="35" t="s">
        <v>26</v>
      </c>
      <c r="C4" s="36">
        <v>1</v>
      </c>
      <c r="D4" s="37">
        <v>10</v>
      </c>
      <c r="E4" s="38">
        <v>45131</v>
      </c>
      <c r="F4" s="39">
        <v>10</v>
      </c>
      <c r="G4" s="40">
        <v>15.45</v>
      </c>
      <c r="H4" s="40">
        <v>0</v>
      </c>
      <c r="I4" s="40">
        <v>15.48</v>
      </c>
      <c r="J4" s="41">
        <f t="shared" si="0"/>
        <v>15.465</v>
      </c>
      <c r="K4" s="41">
        <f t="shared" si="1"/>
        <v>2.1213203435597228E-2</v>
      </c>
      <c r="L4" s="57">
        <f t="shared" si="2"/>
        <v>15.45</v>
      </c>
      <c r="M4" s="103">
        <f>AVERAGE(L4:L5)</f>
        <v>39.872500000000002</v>
      </c>
      <c r="N4" s="105">
        <f>_xlfn.STDEV.S(L4:L5)</f>
        <v>34.538630727056912</v>
      </c>
    </row>
    <row r="5" spans="1:14" ht="16.5" thickBot="1" x14ac:dyDescent="0.3">
      <c r="A5" s="42">
        <v>45127</v>
      </c>
      <c r="B5" s="43" t="s">
        <v>26</v>
      </c>
      <c r="C5" s="44">
        <v>2</v>
      </c>
      <c r="D5" s="45">
        <v>20</v>
      </c>
      <c r="E5" s="46">
        <v>45131</v>
      </c>
      <c r="F5" s="47">
        <v>10</v>
      </c>
      <c r="G5" s="48">
        <v>128.59</v>
      </c>
      <c r="H5" s="48">
        <v>0</v>
      </c>
      <c r="I5" s="48">
        <v>128.41</v>
      </c>
      <c r="J5" s="49">
        <f t="shared" si="0"/>
        <v>128.5</v>
      </c>
      <c r="K5" s="49">
        <f t="shared" si="1"/>
        <v>0.12727922061358338</v>
      </c>
      <c r="L5" s="58">
        <f t="shared" si="2"/>
        <v>64.295000000000002</v>
      </c>
      <c r="M5" s="104"/>
      <c r="N5" s="106"/>
    </row>
    <row r="6" spans="1:14" ht="15.75" x14ac:dyDescent="0.25">
      <c r="A6" s="18">
        <v>45127</v>
      </c>
      <c r="B6" s="50" t="s">
        <v>27</v>
      </c>
      <c r="C6" s="20">
        <v>1</v>
      </c>
      <c r="D6" s="21">
        <v>20</v>
      </c>
      <c r="E6" s="22">
        <v>45131</v>
      </c>
      <c r="F6" s="23">
        <v>10</v>
      </c>
      <c r="G6" s="24">
        <v>180.69</v>
      </c>
      <c r="H6" s="24">
        <v>0</v>
      </c>
      <c r="I6" s="24">
        <v>180.13</v>
      </c>
      <c r="J6" s="25">
        <f t="shared" si="0"/>
        <v>180.41</v>
      </c>
      <c r="K6" s="25">
        <f t="shared" si="1"/>
        <v>0.39597979746446821</v>
      </c>
      <c r="L6" s="51">
        <f t="shared" si="2"/>
        <v>90.344999999999999</v>
      </c>
      <c r="M6" s="107">
        <f>AVERAGE(L6:L7)</f>
        <v>49.297499999999999</v>
      </c>
      <c r="N6" s="107">
        <f>_xlfn.STDEV.S(L6:L7)</f>
        <v>58.049931201509608</v>
      </c>
    </row>
    <row r="7" spans="1:14" ht="16.5" thickBot="1" x14ac:dyDescent="0.3">
      <c r="A7" s="26">
        <v>45127</v>
      </c>
      <c r="B7" s="27" t="s">
        <v>27</v>
      </c>
      <c r="C7" s="28">
        <v>2</v>
      </c>
      <c r="D7" s="29">
        <v>10</v>
      </c>
      <c r="E7" s="30">
        <v>45131</v>
      </c>
      <c r="F7" s="31">
        <v>10</v>
      </c>
      <c r="G7" s="32">
        <v>8.25</v>
      </c>
      <c r="H7" s="32">
        <v>0</v>
      </c>
      <c r="I7" s="32">
        <v>8.2899999999999991</v>
      </c>
      <c r="J7" s="33">
        <f t="shared" si="0"/>
        <v>8.27</v>
      </c>
      <c r="K7" s="33">
        <f t="shared" si="1"/>
        <v>2.8284271247461298E-2</v>
      </c>
      <c r="L7" s="52">
        <f t="shared" si="2"/>
        <v>8.25</v>
      </c>
      <c r="M7" s="109"/>
      <c r="N7" s="109"/>
    </row>
    <row r="8" spans="1:14" ht="15.75" x14ac:dyDescent="0.25">
      <c r="A8" s="34">
        <v>45127</v>
      </c>
      <c r="B8" s="35" t="s">
        <v>28</v>
      </c>
      <c r="C8" s="36">
        <v>1</v>
      </c>
      <c r="D8" s="37">
        <v>20</v>
      </c>
      <c r="E8" s="38">
        <v>45131</v>
      </c>
      <c r="F8" s="39">
        <v>10</v>
      </c>
      <c r="G8" s="40">
        <v>187.18</v>
      </c>
      <c r="H8" s="40">
        <v>0</v>
      </c>
      <c r="I8" s="40">
        <v>189.23</v>
      </c>
      <c r="J8" s="41">
        <f t="shared" si="0"/>
        <v>188.20499999999998</v>
      </c>
      <c r="K8" s="41">
        <f t="shared" si="1"/>
        <v>1.4495689014324102</v>
      </c>
      <c r="L8" s="53">
        <f t="shared" si="2"/>
        <v>93.59</v>
      </c>
      <c r="M8" s="103">
        <f>AVERAGE(L8:L9)</f>
        <v>52.775000000000006</v>
      </c>
      <c r="N8" s="105">
        <f>_xlfn.STDEV.S(L8:L9)</f>
        <v>57.721126548257878</v>
      </c>
    </row>
    <row r="9" spans="1:14" ht="16.5" thickBot="1" x14ac:dyDescent="0.3">
      <c r="A9" s="42">
        <v>45127</v>
      </c>
      <c r="B9" s="43" t="s">
        <v>28</v>
      </c>
      <c r="C9" s="44">
        <v>2</v>
      </c>
      <c r="D9" s="45">
        <v>10</v>
      </c>
      <c r="E9" s="46">
        <v>45131</v>
      </c>
      <c r="F9" s="47">
        <v>10</v>
      </c>
      <c r="G9" s="48">
        <v>11.96</v>
      </c>
      <c r="H9" s="48">
        <v>0</v>
      </c>
      <c r="I9" s="48">
        <v>11.93</v>
      </c>
      <c r="J9" s="49">
        <f t="shared" si="0"/>
        <v>11.945</v>
      </c>
      <c r="K9" s="49">
        <f t="shared" si="1"/>
        <v>2.1213203435597228E-2</v>
      </c>
      <c r="L9" s="54">
        <f t="shared" si="2"/>
        <v>11.96</v>
      </c>
      <c r="M9" s="104"/>
      <c r="N9" s="106"/>
    </row>
    <row r="10" spans="1:14" ht="15.75" x14ac:dyDescent="0.25">
      <c r="A10" s="18">
        <v>45118</v>
      </c>
      <c r="B10" s="19" t="s">
        <v>25</v>
      </c>
      <c r="C10" s="20">
        <v>1</v>
      </c>
      <c r="D10" s="21">
        <v>10</v>
      </c>
      <c r="E10" s="22">
        <v>45131</v>
      </c>
      <c r="F10" s="23">
        <v>10</v>
      </c>
      <c r="G10" s="24">
        <v>220.73</v>
      </c>
      <c r="H10" s="24">
        <v>0</v>
      </c>
      <c r="I10" s="24">
        <v>218.98</v>
      </c>
      <c r="J10" s="25">
        <f>AVERAGE(G10,I10)</f>
        <v>219.85499999999999</v>
      </c>
      <c r="K10" s="25">
        <f>_xlfn.STDEV.S(G10,I10)</f>
        <v>1.2374368670764582</v>
      </c>
      <c r="L10" s="63">
        <f>IFERROR(IF(H10&gt;0,($G10*($F10/$D10))*H10,($G10*($F10/$D10))),"")</f>
        <v>220.73</v>
      </c>
      <c r="M10" s="107">
        <f>AVERAGE(L10:L11)</f>
        <v>227.52499999999998</v>
      </c>
      <c r="N10" s="107">
        <f>_xlfn.STDEV.S(L10:L11)</f>
        <v>9.6095811563251825</v>
      </c>
    </row>
    <row r="11" spans="1:14" ht="15.75" x14ac:dyDescent="0.25">
      <c r="A11" s="16">
        <v>45118</v>
      </c>
      <c r="B11" s="60" t="s">
        <v>25</v>
      </c>
      <c r="C11" s="11">
        <v>2</v>
      </c>
      <c r="D11" s="12">
        <v>10</v>
      </c>
      <c r="E11" s="61">
        <v>45131</v>
      </c>
      <c r="F11" s="13">
        <v>10</v>
      </c>
      <c r="G11" s="14">
        <v>234.32</v>
      </c>
      <c r="H11" s="14">
        <v>0</v>
      </c>
      <c r="I11" s="14">
        <v>232.75</v>
      </c>
      <c r="J11" s="15">
        <f t="shared" ref="J11" si="3">AVERAGE(G11,I11)</f>
        <v>233.535</v>
      </c>
      <c r="K11" s="15">
        <f t="shared" ref="K11" si="4">_xlfn.STDEV.S(G11,I11)</f>
        <v>1.1101576464628748</v>
      </c>
      <c r="L11" s="62">
        <f t="shared" ref="L11" si="5">IFERROR(IF(H11&gt;0,($G11*($F11/$D11))*H11,($G11*($F11/$D11))),"")</f>
        <v>234.32</v>
      </c>
      <c r="M11" s="108"/>
      <c r="N11" s="108"/>
    </row>
  </sheetData>
  <mergeCells count="10">
    <mergeCell ref="M8:M9"/>
    <mergeCell ref="N8:N9"/>
    <mergeCell ref="M10:M11"/>
    <mergeCell ref="N10:N11"/>
    <mergeCell ref="M2:M3"/>
    <mergeCell ref="N2:N3"/>
    <mergeCell ref="M4:M5"/>
    <mergeCell ref="N4:N5"/>
    <mergeCell ref="M6:M7"/>
    <mergeCell ref="N6:N7"/>
  </mergeCells>
  <conditionalFormatting sqref="K2:K11">
    <cfRule type="cellIs" dxfId="6" priority="1" operator="greaterThan">
      <formula>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EB109-AAB8-40C7-8723-DDE1D8708B2F}">
  <sheetPr codeName="Sheet4"/>
  <dimension ref="A1:M451"/>
  <sheetViews>
    <sheetView showGridLines="0" workbookViewId="0">
      <pane ySplit="1" topLeftCell="A417" activePane="bottomLeft" state="frozen"/>
      <selection pane="bottomLeft" activeCell="A446" sqref="A446:XFD451"/>
    </sheetView>
  </sheetViews>
  <sheetFormatPr defaultColWidth="9.140625" defaultRowHeight="15.75" x14ac:dyDescent="0.25"/>
  <cols>
    <col min="1" max="1" width="13.85546875" style="86" customWidth="1"/>
    <col min="2" max="2" width="20.5703125" style="87" customWidth="1"/>
    <col min="3" max="3" width="6.42578125" style="86" customWidth="1"/>
    <col min="4" max="4" width="11.42578125" style="101" bestFit="1" customWidth="1"/>
    <col min="5" max="5" width="14.5703125" style="89" bestFit="1" customWidth="1"/>
    <col min="6" max="6" width="13.28515625" style="90" bestFit="1" customWidth="1"/>
    <col min="7" max="7" width="17" style="88" bestFit="1" customWidth="1"/>
    <col min="8" max="8" width="14.140625" style="88" bestFit="1" customWidth="1"/>
    <col min="9" max="9" width="19" style="88" bestFit="1" customWidth="1"/>
    <col min="10" max="10" width="14.140625" style="91" customWidth="1"/>
    <col min="11" max="11" width="18.42578125" style="91" bestFit="1" customWidth="1"/>
    <col min="12" max="12" width="10.42578125" style="88" bestFit="1" customWidth="1"/>
    <col min="13" max="13" width="18.5703125" style="1" bestFit="1" customWidth="1"/>
    <col min="14" max="16384" width="9.140625" style="1"/>
  </cols>
  <sheetData>
    <row r="1" spans="1:13" x14ac:dyDescent="0.25">
      <c r="A1" s="64" t="s">
        <v>8</v>
      </c>
      <c r="B1" s="65" t="s">
        <v>0</v>
      </c>
      <c r="C1" s="66" t="s">
        <v>1</v>
      </c>
      <c r="D1" s="65" t="s">
        <v>2</v>
      </c>
      <c r="E1" s="64" t="s">
        <v>3</v>
      </c>
      <c r="F1" s="66" t="s">
        <v>4</v>
      </c>
      <c r="G1" s="65" t="s">
        <v>5</v>
      </c>
      <c r="H1" s="65" t="s">
        <v>7</v>
      </c>
      <c r="I1" s="65" t="s">
        <v>10</v>
      </c>
      <c r="J1" s="67" t="s">
        <v>11</v>
      </c>
      <c r="K1" s="74" t="s">
        <v>12</v>
      </c>
      <c r="L1" s="66" t="s">
        <v>6</v>
      </c>
      <c r="M1" s="1" t="s">
        <v>30</v>
      </c>
    </row>
    <row r="2" spans="1:13" x14ac:dyDescent="0.25">
      <c r="A2" s="75">
        <v>45076</v>
      </c>
      <c r="B2" s="76" t="s">
        <v>9</v>
      </c>
      <c r="C2" s="77">
        <v>1</v>
      </c>
      <c r="D2" s="78">
        <v>10</v>
      </c>
      <c r="E2" s="79">
        <v>45077</v>
      </c>
      <c r="F2" s="80">
        <v>10</v>
      </c>
      <c r="G2" s="81">
        <v>30.3</v>
      </c>
      <c r="H2" s="81">
        <v>0</v>
      </c>
      <c r="I2" s="81">
        <v>125.09</v>
      </c>
      <c r="J2" s="82">
        <f>IFERROR(AVERAGE(G2,I2),"")</f>
        <v>77.695000000000007</v>
      </c>
      <c r="K2" s="82">
        <f>IFERROR(_xlfn.STDEV.S(G2,I2),"")</f>
        <v>67.026651788672822</v>
      </c>
      <c r="L2" s="83">
        <f>IFERROR(IF(H2&gt;0,($G2*($F2/$D2))*H2,($G2*($F2/$D2))),"")</f>
        <v>30.3</v>
      </c>
    </row>
    <row r="3" spans="1:13" x14ac:dyDescent="0.25">
      <c r="A3" s="84">
        <v>45076</v>
      </c>
      <c r="B3" s="85" t="str">
        <f>IF(ISBLANK(B2),"No Site input",B2)</f>
        <v>Muddy Creek</v>
      </c>
      <c r="C3" s="77">
        <v>2</v>
      </c>
      <c r="D3" s="78">
        <v>10</v>
      </c>
      <c r="E3" s="84" t="str">
        <f>IF(ISBLANK(E2),"No Date",TEXT(E2,"MM/DD/YYYY"))</f>
        <v>05/31/2023</v>
      </c>
      <c r="F3" s="80">
        <v>10</v>
      </c>
      <c r="G3" s="81">
        <v>30.69</v>
      </c>
      <c r="H3" s="81">
        <v>0</v>
      </c>
      <c r="I3" s="81">
        <v>132.07</v>
      </c>
      <c r="J3" s="82">
        <f t="shared" ref="J3:J66" si="0">IFERROR(AVERAGE(G3,I3),"")</f>
        <v>81.38</v>
      </c>
      <c r="K3" s="82">
        <f t="shared" ref="K3:K66" si="1">IFERROR(_xlfn.STDEV.S(G3,I3),"")</f>
        <v>71.686485476692198</v>
      </c>
      <c r="L3" s="83">
        <f t="shared" ref="L3:L66" si="2">IFERROR(IF(H3&gt;0,($G3*($F3/$D3))*H3,($G3*($F3/$D3))),"")</f>
        <v>30.69</v>
      </c>
    </row>
    <row r="4" spans="1:13" x14ac:dyDescent="0.25">
      <c r="A4" s="84">
        <v>45076</v>
      </c>
      <c r="B4" s="85" t="str">
        <f>IF(ISBLANK(B3),"No Site input",B3)</f>
        <v>Muddy Creek</v>
      </c>
      <c r="C4" s="77">
        <v>3</v>
      </c>
      <c r="D4" s="78">
        <v>10</v>
      </c>
      <c r="E4" s="79" t="str">
        <f>IF(ISBLANK(E3),"No Date",TEXT(E3,"MM/DD/YYYY"))</f>
        <v>05/31/2023</v>
      </c>
      <c r="F4" s="80">
        <v>10</v>
      </c>
      <c r="G4" s="81">
        <v>38.46</v>
      </c>
      <c r="H4" s="81">
        <v>0</v>
      </c>
      <c r="I4" s="81">
        <v>166.48</v>
      </c>
      <c r="J4" s="82">
        <f t="shared" si="0"/>
        <v>102.47</v>
      </c>
      <c r="K4" s="82">
        <f t="shared" si="1"/>
        <v>90.523810127501818</v>
      </c>
      <c r="L4" s="83">
        <f t="shared" si="2"/>
        <v>38.46</v>
      </c>
    </row>
    <row r="5" spans="1:13" x14ac:dyDescent="0.25">
      <c r="A5" s="75">
        <v>45076</v>
      </c>
      <c r="B5" s="85" t="s">
        <v>13</v>
      </c>
      <c r="C5" s="77">
        <v>1</v>
      </c>
      <c r="D5" s="78">
        <v>10</v>
      </c>
      <c r="E5" s="79">
        <v>45077</v>
      </c>
      <c r="F5" s="80">
        <v>10</v>
      </c>
      <c r="G5" s="81">
        <v>20.82</v>
      </c>
      <c r="H5" s="81">
        <v>0</v>
      </c>
      <c r="I5" s="81">
        <v>80.7</v>
      </c>
      <c r="J5" s="82">
        <f t="shared" si="0"/>
        <v>50.760000000000005</v>
      </c>
      <c r="K5" s="82">
        <f t="shared" si="1"/>
        <v>42.341554057450459</v>
      </c>
      <c r="L5" s="83">
        <f t="shared" si="2"/>
        <v>20.82</v>
      </c>
    </row>
    <row r="6" spans="1:13" x14ac:dyDescent="0.25">
      <c r="A6" s="84">
        <v>45076</v>
      </c>
      <c r="B6" s="85" t="str">
        <f t="shared" ref="B6:B7" si="3">IF(ISBLANK(B5),"No Site input",B5)</f>
        <v>ODNR_4</v>
      </c>
      <c r="C6" s="77">
        <v>2</v>
      </c>
      <c r="D6" s="78">
        <v>10</v>
      </c>
      <c r="E6" s="84" t="str">
        <f t="shared" ref="E6:E7" si="4">IF(ISBLANK(E5),"No Date",TEXT(E5,"MM/DD/YYYY"))</f>
        <v>05/31/2023</v>
      </c>
      <c r="F6" s="80">
        <v>10</v>
      </c>
      <c r="G6" s="81">
        <v>27.66</v>
      </c>
      <c r="H6" s="81">
        <v>0</v>
      </c>
      <c r="I6" s="81">
        <v>101.81</v>
      </c>
      <c r="J6" s="82">
        <f t="shared" si="0"/>
        <v>64.734999999999999</v>
      </c>
      <c r="K6" s="82">
        <f t="shared" si="1"/>
        <v>52.431967824982515</v>
      </c>
      <c r="L6" s="83">
        <f t="shared" si="2"/>
        <v>27.66</v>
      </c>
    </row>
    <row r="7" spans="1:13" x14ac:dyDescent="0.25">
      <c r="A7" s="84">
        <v>45076</v>
      </c>
      <c r="B7" s="85" t="str">
        <f t="shared" si="3"/>
        <v>ODNR_4</v>
      </c>
      <c r="C7" s="77">
        <v>3</v>
      </c>
      <c r="D7" s="78">
        <v>10</v>
      </c>
      <c r="E7" s="79" t="str">
        <f t="shared" si="4"/>
        <v>05/31/2023</v>
      </c>
      <c r="F7" s="80">
        <v>10</v>
      </c>
      <c r="G7" s="81">
        <v>26.99</v>
      </c>
      <c r="H7" s="81">
        <v>0</v>
      </c>
      <c r="I7" s="81">
        <v>99.49</v>
      </c>
      <c r="J7" s="82">
        <f t="shared" si="0"/>
        <v>63.239999999999995</v>
      </c>
      <c r="K7" s="82">
        <f t="shared" si="1"/>
        <v>51.265241636024705</v>
      </c>
      <c r="L7" s="83">
        <f t="shared" si="2"/>
        <v>26.99</v>
      </c>
    </row>
    <row r="8" spans="1:13" x14ac:dyDescent="0.25">
      <c r="A8" s="75">
        <v>45076</v>
      </c>
      <c r="B8" s="85" t="s">
        <v>14</v>
      </c>
      <c r="C8" s="77">
        <v>1</v>
      </c>
      <c r="D8" s="78">
        <v>10</v>
      </c>
      <c r="E8" s="79">
        <v>45077</v>
      </c>
      <c r="F8" s="80">
        <v>10</v>
      </c>
      <c r="G8" s="81">
        <v>24.01</v>
      </c>
      <c r="H8" s="81">
        <v>0</v>
      </c>
      <c r="I8" s="81">
        <v>85.3</v>
      </c>
      <c r="J8" s="82">
        <f t="shared" si="0"/>
        <v>54.655000000000001</v>
      </c>
      <c r="K8" s="82">
        <f t="shared" si="1"/>
        <v>43.338574618923481</v>
      </c>
      <c r="L8" s="83">
        <f t="shared" si="2"/>
        <v>24.01</v>
      </c>
    </row>
    <row r="9" spans="1:13" x14ac:dyDescent="0.25">
      <c r="A9" s="84">
        <v>45076</v>
      </c>
      <c r="B9" s="85" t="str">
        <f t="shared" ref="B9:B10" si="5">IF(ISBLANK(B8),"No Site input",B8)</f>
        <v>ODNR_6</v>
      </c>
      <c r="C9" s="77">
        <v>2</v>
      </c>
      <c r="D9" s="78">
        <v>10</v>
      </c>
      <c r="E9" s="84" t="str">
        <f t="shared" ref="E9:E10" si="6">IF(ISBLANK(E8),"No Date",TEXT(E8,"MM/DD/YYYY"))</f>
        <v>05/31/2023</v>
      </c>
      <c r="F9" s="80">
        <v>10</v>
      </c>
      <c r="G9" s="81">
        <v>34.32</v>
      </c>
      <c r="H9" s="81">
        <v>0</v>
      </c>
      <c r="I9" s="81">
        <v>118.68</v>
      </c>
      <c r="J9" s="82">
        <f t="shared" si="0"/>
        <v>76.5</v>
      </c>
      <c r="K9" s="82">
        <f t="shared" si="1"/>
        <v>59.651528060897164</v>
      </c>
      <c r="L9" s="83">
        <f t="shared" si="2"/>
        <v>34.32</v>
      </c>
    </row>
    <row r="10" spans="1:13" x14ac:dyDescent="0.25">
      <c r="A10" s="84">
        <v>45076</v>
      </c>
      <c r="B10" s="85" t="str">
        <f t="shared" si="5"/>
        <v>ODNR_6</v>
      </c>
      <c r="C10" s="77">
        <v>3</v>
      </c>
      <c r="D10" s="78">
        <v>10</v>
      </c>
      <c r="E10" s="79" t="str">
        <f t="shared" si="6"/>
        <v>05/31/2023</v>
      </c>
      <c r="F10" s="80">
        <v>10</v>
      </c>
      <c r="G10" s="81">
        <v>30.44</v>
      </c>
      <c r="H10" s="81">
        <v>0</v>
      </c>
      <c r="I10" s="81">
        <v>120.62</v>
      </c>
      <c r="J10" s="82">
        <f t="shared" si="0"/>
        <v>75.53</v>
      </c>
      <c r="K10" s="82">
        <f t="shared" si="1"/>
        <v>63.766889527402874</v>
      </c>
      <c r="L10" s="83">
        <f t="shared" si="2"/>
        <v>30.44</v>
      </c>
    </row>
    <row r="11" spans="1:13" x14ac:dyDescent="0.25">
      <c r="A11" s="75">
        <v>45076</v>
      </c>
      <c r="B11" s="85" t="s">
        <v>15</v>
      </c>
      <c r="C11" s="77">
        <v>1</v>
      </c>
      <c r="D11" s="78">
        <v>10</v>
      </c>
      <c r="E11" s="79">
        <v>45077</v>
      </c>
      <c r="F11" s="80">
        <v>10</v>
      </c>
      <c r="G11" s="81">
        <v>6.98</v>
      </c>
      <c r="H11" s="81">
        <v>0</v>
      </c>
      <c r="I11" s="81">
        <v>28.55</v>
      </c>
      <c r="J11" s="82">
        <f t="shared" si="0"/>
        <v>17.765000000000001</v>
      </c>
      <c r="K11" s="82">
        <f t="shared" si="1"/>
        <v>15.252293270193832</v>
      </c>
      <c r="L11" s="83">
        <f t="shared" si="2"/>
        <v>6.98</v>
      </c>
    </row>
    <row r="12" spans="1:13" x14ac:dyDescent="0.25">
      <c r="A12" s="84">
        <v>45076</v>
      </c>
      <c r="B12" s="85" t="str">
        <f t="shared" ref="B12:B13" si="7">IF(ISBLANK(B11),"No Site input",B11)</f>
        <v>Bridge</v>
      </c>
      <c r="C12" s="77">
        <v>2</v>
      </c>
      <c r="D12" s="78">
        <v>10</v>
      </c>
      <c r="E12" s="84" t="str">
        <f t="shared" ref="E12:E13" si="8">IF(ISBLANK(E11),"No Date",TEXT(E11,"MM/DD/YYYY"))</f>
        <v>05/31/2023</v>
      </c>
      <c r="F12" s="80">
        <v>10</v>
      </c>
      <c r="G12" s="81">
        <v>16.16</v>
      </c>
      <c r="H12" s="81">
        <v>0</v>
      </c>
      <c r="I12" s="81">
        <v>63.29</v>
      </c>
      <c r="J12" s="82">
        <f t="shared" si="0"/>
        <v>39.725000000000001</v>
      </c>
      <c r="K12" s="82">
        <f t="shared" si="1"/>
        <v>33.325942597321976</v>
      </c>
      <c r="L12" s="83">
        <f t="shared" si="2"/>
        <v>16.16</v>
      </c>
    </row>
    <row r="13" spans="1:13" x14ac:dyDescent="0.25">
      <c r="A13" s="84">
        <v>45076</v>
      </c>
      <c r="B13" s="85" t="str">
        <f t="shared" si="7"/>
        <v>Bridge</v>
      </c>
      <c r="C13" s="77">
        <v>3</v>
      </c>
      <c r="D13" s="78">
        <v>10</v>
      </c>
      <c r="E13" s="79" t="str">
        <f t="shared" si="8"/>
        <v>05/31/2023</v>
      </c>
      <c r="F13" s="80">
        <v>10</v>
      </c>
      <c r="G13" s="81">
        <v>21.99</v>
      </c>
      <c r="H13" s="81">
        <v>0</v>
      </c>
      <c r="I13" s="81">
        <v>71.47</v>
      </c>
      <c r="J13" s="82">
        <f t="shared" si="0"/>
        <v>46.73</v>
      </c>
      <c r="K13" s="82">
        <f t="shared" si="1"/>
        <v>34.987643533110379</v>
      </c>
      <c r="L13" s="83">
        <f t="shared" si="2"/>
        <v>21.99</v>
      </c>
    </row>
    <row r="14" spans="1:13" x14ac:dyDescent="0.25">
      <c r="A14" s="75">
        <v>45076</v>
      </c>
      <c r="B14" s="85" t="s">
        <v>16</v>
      </c>
      <c r="C14" s="77">
        <v>1</v>
      </c>
      <c r="D14" s="78">
        <v>10</v>
      </c>
      <c r="E14" s="79">
        <v>45077</v>
      </c>
      <c r="F14" s="80">
        <v>10</v>
      </c>
      <c r="G14" s="81">
        <v>20.65</v>
      </c>
      <c r="H14" s="81">
        <v>0</v>
      </c>
      <c r="I14" s="81">
        <v>45.93</v>
      </c>
      <c r="J14" s="82">
        <f t="shared" si="0"/>
        <v>33.29</v>
      </c>
      <c r="K14" s="82">
        <f t="shared" si="1"/>
        <v>17.875659428395927</v>
      </c>
      <c r="L14" s="83">
        <f t="shared" si="2"/>
        <v>20.65</v>
      </c>
    </row>
    <row r="15" spans="1:13" x14ac:dyDescent="0.25">
      <c r="A15" s="84">
        <v>45076</v>
      </c>
      <c r="B15" s="85" t="str">
        <f t="shared" ref="B15:B16" si="9">IF(ISBLANK(B14),"No Site input",B14)</f>
        <v>ODNR_2</v>
      </c>
      <c r="C15" s="77">
        <v>2</v>
      </c>
      <c r="D15" s="78">
        <v>10</v>
      </c>
      <c r="E15" s="84" t="str">
        <f t="shared" ref="E15:E16" si="10">IF(ISBLANK(E14),"No Date",TEXT(E14,"MM/DD/YYYY"))</f>
        <v>05/31/2023</v>
      </c>
      <c r="F15" s="80">
        <v>10</v>
      </c>
      <c r="G15" s="81">
        <v>29.55</v>
      </c>
      <c r="H15" s="81">
        <v>0</v>
      </c>
      <c r="I15" s="81">
        <v>40.51</v>
      </c>
      <c r="J15" s="82">
        <f t="shared" si="0"/>
        <v>35.03</v>
      </c>
      <c r="K15" s="82">
        <f t="shared" si="1"/>
        <v>7.7498903218045445</v>
      </c>
      <c r="L15" s="83">
        <f t="shared" si="2"/>
        <v>29.55</v>
      </c>
    </row>
    <row r="16" spans="1:13" x14ac:dyDescent="0.25">
      <c r="A16" s="84">
        <v>45076</v>
      </c>
      <c r="B16" s="85" t="str">
        <f t="shared" si="9"/>
        <v>ODNR_2</v>
      </c>
      <c r="C16" s="77">
        <v>3</v>
      </c>
      <c r="D16" s="78">
        <v>10</v>
      </c>
      <c r="E16" s="79" t="str">
        <f t="shared" si="10"/>
        <v>05/31/2023</v>
      </c>
      <c r="F16" s="80">
        <v>10</v>
      </c>
      <c r="G16" s="81">
        <v>43.3</v>
      </c>
      <c r="H16" s="81">
        <v>0</v>
      </c>
      <c r="I16" s="81">
        <v>43.53</v>
      </c>
      <c r="J16" s="82">
        <f t="shared" si="0"/>
        <v>43.414999999999999</v>
      </c>
      <c r="K16" s="82">
        <f t="shared" si="1"/>
        <v>0.16263455967290874</v>
      </c>
      <c r="L16" s="83">
        <f t="shared" si="2"/>
        <v>43.3</v>
      </c>
    </row>
    <row r="17" spans="1:12" x14ac:dyDescent="0.25">
      <c r="A17" s="75">
        <v>45076</v>
      </c>
      <c r="B17" s="85" t="s">
        <v>17</v>
      </c>
      <c r="C17" s="77">
        <v>1</v>
      </c>
      <c r="D17" s="78">
        <v>10</v>
      </c>
      <c r="E17" s="79">
        <v>45077</v>
      </c>
      <c r="F17" s="80">
        <v>10</v>
      </c>
      <c r="G17" s="81">
        <v>57.82</v>
      </c>
      <c r="H17" s="81">
        <v>0</v>
      </c>
      <c r="I17" s="81">
        <v>58.41</v>
      </c>
      <c r="J17" s="82">
        <f t="shared" si="0"/>
        <v>58.114999999999995</v>
      </c>
      <c r="K17" s="82">
        <f t="shared" si="1"/>
        <v>0.41719300090006045</v>
      </c>
      <c r="L17" s="83">
        <f t="shared" si="2"/>
        <v>57.82</v>
      </c>
    </row>
    <row r="18" spans="1:12" x14ac:dyDescent="0.25">
      <c r="A18" s="84">
        <v>45076</v>
      </c>
      <c r="B18" s="85" t="str">
        <f t="shared" ref="B18:B19" si="11">IF(ISBLANK(B17),"No Site input",B17)</f>
        <v>Buoy_2</v>
      </c>
      <c r="C18" s="77">
        <v>2</v>
      </c>
      <c r="D18" s="78">
        <v>10</v>
      </c>
      <c r="E18" s="84" t="str">
        <f t="shared" ref="E18:E19" si="12">IF(ISBLANK(E17),"No Date",TEXT(E17,"MM/DD/YYYY"))</f>
        <v>05/31/2023</v>
      </c>
      <c r="F18" s="80">
        <v>10</v>
      </c>
      <c r="G18" s="81">
        <v>43.25</v>
      </c>
      <c r="H18" s="81">
        <v>0</v>
      </c>
      <c r="I18" s="81">
        <v>43.44</v>
      </c>
      <c r="J18" s="82">
        <f t="shared" si="0"/>
        <v>43.344999999999999</v>
      </c>
      <c r="K18" s="82">
        <f t="shared" si="1"/>
        <v>0.13435028842544242</v>
      </c>
      <c r="L18" s="83">
        <f t="shared" si="2"/>
        <v>43.25</v>
      </c>
    </row>
    <row r="19" spans="1:12" x14ac:dyDescent="0.25">
      <c r="A19" s="84">
        <v>45076</v>
      </c>
      <c r="B19" s="85" t="str">
        <f t="shared" si="11"/>
        <v>Buoy_2</v>
      </c>
      <c r="C19" s="77">
        <v>3</v>
      </c>
      <c r="D19" s="78">
        <v>10</v>
      </c>
      <c r="E19" s="79" t="str">
        <f t="shared" si="12"/>
        <v>05/31/2023</v>
      </c>
      <c r="F19" s="80">
        <v>10</v>
      </c>
      <c r="G19" s="81">
        <v>47.77</v>
      </c>
      <c r="H19" s="81">
        <v>0</v>
      </c>
      <c r="I19" s="81">
        <v>47.83</v>
      </c>
      <c r="J19" s="82">
        <f t="shared" si="0"/>
        <v>47.8</v>
      </c>
      <c r="K19" s="82">
        <f t="shared" si="1"/>
        <v>4.2426406871189433E-2</v>
      </c>
      <c r="L19" s="83">
        <f t="shared" si="2"/>
        <v>47.77</v>
      </c>
    </row>
    <row r="20" spans="1:12" x14ac:dyDescent="0.25">
      <c r="A20" s="75">
        <v>45076</v>
      </c>
      <c r="B20" s="85" t="s">
        <v>18</v>
      </c>
      <c r="C20" s="77">
        <v>1</v>
      </c>
      <c r="D20" s="78">
        <v>10</v>
      </c>
      <c r="E20" s="79">
        <v>45077</v>
      </c>
      <c r="F20" s="80">
        <v>10</v>
      </c>
      <c r="G20" s="81">
        <v>11.04</v>
      </c>
      <c r="H20" s="81">
        <v>0</v>
      </c>
      <c r="I20" s="81">
        <v>11.11</v>
      </c>
      <c r="J20" s="82">
        <f t="shared" si="0"/>
        <v>11.074999999999999</v>
      </c>
      <c r="K20" s="82">
        <f t="shared" si="1"/>
        <v>4.9497474683058526E-2</v>
      </c>
      <c r="L20" s="83">
        <f t="shared" si="2"/>
        <v>11.04</v>
      </c>
    </row>
    <row r="21" spans="1:12" x14ac:dyDescent="0.25">
      <c r="A21" s="84">
        <v>45076</v>
      </c>
      <c r="B21" s="85" t="str">
        <f t="shared" ref="B21:B22" si="13">IF(ISBLANK(B20),"No Site input",B20)</f>
        <v>ODNR_1</v>
      </c>
      <c r="C21" s="77">
        <v>2</v>
      </c>
      <c r="D21" s="78">
        <v>10</v>
      </c>
      <c r="E21" s="84" t="str">
        <f t="shared" ref="E21:E22" si="14">IF(ISBLANK(E20),"No Date",TEXT(E20,"MM/DD/YYYY"))</f>
        <v>05/31/2023</v>
      </c>
      <c r="F21" s="80">
        <v>10</v>
      </c>
      <c r="G21" s="81">
        <v>7.98</v>
      </c>
      <c r="H21" s="81">
        <v>0</v>
      </c>
      <c r="I21" s="81">
        <v>7.95</v>
      </c>
      <c r="J21" s="82">
        <f t="shared" si="0"/>
        <v>7.9649999999999999</v>
      </c>
      <c r="K21" s="82">
        <f t="shared" si="1"/>
        <v>2.12132034355966E-2</v>
      </c>
      <c r="L21" s="83">
        <f t="shared" si="2"/>
        <v>7.98</v>
      </c>
    </row>
    <row r="22" spans="1:12" x14ac:dyDescent="0.25">
      <c r="A22" s="84">
        <v>45076</v>
      </c>
      <c r="B22" s="85" t="str">
        <f t="shared" si="13"/>
        <v>ODNR_1</v>
      </c>
      <c r="C22" s="77">
        <v>3</v>
      </c>
      <c r="D22" s="78">
        <v>10</v>
      </c>
      <c r="E22" s="79" t="str">
        <f t="shared" si="14"/>
        <v>05/31/2023</v>
      </c>
      <c r="F22" s="80">
        <v>10</v>
      </c>
      <c r="G22" s="81">
        <v>59.12</v>
      </c>
      <c r="H22" s="81">
        <v>0</v>
      </c>
      <c r="I22" s="81">
        <v>59.4</v>
      </c>
      <c r="J22" s="82">
        <f t="shared" si="0"/>
        <v>59.26</v>
      </c>
      <c r="K22" s="82">
        <f t="shared" si="1"/>
        <v>0.1979898987322341</v>
      </c>
      <c r="L22" s="83">
        <f t="shared" si="2"/>
        <v>59.12</v>
      </c>
    </row>
    <row r="23" spans="1:12" x14ac:dyDescent="0.25">
      <c r="A23" s="75">
        <v>45076</v>
      </c>
      <c r="B23" s="85" t="s">
        <v>19</v>
      </c>
      <c r="C23" s="77">
        <v>1</v>
      </c>
      <c r="D23" s="78">
        <v>10</v>
      </c>
      <c r="E23" s="79">
        <v>45077</v>
      </c>
      <c r="F23" s="80">
        <v>10</v>
      </c>
      <c r="G23" s="81">
        <v>47.82</v>
      </c>
      <c r="H23" s="81">
        <v>0</v>
      </c>
      <c r="I23" s="81">
        <v>48.27</v>
      </c>
      <c r="J23" s="82">
        <f t="shared" si="0"/>
        <v>48.045000000000002</v>
      </c>
      <c r="K23" s="82">
        <f t="shared" si="1"/>
        <v>0.31819805153394842</v>
      </c>
      <c r="L23" s="83">
        <f t="shared" si="2"/>
        <v>47.82</v>
      </c>
    </row>
    <row r="24" spans="1:12" x14ac:dyDescent="0.25">
      <c r="A24" s="84">
        <v>45076</v>
      </c>
      <c r="B24" s="85" t="str">
        <f t="shared" ref="B24:B25" si="15">IF(ISBLANK(B23),"No Site input",B23)</f>
        <v>EC_1163</v>
      </c>
      <c r="C24" s="77">
        <v>2</v>
      </c>
      <c r="D24" s="78">
        <v>10</v>
      </c>
      <c r="E24" s="84" t="str">
        <f t="shared" ref="E24:E25" si="16">IF(ISBLANK(E23),"No Date",TEXT(E23,"MM/DD/YYYY"))</f>
        <v>05/31/2023</v>
      </c>
      <c r="F24" s="80">
        <v>10</v>
      </c>
      <c r="G24" s="81">
        <v>34.549999999999997</v>
      </c>
      <c r="H24" s="81">
        <v>0</v>
      </c>
      <c r="I24" s="81">
        <v>34.659999999999997</v>
      </c>
      <c r="J24" s="82">
        <f t="shared" si="0"/>
        <v>34.604999999999997</v>
      </c>
      <c r="K24" s="82">
        <f t="shared" si="1"/>
        <v>7.7781745930519827E-2</v>
      </c>
      <c r="L24" s="83">
        <f t="shared" si="2"/>
        <v>34.549999999999997</v>
      </c>
    </row>
    <row r="25" spans="1:12" x14ac:dyDescent="0.25">
      <c r="A25" s="84">
        <v>45076</v>
      </c>
      <c r="B25" s="85" t="str">
        <f t="shared" si="15"/>
        <v>EC_1163</v>
      </c>
      <c r="C25" s="77">
        <v>3</v>
      </c>
      <c r="D25" s="78">
        <v>10</v>
      </c>
      <c r="E25" s="79" t="str">
        <f t="shared" si="16"/>
        <v>05/31/2023</v>
      </c>
      <c r="F25" s="80">
        <v>10</v>
      </c>
      <c r="G25" s="81">
        <v>34.880000000000003</v>
      </c>
      <c r="H25" s="81">
        <v>0</v>
      </c>
      <c r="I25" s="81">
        <v>35.11</v>
      </c>
      <c r="J25" s="82">
        <f t="shared" si="0"/>
        <v>34.995000000000005</v>
      </c>
      <c r="K25" s="82">
        <f t="shared" si="1"/>
        <v>0.16263455967290372</v>
      </c>
      <c r="L25" s="83">
        <f t="shared" si="2"/>
        <v>34.880000000000003</v>
      </c>
    </row>
    <row r="26" spans="1:12" x14ac:dyDescent="0.25">
      <c r="A26" s="75">
        <v>45076</v>
      </c>
      <c r="B26" s="85" t="s">
        <v>20</v>
      </c>
      <c r="C26" s="77">
        <v>1</v>
      </c>
      <c r="D26" s="78">
        <v>10</v>
      </c>
      <c r="E26" s="79">
        <v>45077</v>
      </c>
      <c r="F26" s="80">
        <v>10</v>
      </c>
      <c r="G26" s="81">
        <v>6.6</v>
      </c>
      <c r="H26" s="81">
        <v>0</v>
      </c>
      <c r="I26" s="81">
        <v>6.75</v>
      </c>
      <c r="J26" s="82">
        <f t="shared" si="0"/>
        <v>6.6749999999999998</v>
      </c>
      <c r="K26" s="82">
        <f t="shared" si="1"/>
        <v>0.10606601717798238</v>
      </c>
      <c r="L26" s="83">
        <f t="shared" si="2"/>
        <v>6.6</v>
      </c>
    </row>
    <row r="27" spans="1:12" x14ac:dyDescent="0.25">
      <c r="A27" s="84">
        <v>45076</v>
      </c>
      <c r="B27" s="85" t="str">
        <f t="shared" ref="B27:B28" si="17">IF(ISBLANK(B26),"No Site input",B26)</f>
        <v>Causeway</v>
      </c>
      <c r="C27" s="77">
        <v>2</v>
      </c>
      <c r="D27" s="78">
        <v>10</v>
      </c>
      <c r="E27" s="84" t="str">
        <f t="shared" ref="E27:E28" si="18">IF(ISBLANK(E26),"No Date",TEXT(E26,"MM/DD/YYYY"))</f>
        <v>05/31/2023</v>
      </c>
      <c r="F27" s="80">
        <v>10</v>
      </c>
      <c r="G27" s="81">
        <v>7.06</v>
      </c>
      <c r="H27" s="81">
        <v>0</v>
      </c>
      <c r="I27" s="81">
        <v>7.18</v>
      </c>
      <c r="J27" s="82">
        <f t="shared" si="0"/>
        <v>7.1199999999999992</v>
      </c>
      <c r="K27" s="82">
        <f t="shared" si="1"/>
        <v>8.4852813742385777E-2</v>
      </c>
      <c r="L27" s="83">
        <f t="shared" si="2"/>
        <v>7.06</v>
      </c>
    </row>
    <row r="28" spans="1:12" x14ac:dyDescent="0.25">
      <c r="A28" s="84">
        <v>45076</v>
      </c>
      <c r="B28" s="85" t="str">
        <f t="shared" si="17"/>
        <v>Causeway</v>
      </c>
      <c r="C28" s="77">
        <v>3</v>
      </c>
      <c r="D28" s="78">
        <v>10</v>
      </c>
      <c r="E28" s="79" t="str">
        <f t="shared" si="18"/>
        <v>05/31/2023</v>
      </c>
      <c r="F28" s="80">
        <v>10</v>
      </c>
      <c r="G28" s="81">
        <v>28.59</v>
      </c>
      <c r="H28" s="81">
        <v>0</v>
      </c>
      <c r="I28" s="81">
        <v>28.34</v>
      </c>
      <c r="J28" s="82">
        <f t="shared" si="0"/>
        <v>28.465</v>
      </c>
      <c r="K28" s="82">
        <f t="shared" si="1"/>
        <v>0.17677669529663689</v>
      </c>
      <c r="L28" s="83">
        <f t="shared" si="2"/>
        <v>28.59</v>
      </c>
    </row>
    <row r="29" spans="1:12" x14ac:dyDescent="0.25">
      <c r="A29" s="75">
        <v>45076</v>
      </c>
      <c r="B29" s="85" t="s">
        <v>21</v>
      </c>
      <c r="C29" s="77">
        <v>1</v>
      </c>
      <c r="D29" s="78">
        <v>10</v>
      </c>
      <c r="E29" s="79">
        <v>45077</v>
      </c>
      <c r="F29" s="80">
        <v>10</v>
      </c>
      <c r="G29" s="81">
        <v>14.3</v>
      </c>
      <c r="H29" s="81">
        <v>0</v>
      </c>
      <c r="I29" s="81">
        <v>14.28</v>
      </c>
      <c r="J29" s="82">
        <f t="shared" si="0"/>
        <v>14.29</v>
      </c>
      <c r="K29" s="82">
        <f t="shared" si="1"/>
        <v>1.4142135623731905E-2</v>
      </c>
      <c r="L29" s="83">
        <f t="shared" si="2"/>
        <v>14.3</v>
      </c>
    </row>
    <row r="30" spans="1:12" x14ac:dyDescent="0.25">
      <c r="A30" s="84">
        <v>45076</v>
      </c>
      <c r="B30" s="85" t="str">
        <f t="shared" ref="B30:B31" si="19">IF(ISBLANK(B29),"No Site input",B29)</f>
        <v>Bells</v>
      </c>
      <c r="C30" s="77">
        <v>2</v>
      </c>
      <c r="D30" s="78">
        <v>10</v>
      </c>
      <c r="E30" s="84" t="str">
        <f t="shared" ref="E30:E31" si="20">IF(ISBLANK(E29),"No Date",TEXT(E29,"MM/DD/YYYY"))</f>
        <v>05/31/2023</v>
      </c>
      <c r="F30" s="80">
        <v>10</v>
      </c>
      <c r="G30" s="81">
        <v>20.21</v>
      </c>
      <c r="H30" s="81">
        <v>0</v>
      </c>
      <c r="I30" s="81">
        <v>20.2</v>
      </c>
      <c r="J30" s="82">
        <f t="shared" si="0"/>
        <v>20.204999999999998</v>
      </c>
      <c r="K30" s="82">
        <f t="shared" si="1"/>
        <v>7.0710678118665812E-3</v>
      </c>
      <c r="L30" s="83">
        <f t="shared" si="2"/>
        <v>20.21</v>
      </c>
    </row>
    <row r="31" spans="1:12" x14ac:dyDescent="0.25">
      <c r="A31" s="84">
        <v>45076</v>
      </c>
      <c r="B31" s="85" t="str">
        <f t="shared" si="19"/>
        <v>Bells</v>
      </c>
      <c r="C31" s="77">
        <v>3</v>
      </c>
      <c r="D31" s="78">
        <v>10</v>
      </c>
      <c r="E31" s="79" t="str">
        <f t="shared" si="20"/>
        <v>05/31/2023</v>
      </c>
      <c r="F31" s="80">
        <v>10</v>
      </c>
      <c r="G31" s="81">
        <v>18.329999999999998</v>
      </c>
      <c r="H31" s="81">
        <v>0</v>
      </c>
      <c r="I31" s="81">
        <v>18.52</v>
      </c>
      <c r="J31" s="82">
        <f t="shared" si="0"/>
        <v>18.424999999999997</v>
      </c>
      <c r="K31" s="82">
        <f t="shared" si="1"/>
        <v>0.13435028842544494</v>
      </c>
      <c r="L31" s="83">
        <f t="shared" si="2"/>
        <v>18.329999999999998</v>
      </c>
    </row>
    <row r="32" spans="1:12" x14ac:dyDescent="0.25">
      <c r="A32" s="75">
        <v>45083</v>
      </c>
      <c r="B32" s="76" t="s">
        <v>9</v>
      </c>
      <c r="C32" s="77">
        <v>1</v>
      </c>
      <c r="D32" s="78">
        <v>10</v>
      </c>
      <c r="E32" s="79">
        <v>45084</v>
      </c>
      <c r="F32" s="80">
        <v>10</v>
      </c>
      <c r="G32" s="81">
        <v>128.87</v>
      </c>
      <c r="H32" s="81">
        <v>0</v>
      </c>
      <c r="I32" s="81">
        <v>126.71</v>
      </c>
      <c r="J32" s="82">
        <f t="shared" si="0"/>
        <v>127.78999999999999</v>
      </c>
      <c r="K32" s="82">
        <f t="shared" si="1"/>
        <v>1.5273506473629503</v>
      </c>
      <c r="L32" s="83">
        <f t="shared" si="2"/>
        <v>128.87</v>
      </c>
    </row>
    <row r="33" spans="1:12" x14ac:dyDescent="0.25">
      <c r="A33" s="84">
        <v>45083</v>
      </c>
      <c r="B33" s="85" t="str">
        <f>IF(ISBLANK(B32),"No Site input",B32)</f>
        <v>Muddy Creek</v>
      </c>
      <c r="C33" s="77">
        <v>2</v>
      </c>
      <c r="D33" s="78">
        <v>10</v>
      </c>
      <c r="E33" s="84">
        <v>45084</v>
      </c>
      <c r="F33" s="80">
        <v>10</v>
      </c>
      <c r="G33" s="81">
        <v>116.44</v>
      </c>
      <c r="H33" s="81">
        <v>0</v>
      </c>
      <c r="I33" s="81">
        <v>114.64</v>
      </c>
      <c r="J33" s="82">
        <f t="shared" si="0"/>
        <v>115.53999999999999</v>
      </c>
      <c r="K33" s="82">
        <f t="shared" si="1"/>
        <v>1.2727922061357835</v>
      </c>
      <c r="L33" s="83">
        <f t="shared" si="2"/>
        <v>116.44</v>
      </c>
    </row>
    <row r="34" spans="1:12" x14ac:dyDescent="0.25">
      <c r="A34" s="84">
        <v>45083</v>
      </c>
      <c r="B34" s="85" t="str">
        <f>IF(ISBLANK(B33),"No Site input",B33)</f>
        <v>Muddy Creek</v>
      </c>
      <c r="C34" s="77">
        <v>3</v>
      </c>
      <c r="D34" s="78">
        <v>10</v>
      </c>
      <c r="E34" s="79">
        <v>45084</v>
      </c>
      <c r="F34" s="80">
        <v>10</v>
      </c>
      <c r="G34" s="81">
        <v>122.17</v>
      </c>
      <c r="H34" s="81">
        <v>0</v>
      </c>
      <c r="I34" s="81">
        <v>120.26</v>
      </c>
      <c r="J34" s="82">
        <f t="shared" si="0"/>
        <v>121.215</v>
      </c>
      <c r="K34" s="82">
        <f t="shared" si="1"/>
        <v>1.3505739520663034</v>
      </c>
      <c r="L34" s="83">
        <f t="shared" si="2"/>
        <v>122.17</v>
      </c>
    </row>
    <row r="35" spans="1:12" x14ac:dyDescent="0.25">
      <c r="A35" s="75">
        <v>45083</v>
      </c>
      <c r="B35" s="85" t="s">
        <v>13</v>
      </c>
      <c r="C35" s="77">
        <v>1</v>
      </c>
      <c r="D35" s="78">
        <v>10</v>
      </c>
      <c r="E35" s="79">
        <v>45084</v>
      </c>
      <c r="F35" s="80">
        <v>10</v>
      </c>
      <c r="G35" s="81">
        <v>39.229999999999997</v>
      </c>
      <c r="H35" s="81">
        <v>0</v>
      </c>
      <c r="I35" s="81">
        <v>38.840000000000003</v>
      </c>
      <c r="J35" s="82">
        <f t="shared" si="0"/>
        <v>39.034999999999997</v>
      </c>
      <c r="K35" s="82">
        <f t="shared" si="1"/>
        <v>0.27577164466274889</v>
      </c>
      <c r="L35" s="83">
        <f t="shared" si="2"/>
        <v>39.229999999999997</v>
      </c>
    </row>
    <row r="36" spans="1:12" x14ac:dyDescent="0.25">
      <c r="A36" s="84">
        <v>45083</v>
      </c>
      <c r="B36" s="85" t="str">
        <f t="shared" ref="B36:B37" si="21">IF(ISBLANK(B35),"No Site input",B35)</f>
        <v>ODNR_4</v>
      </c>
      <c r="C36" s="77">
        <v>2</v>
      </c>
      <c r="D36" s="78">
        <v>10</v>
      </c>
      <c r="E36" s="84">
        <v>45084</v>
      </c>
      <c r="F36" s="80">
        <v>10</v>
      </c>
      <c r="G36" s="81">
        <v>67.11</v>
      </c>
      <c r="H36" s="81">
        <v>0</v>
      </c>
      <c r="I36" s="81">
        <v>66.14</v>
      </c>
      <c r="J36" s="82">
        <f t="shared" si="0"/>
        <v>66.625</v>
      </c>
      <c r="K36" s="82">
        <f t="shared" si="1"/>
        <v>0.68589357775095028</v>
      </c>
      <c r="L36" s="83">
        <f t="shared" si="2"/>
        <v>67.11</v>
      </c>
    </row>
    <row r="37" spans="1:12" x14ac:dyDescent="0.25">
      <c r="A37" s="84">
        <v>45083</v>
      </c>
      <c r="B37" s="85" t="str">
        <f t="shared" si="21"/>
        <v>ODNR_4</v>
      </c>
      <c r="C37" s="77">
        <v>3</v>
      </c>
      <c r="D37" s="78">
        <v>10</v>
      </c>
      <c r="E37" s="79">
        <v>45084</v>
      </c>
      <c r="F37" s="80">
        <v>10</v>
      </c>
      <c r="G37" s="81">
        <v>15.7</v>
      </c>
      <c r="H37" s="81">
        <v>0</v>
      </c>
      <c r="I37" s="81">
        <v>15.56</v>
      </c>
      <c r="J37" s="82">
        <f t="shared" si="0"/>
        <v>15.629999999999999</v>
      </c>
      <c r="K37" s="82">
        <f t="shared" si="1"/>
        <v>9.8994949366115789E-2</v>
      </c>
      <c r="L37" s="83">
        <f t="shared" si="2"/>
        <v>15.7</v>
      </c>
    </row>
    <row r="38" spans="1:12" x14ac:dyDescent="0.25">
      <c r="A38" s="75">
        <v>45083</v>
      </c>
      <c r="B38" s="85" t="s">
        <v>14</v>
      </c>
      <c r="C38" s="77">
        <v>1</v>
      </c>
      <c r="D38" s="78">
        <v>10</v>
      </c>
      <c r="E38" s="79">
        <v>45084</v>
      </c>
      <c r="F38" s="80">
        <v>10</v>
      </c>
      <c r="G38" s="81">
        <v>24.69</v>
      </c>
      <c r="H38" s="81">
        <v>0</v>
      </c>
      <c r="I38" s="81">
        <v>24.71</v>
      </c>
      <c r="J38" s="82">
        <f t="shared" si="0"/>
        <v>24.700000000000003</v>
      </c>
      <c r="K38" s="82">
        <f t="shared" si="1"/>
        <v>1.4142135623730649E-2</v>
      </c>
      <c r="L38" s="83">
        <f t="shared" si="2"/>
        <v>24.69</v>
      </c>
    </row>
    <row r="39" spans="1:12" x14ac:dyDescent="0.25">
      <c r="A39" s="84">
        <v>45083</v>
      </c>
      <c r="B39" s="85" t="str">
        <f t="shared" ref="B39:B40" si="22">IF(ISBLANK(B38),"No Site input",B38)</f>
        <v>ODNR_6</v>
      </c>
      <c r="C39" s="77">
        <v>2</v>
      </c>
      <c r="D39" s="78">
        <v>10</v>
      </c>
      <c r="E39" s="84">
        <v>45084</v>
      </c>
      <c r="F39" s="80">
        <v>10</v>
      </c>
      <c r="G39" s="81">
        <v>28.46</v>
      </c>
      <c r="H39" s="81">
        <v>0</v>
      </c>
      <c r="I39" s="81">
        <v>28.16</v>
      </c>
      <c r="J39" s="82">
        <f t="shared" si="0"/>
        <v>28.310000000000002</v>
      </c>
      <c r="K39" s="82">
        <f t="shared" si="1"/>
        <v>0.21213203435596475</v>
      </c>
      <c r="L39" s="83">
        <f t="shared" si="2"/>
        <v>28.46</v>
      </c>
    </row>
    <row r="40" spans="1:12" x14ac:dyDescent="0.25">
      <c r="A40" s="84">
        <v>45083</v>
      </c>
      <c r="B40" s="85" t="str">
        <f t="shared" si="22"/>
        <v>ODNR_6</v>
      </c>
      <c r="C40" s="77">
        <v>3</v>
      </c>
      <c r="D40" s="78">
        <v>10</v>
      </c>
      <c r="E40" s="79">
        <v>45084</v>
      </c>
      <c r="F40" s="80">
        <v>10</v>
      </c>
      <c r="G40" s="81">
        <v>25.73</v>
      </c>
      <c r="H40" s="81">
        <v>0</v>
      </c>
      <c r="I40" s="81">
        <v>25.5</v>
      </c>
      <c r="J40" s="82">
        <f t="shared" si="0"/>
        <v>25.615000000000002</v>
      </c>
      <c r="K40" s="82">
        <f t="shared" si="1"/>
        <v>0.16263455967290624</v>
      </c>
      <c r="L40" s="83">
        <f t="shared" si="2"/>
        <v>25.73</v>
      </c>
    </row>
    <row r="41" spans="1:12" x14ac:dyDescent="0.25">
      <c r="A41" s="75">
        <v>45083</v>
      </c>
      <c r="B41" s="85" t="s">
        <v>15</v>
      </c>
      <c r="C41" s="77">
        <v>1</v>
      </c>
      <c r="D41" s="78">
        <v>10</v>
      </c>
      <c r="E41" s="79">
        <v>45084</v>
      </c>
      <c r="F41" s="80">
        <v>10</v>
      </c>
      <c r="G41" s="81">
        <v>33.96</v>
      </c>
      <c r="H41" s="81">
        <v>0</v>
      </c>
      <c r="I41" s="81">
        <v>33.659999999999997</v>
      </c>
      <c r="J41" s="82">
        <f t="shared" si="0"/>
        <v>33.81</v>
      </c>
      <c r="K41" s="82">
        <f t="shared" si="1"/>
        <v>0.21213203435596725</v>
      </c>
      <c r="L41" s="83">
        <f t="shared" si="2"/>
        <v>33.96</v>
      </c>
    </row>
    <row r="42" spans="1:12" x14ac:dyDescent="0.25">
      <c r="A42" s="84">
        <v>45083</v>
      </c>
      <c r="B42" s="85" t="str">
        <f t="shared" ref="B42:B43" si="23">IF(ISBLANK(B41),"No Site input",B41)</f>
        <v>Bridge</v>
      </c>
      <c r="C42" s="77">
        <v>2</v>
      </c>
      <c r="D42" s="78">
        <v>10</v>
      </c>
      <c r="E42" s="84">
        <v>45084</v>
      </c>
      <c r="F42" s="80">
        <v>10</v>
      </c>
      <c r="G42" s="81">
        <v>30.35</v>
      </c>
      <c r="H42" s="81">
        <v>0</v>
      </c>
      <c r="I42" s="81">
        <v>30.2</v>
      </c>
      <c r="J42" s="82">
        <f t="shared" si="0"/>
        <v>30.274999999999999</v>
      </c>
      <c r="K42" s="82">
        <f t="shared" si="1"/>
        <v>0.10606601717798363</v>
      </c>
      <c r="L42" s="83">
        <f t="shared" si="2"/>
        <v>30.35</v>
      </c>
    </row>
    <row r="43" spans="1:12" x14ac:dyDescent="0.25">
      <c r="A43" s="84">
        <v>45083</v>
      </c>
      <c r="B43" s="85" t="str">
        <f t="shared" si="23"/>
        <v>Bridge</v>
      </c>
      <c r="C43" s="77">
        <v>3</v>
      </c>
      <c r="D43" s="78">
        <v>10</v>
      </c>
      <c r="E43" s="79">
        <v>45084</v>
      </c>
      <c r="F43" s="80">
        <v>10</v>
      </c>
      <c r="G43" s="81">
        <v>62.8</v>
      </c>
      <c r="H43" s="81">
        <v>0</v>
      </c>
      <c r="I43" s="81">
        <v>61.62</v>
      </c>
      <c r="J43" s="82">
        <f t="shared" si="0"/>
        <v>62.209999999999994</v>
      </c>
      <c r="K43" s="82">
        <f t="shared" si="1"/>
        <v>0.8343860018001259</v>
      </c>
      <c r="L43" s="83">
        <f t="shared" si="2"/>
        <v>62.8</v>
      </c>
    </row>
    <row r="44" spans="1:12" x14ac:dyDescent="0.25">
      <c r="A44" s="75">
        <v>45083</v>
      </c>
      <c r="B44" s="85" t="s">
        <v>16</v>
      </c>
      <c r="C44" s="77">
        <v>1</v>
      </c>
      <c r="D44" s="78">
        <v>10</v>
      </c>
      <c r="E44" s="79">
        <v>45084</v>
      </c>
      <c r="F44" s="80">
        <v>10</v>
      </c>
      <c r="G44" s="81">
        <v>41.64</v>
      </c>
      <c r="H44" s="81">
        <v>0</v>
      </c>
      <c r="I44" s="81">
        <v>40.67</v>
      </c>
      <c r="J44" s="82">
        <f t="shared" si="0"/>
        <v>41.155000000000001</v>
      </c>
      <c r="K44" s="82">
        <f t="shared" si="1"/>
        <v>0.68589357775095028</v>
      </c>
      <c r="L44" s="83">
        <f t="shared" si="2"/>
        <v>41.64</v>
      </c>
    </row>
    <row r="45" spans="1:12" x14ac:dyDescent="0.25">
      <c r="A45" s="84">
        <v>45083</v>
      </c>
      <c r="B45" s="85" t="str">
        <f t="shared" ref="B45:B46" si="24">IF(ISBLANK(B44),"No Site input",B44)</f>
        <v>ODNR_2</v>
      </c>
      <c r="C45" s="77">
        <v>2</v>
      </c>
      <c r="D45" s="78">
        <v>10</v>
      </c>
      <c r="E45" s="84">
        <v>45084</v>
      </c>
      <c r="F45" s="80">
        <v>10</v>
      </c>
      <c r="G45" s="81">
        <v>43.79</v>
      </c>
      <c r="H45" s="81">
        <v>0</v>
      </c>
      <c r="I45" s="81">
        <v>42.91</v>
      </c>
      <c r="J45" s="82">
        <f t="shared" si="0"/>
        <v>43.349999999999994</v>
      </c>
      <c r="K45" s="82">
        <f t="shared" si="1"/>
        <v>0.62225396744416361</v>
      </c>
      <c r="L45" s="83">
        <f t="shared" si="2"/>
        <v>43.79</v>
      </c>
    </row>
    <row r="46" spans="1:12" x14ac:dyDescent="0.25">
      <c r="A46" s="84">
        <v>45083</v>
      </c>
      <c r="B46" s="85" t="str">
        <f t="shared" si="24"/>
        <v>ODNR_2</v>
      </c>
      <c r="C46" s="77">
        <v>3</v>
      </c>
      <c r="D46" s="78">
        <v>10</v>
      </c>
      <c r="E46" s="79">
        <v>45084</v>
      </c>
      <c r="F46" s="80">
        <v>10</v>
      </c>
      <c r="G46" s="81">
        <v>44.03</v>
      </c>
      <c r="H46" s="81">
        <v>0</v>
      </c>
      <c r="I46" s="81">
        <v>43.18</v>
      </c>
      <c r="J46" s="82">
        <f t="shared" si="0"/>
        <v>43.605000000000004</v>
      </c>
      <c r="K46" s="82">
        <f t="shared" si="1"/>
        <v>0.60104076400856643</v>
      </c>
      <c r="L46" s="83">
        <f t="shared" si="2"/>
        <v>44.03</v>
      </c>
    </row>
    <row r="47" spans="1:12" x14ac:dyDescent="0.25">
      <c r="A47" s="75">
        <v>45083</v>
      </c>
      <c r="B47" s="85" t="s">
        <v>17</v>
      </c>
      <c r="C47" s="77">
        <v>1</v>
      </c>
      <c r="D47" s="78">
        <v>10</v>
      </c>
      <c r="E47" s="79">
        <v>45084</v>
      </c>
      <c r="F47" s="80">
        <v>10</v>
      </c>
      <c r="G47" s="81">
        <v>14.72</v>
      </c>
      <c r="H47" s="81">
        <v>0</v>
      </c>
      <c r="I47" s="81">
        <v>14.72</v>
      </c>
      <c r="J47" s="82">
        <f t="shared" si="0"/>
        <v>14.72</v>
      </c>
      <c r="K47" s="82">
        <f t="shared" si="1"/>
        <v>0</v>
      </c>
      <c r="L47" s="83">
        <f t="shared" si="2"/>
        <v>14.72</v>
      </c>
    </row>
    <row r="48" spans="1:12" x14ac:dyDescent="0.25">
      <c r="A48" s="84">
        <v>45083</v>
      </c>
      <c r="B48" s="85" t="str">
        <f t="shared" ref="B48:B49" si="25">IF(ISBLANK(B47),"No Site input",B47)</f>
        <v>Buoy_2</v>
      </c>
      <c r="C48" s="77">
        <v>2</v>
      </c>
      <c r="D48" s="78">
        <v>10</v>
      </c>
      <c r="E48" s="84">
        <v>45084</v>
      </c>
      <c r="F48" s="80">
        <v>10</v>
      </c>
      <c r="G48" s="81">
        <v>24.23</v>
      </c>
      <c r="H48" s="81">
        <v>0</v>
      </c>
      <c r="I48" s="81">
        <v>23.86</v>
      </c>
      <c r="J48" s="82">
        <f t="shared" si="0"/>
        <v>24.045000000000002</v>
      </c>
      <c r="K48" s="82">
        <f t="shared" si="1"/>
        <v>0.26162950903902327</v>
      </c>
      <c r="L48" s="83">
        <f t="shared" si="2"/>
        <v>24.23</v>
      </c>
    </row>
    <row r="49" spans="1:12" x14ac:dyDescent="0.25">
      <c r="A49" s="84">
        <v>45083</v>
      </c>
      <c r="B49" s="85" t="str">
        <f t="shared" si="25"/>
        <v>Buoy_2</v>
      </c>
      <c r="C49" s="77">
        <v>3</v>
      </c>
      <c r="D49" s="78">
        <v>10</v>
      </c>
      <c r="E49" s="79">
        <v>45084</v>
      </c>
      <c r="F49" s="80">
        <v>10</v>
      </c>
      <c r="G49" s="81">
        <v>23.88</v>
      </c>
      <c r="H49" s="81">
        <v>0</v>
      </c>
      <c r="I49" s="81">
        <v>23.59</v>
      </c>
      <c r="J49" s="82">
        <f t="shared" si="0"/>
        <v>23.734999999999999</v>
      </c>
      <c r="K49" s="82">
        <f t="shared" si="1"/>
        <v>0.20506096654409819</v>
      </c>
      <c r="L49" s="83">
        <f t="shared" si="2"/>
        <v>23.88</v>
      </c>
    </row>
    <row r="50" spans="1:12" x14ac:dyDescent="0.25">
      <c r="A50" s="75">
        <v>45083</v>
      </c>
      <c r="B50" s="85" t="s">
        <v>18</v>
      </c>
      <c r="C50" s="77">
        <v>1</v>
      </c>
      <c r="D50" s="78">
        <v>10</v>
      </c>
      <c r="E50" s="79">
        <v>45084</v>
      </c>
      <c r="F50" s="80">
        <v>10</v>
      </c>
      <c r="G50" s="81">
        <v>18.649999999999999</v>
      </c>
      <c r="H50" s="81">
        <v>0</v>
      </c>
      <c r="I50" s="81">
        <v>18.52</v>
      </c>
      <c r="J50" s="82">
        <f t="shared" si="0"/>
        <v>18.585000000000001</v>
      </c>
      <c r="K50" s="82">
        <f t="shared" si="1"/>
        <v>9.1923881554250478E-2</v>
      </c>
      <c r="L50" s="83">
        <f t="shared" si="2"/>
        <v>18.649999999999999</v>
      </c>
    </row>
    <row r="51" spans="1:12" x14ac:dyDescent="0.25">
      <c r="A51" s="84">
        <v>45083</v>
      </c>
      <c r="B51" s="85" t="str">
        <f t="shared" ref="B51:B52" si="26">IF(ISBLANK(B50),"No Site input",B50)</f>
        <v>ODNR_1</v>
      </c>
      <c r="C51" s="77">
        <v>2</v>
      </c>
      <c r="D51" s="78">
        <v>10</v>
      </c>
      <c r="E51" s="84">
        <v>45084</v>
      </c>
      <c r="F51" s="80">
        <v>10</v>
      </c>
      <c r="G51" s="81">
        <v>5.74</v>
      </c>
      <c r="H51" s="81">
        <v>0</v>
      </c>
      <c r="I51" s="81">
        <v>5.67</v>
      </c>
      <c r="J51" s="82">
        <f t="shared" si="0"/>
        <v>5.7050000000000001</v>
      </c>
      <c r="K51" s="82">
        <f t="shared" si="1"/>
        <v>4.9497474683058526E-2</v>
      </c>
      <c r="L51" s="83">
        <f t="shared" si="2"/>
        <v>5.74</v>
      </c>
    </row>
    <row r="52" spans="1:12" x14ac:dyDescent="0.25">
      <c r="A52" s="84">
        <v>45083</v>
      </c>
      <c r="B52" s="85" t="str">
        <f t="shared" si="26"/>
        <v>ODNR_1</v>
      </c>
      <c r="C52" s="77">
        <v>3</v>
      </c>
      <c r="D52" s="78">
        <v>10</v>
      </c>
      <c r="E52" s="79">
        <v>45084</v>
      </c>
      <c r="F52" s="80">
        <v>10</v>
      </c>
      <c r="G52" s="81">
        <v>27.27</v>
      </c>
      <c r="H52" s="81">
        <v>0</v>
      </c>
      <c r="I52" s="81">
        <v>23.69</v>
      </c>
      <c r="J52" s="82">
        <f t="shared" si="0"/>
        <v>25.48</v>
      </c>
      <c r="K52" s="82">
        <f t="shared" si="1"/>
        <v>2.5314422766478391</v>
      </c>
      <c r="L52" s="83">
        <f t="shared" si="2"/>
        <v>27.27</v>
      </c>
    </row>
    <row r="53" spans="1:12" x14ac:dyDescent="0.25">
      <c r="A53" s="75">
        <v>45083</v>
      </c>
      <c r="B53" s="85" t="s">
        <v>19</v>
      </c>
      <c r="C53" s="77">
        <v>1</v>
      </c>
      <c r="D53" s="78">
        <v>10</v>
      </c>
      <c r="E53" s="79">
        <v>45084</v>
      </c>
      <c r="F53" s="80">
        <v>10</v>
      </c>
      <c r="G53" s="81">
        <v>12.08</v>
      </c>
      <c r="H53" s="81">
        <v>0</v>
      </c>
      <c r="I53" s="81">
        <v>12.08</v>
      </c>
      <c r="J53" s="82">
        <f t="shared" si="0"/>
        <v>12.08</v>
      </c>
      <c r="K53" s="82">
        <f t="shared" si="1"/>
        <v>0</v>
      </c>
      <c r="L53" s="83">
        <f t="shared" si="2"/>
        <v>12.08</v>
      </c>
    </row>
    <row r="54" spans="1:12" x14ac:dyDescent="0.25">
      <c r="A54" s="84">
        <v>45083</v>
      </c>
      <c r="B54" s="85" t="str">
        <f t="shared" ref="B54:B55" si="27">IF(ISBLANK(B53),"No Site input",B53)</f>
        <v>EC_1163</v>
      </c>
      <c r="C54" s="77">
        <v>2</v>
      </c>
      <c r="D54" s="78">
        <v>10</v>
      </c>
      <c r="E54" s="84">
        <v>45084</v>
      </c>
      <c r="F54" s="80">
        <v>10</v>
      </c>
      <c r="G54" s="81">
        <v>24</v>
      </c>
      <c r="H54" s="81">
        <v>0</v>
      </c>
      <c r="I54" s="81">
        <v>23.46</v>
      </c>
      <c r="J54" s="82">
        <f t="shared" si="0"/>
        <v>23.73</v>
      </c>
      <c r="K54" s="82">
        <f t="shared" si="1"/>
        <v>0.38183766184073509</v>
      </c>
      <c r="L54" s="83">
        <f t="shared" si="2"/>
        <v>24</v>
      </c>
    </row>
    <row r="55" spans="1:12" x14ac:dyDescent="0.25">
      <c r="A55" s="84">
        <v>45083</v>
      </c>
      <c r="B55" s="85" t="str">
        <f t="shared" si="27"/>
        <v>EC_1163</v>
      </c>
      <c r="C55" s="77">
        <v>3</v>
      </c>
      <c r="D55" s="78">
        <v>10</v>
      </c>
      <c r="E55" s="79">
        <v>45084</v>
      </c>
      <c r="F55" s="80">
        <v>10</v>
      </c>
      <c r="G55" s="81">
        <v>18.34</v>
      </c>
      <c r="H55" s="81">
        <v>0</v>
      </c>
      <c r="I55" s="81">
        <v>17.989999999999998</v>
      </c>
      <c r="J55" s="82">
        <f t="shared" si="0"/>
        <v>18.164999999999999</v>
      </c>
      <c r="K55" s="82">
        <f t="shared" si="1"/>
        <v>0.24748737341529264</v>
      </c>
      <c r="L55" s="83">
        <f t="shared" si="2"/>
        <v>18.34</v>
      </c>
    </row>
    <row r="56" spans="1:12" x14ac:dyDescent="0.25">
      <c r="A56" s="75">
        <v>45083</v>
      </c>
      <c r="B56" s="85" t="s">
        <v>20</v>
      </c>
      <c r="C56" s="77">
        <v>1</v>
      </c>
      <c r="D56" s="78">
        <v>10</v>
      </c>
      <c r="E56" s="79">
        <v>45084</v>
      </c>
      <c r="F56" s="80">
        <v>10</v>
      </c>
      <c r="G56" s="81">
        <v>13.35</v>
      </c>
      <c r="H56" s="81">
        <v>0</v>
      </c>
      <c r="I56" s="81">
        <v>13.05</v>
      </c>
      <c r="J56" s="82">
        <f t="shared" si="0"/>
        <v>13.2</v>
      </c>
      <c r="K56" s="82">
        <f t="shared" si="1"/>
        <v>0.21213203435596351</v>
      </c>
      <c r="L56" s="83">
        <f t="shared" si="2"/>
        <v>13.35</v>
      </c>
    </row>
    <row r="57" spans="1:12" x14ac:dyDescent="0.25">
      <c r="A57" s="84">
        <v>45083</v>
      </c>
      <c r="B57" s="85" t="str">
        <f t="shared" ref="B57:B58" si="28">IF(ISBLANK(B56),"No Site input",B56)</f>
        <v>Causeway</v>
      </c>
      <c r="C57" s="77">
        <v>2</v>
      </c>
      <c r="D57" s="78">
        <v>10</v>
      </c>
      <c r="E57" s="84">
        <v>45084</v>
      </c>
      <c r="F57" s="80">
        <v>10</v>
      </c>
      <c r="G57" s="81">
        <v>1.89</v>
      </c>
      <c r="H57" s="81">
        <v>0</v>
      </c>
      <c r="I57" s="81">
        <v>1.86</v>
      </c>
      <c r="J57" s="82">
        <f t="shared" si="0"/>
        <v>1.875</v>
      </c>
      <c r="K57" s="82">
        <f t="shared" si="1"/>
        <v>2.1213203435596288E-2</v>
      </c>
      <c r="L57" s="83">
        <f t="shared" si="2"/>
        <v>1.89</v>
      </c>
    </row>
    <row r="58" spans="1:12" x14ac:dyDescent="0.25">
      <c r="A58" s="84">
        <v>45083</v>
      </c>
      <c r="B58" s="85" t="str">
        <f t="shared" si="28"/>
        <v>Causeway</v>
      </c>
      <c r="C58" s="77">
        <v>3</v>
      </c>
      <c r="D58" s="78">
        <v>10</v>
      </c>
      <c r="E58" s="79">
        <v>45084</v>
      </c>
      <c r="F58" s="80">
        <v>10</v>
      </c>
      <c r="G58" s="81">
        <v>15.87</v>
      </c>
      <c r="H58" s="81">
        <v>0</v>
      </c>
      <c r="I58" s="81">
        <v>15.53</v>
      </c>
      <c r="J58" s="82">
        <f t="shared" si="0"/>
        <v>15.7</v>
      </c>
      <c r="K58" s="82">
        <f t="shared" si="1"/>
        <v>0.24041630560342606</v>
      </c>
      <c r="L58" s="83">
        <f t="shared" si="2"/>
        <v>15.87</v>
      </c>
    </row>
    <row r="59" spans="1:12" x14ac:dyDescent="0.25">
      <c r="A59" s="75">
        <v>45083</v>
      </c>
      <c r="B59" s="85" t="s">
        <v>21</v>
      </c>
      <c r="C59" s="77">
        <v>1</v>
      </c>
      <c r="D59" s="78">
        <v>10</v>
      </c>
      <c r="E59" s="79">
        <v>45084</v>
      </c>
      <c r="F59" s="80">
        <v>10</v>
      </c>
      <c r="G59" s="81">
        <v>2.54</v>
      </c>
      <c r="H59" s="81">
        <v>0</v>
      </c>
      <c r="I59" s="81">
        <v>2.5</v>
      </c>
      <c r="J59" s="82">
        <f t="shared" si="0"/>
        <v>2.52</v>
      </c>
      <c r="K59" s="82">
        <f t="shared" si="1"/>
        <v>2.8284271247461926E-2</v>
      </c>
      <c r="L59" s="83">
        <f t="shared" si="2"/>
        <v>2.54</v>
      </c>
    </row>
    <row r="60" spans="1:12" x14ac:dyDescent="0.25">
      <c r="A60" s="84">
        <v>45083</v>
      </c>
      <c r="B60" s="85" t="str">
        <f t="shared" ref="B60:B61" si="29">IF(ISBLANK(B59),"No Site input",B59)</f>
        <v>Bells</v>
      </c>
      <c r="C60" s="77">
        <v>2</v>
      </c>
      <c r="D60" s="78">
        <v>10</v>
      </c>
      <c r="E60" s="84">
        <v>45084</v>
      </c>
      <c r="F60" s="80">
        <v>10</v>
      </c>
      <c r="G60" s="81">
        <v>3.53</v>
      </c>
      <c r="H60" s="81">
        <v>0</v>
      </c>
      <c r="I60" s="81">
        <v>3.5</v>
      </c>
      <c r="J60" s="82">
        <f t="shared" si="0"/>
        <v>3.5149999999999997</v>
      </c>
      <c r="K60" s="82">
        <f t="shared" si="1"/>
        <v>2.1213203435596288E-2</v>
      </c>
      <c r="L60" s="83">
        <f t="shared" si="2"/>
        <v>3.53</v>
      </c>
    </row>
    <row r="61" spans="1:12" x14ac:dyDescent="0.25">
      <c r="A61" s="84">
        <v>45083</v>
      </c>
      <c r="B61" s="85" t="str">
        <f t="shared" si="29"/>
        <v>Bells</v>
      </c>
      <c r="C61" s="77">
        <v>3</v>
      </c>
      <c r="D61" s="78">
        <v>10</v>
      </c>
      <c r="E61" s="79">
        <v>45084</v>
      </c>
      <c r="F61" s="80">
        <v>10</v>
      </c>
      <c r="G61" s="81">
        <v>1.75</v>
      </c>
      <c r="H61" s="81">
        <v>0</v>
      </c>
      <c r="I61" s="81">
        <v>1.73</v>
      </c>
      <c r="J61" s="82">
        <f t="shared" si="0"/>
        <v>1.74</v>
      </c>
      <c r="K61" s="82">
        <f t="shared" si="1"/>
        <v>1.4142135623730963E-2</v>
      </c>
      <c r="L61" s="83">
        <f t="shared" si="2"/>
        <v>1.75</v>
      </c>
    </row>
    <row r="62" spans="1:12" x14ac:dyDescent="0.25">
      <c r="A62" s="75">
        <v>45090</v>
      </c>
      <c r="B62" s="76" t="s">
        <v>9</v>
      </c>
      <c r="C62" s="77">
        <v>1</v>
      </c>
      <c r="D62" s="78">
        <v>10</v>
      </c>
      <c r="E62" s="79">
        <v>45092</v>
      </c>
      <c r="F62" s="78">
        <v>10</v>
      </c>
      <c r="G62" s="81">
        <v>137.44</v>
      </c>
      <c r="H62" s="81">
        <v>0</v>
      </c>
      <c r="I62" s="81">
        <v>133.34</v>
      </c>
      <c r="J62" s="82">
        <f t="shared" si="0"/>
        <v>135.38999999999999</v>
      </c>
      <c r="K62" s="82">
        <f t="shared" si="1"/>
        <v>2.8991378028648409</v>
      </c>
      <c r="L62" s="83">
        <f t="shared" si="2"/>
        <v>137.44</v>
      </c>
    </row>
    <row r="63" spans="1:12" x14ac:dyDescent="0.25">
      <c r="A63" s="84">
        <v>45090</v>
      </c>
      <c r="B63" s="85" t="str">
        <f>IF(ISBLANK(B62),"No Site input",B62)</f>
        <v>Muddy Creek</v>
      </c>
      <c r="C63" s="77">
        <v>2</v>
      </c>
      <c r="D63" s="78">
        <v>10</v>
      </c>
      <c r="E63" s="84">
        <v>45092</v>
      </c>
      <c r="F63" s="80">
        <v>10</v>
      </c>
      <c r="G63" s="81">
        <v>109.79</v>
      </c>
      <c r="H63" s="81">
        <v>0</v>
      </c>
      <c r="I63" s="81">
        <v>106.54</v>
      </c>
      <c r="J63" s="82">
        <f t="shared" si="0"/>
        <v>108.16500000000001</v>
      </c>
      <c r="K63" s="82">
        <f t="shared" si="1"/>
        <v>2.2980970388562794</v>
      </c>
      <c r="L63" s="83">
        <f t="shared" si="2"/>
        <v>109.79</v>
      </c>
    </row>
    <row r="64" spans="1:12" x14ac:dyDescent="0.25">
      <c r="A64" s="84">
        <v>45090</v>
      </c>
      <c r="B64" s="85" t="str">
        <f>IF(ISBLANK(B63),"No Site input",B63)</f>
        <v>Muddy Creek</v>
      </c>
      <c r="C64" s="77">
        <v>3</v>
      </c>
      <c r="D64" s="78">
        <v>10</v>
      </c>
      <c r="E64" s="79">
        <v>45092</v>
      </c>
      <c r="F64" s="80">
        <v>10</v>
      </c>
      <c r="G64" s="81">
        <v>120.4</v>
      </c>
      <c r="H64" s="81">
        <v>0</v>
      </c>
      <c r="I64" s="81">
        <v>116.71</v>
      </c>
      <c r="J64" s="82">
        <f t="shared" si="0"/>
        <v>118.55500000000001</v>
      </c>
      <c r="K64" s="82">
        <f t="shared" si="1"/>
        <v>2.6092240225783687</v>
      </c>
      <c r="L64" s="83">
        <f t="shared" si="2"/>
        <v>120.4</v>
      </c>
    </row>
    <row r="65" spans="1:12" x14ac:dyDescent="0.25">
      <c r="A65" s="75">
        <v>45090</v>
      </c>
      <c r="B65" s="85" t="s">
        <v>13</v>
      </c>
      <c r="C65" s="77">
        <v>1</v>
      </c>
      <c r="D65" s="78">
        <v>10</v>
      </c>
      <c r="E65" s="79">
        <v>45092</v>
      </c>
      <c r="F65" s="80">
        <v>10</v>
      </c>
      <c r="G65" s="81">
        <v>100.32</v>
      </c>
      <c r="H65" s="81">
        <v>0</v>
      </c>
      <c r="I65" s="81">
        <v>97.03</v>
      </c>
      <c r="J65" s="82">
        <f t="shared" si="0"/>
        <v>98.674999999999997</v>
      </c>
      <c r="K65" s="82">
        <f t="shared" si="1"/>
        <v>2.3263813101037356</v>
      </c>
      <c r="L65" s="83">
        <f t="shared" si="2"/>
        <v>100.32</v>
      </c>
    </row>
    <row r="66" spans="1:12" x14ac:dyDescent="0.25">
      <c r="A66" s="84">
        <v>45090</v>
      </c>
      <c r="B66" s="85" t="str">
        <f t="shared" ref="B66:B67" si="30">IF(ISBLANK(B65),"No Site input",B65)</f>
        <v>ODNR_4</v>
      </c>
      <c r="C66" s="77">
        <v>2</v>
      </c>
      <c r="D66" s="78">
        <v>10</v>
      </c>
      <c r="E66" s="84">
        <v>45092</v>
      </c>
      <c r="F66" s="80">
        <v>10</v>
      </c>
      <c r="G66" s="81">
        <v>95.76</v>
      </c>
      <c r="H66" s="81">
        <v>0</v>
      </c>
      <c r="I66" s="81">
        <v>93.57</v>
      </c>
      <c r="J66" s="82">
        <f t="shared" si="0"/>
        <v>94.664999999999992</v>
      </c>
      <c r="K66" s="82">
        <f t="shared" si="1"/>
        <v>1.5485638507985475</v>
      </c>
      <c r="L66" s="83">
        <f t="shared" si="2"/>
        <v>95.76</v>
      </c>
    </row>
    <row r="67" spans="1:12" x14ac:dyDescent="0.25">
      <c r="A67" s="84">
        <v>45090</v>
      </c>
      <c r="B67" s="85" t="str">
        <f t="shared" si="30"/>
        <v>ODNR_4</v>
      </c>
      <c r="C67" s="77">
        <v>3</v>
      </c>
      <c r="D67" s="78">
        <v>10</v>
      </c>
      <c r="E67" s="79">
        <v>45092</v>
      </c>
      <c r="F67" s="80">
        <v>10</v>
      </c>
      <c r="G67" s="81">
        <v>91.75</v>
      </c>
      <c r="H67" s="81">
        <v>0</v>
      </c>
      <c r="I67" s="81">
        <v>88.64</v>
      </c>
      <c r="J67" s="82">
        <f t="shared" ref="J67:J130" si="31">IFERROR(AVERAGE(G67,I67),"")</f>
        <v>90.194999999999993</v>
      </c>
      <c r="K67" s="82">
        <f t="shared" ref="K67:K130" si="32">IFERROR(_xlfn.STDEV.S(G67,I67),"")</f>
        <v>2.1991020894901623</v>
      </c>
      <c r="L67" s="83">
        <f t="shared" ref="L67:L127" si="33">IFERROR(IF(H67&gt;0,($G67*($F67/$D67))*H67,($G67*($F67/$D67))),"")</f>
        <v>91.75</v>
      </c>
    </row>
    <row r="68" spans="1:12" x14ac:dyDescent="0.25">
      <c r="A68" s="75">
        <v>45090</v>
      </c>
      <c r="B68" s="85" t="s">
        <v>14</v>
      </c>
      <c r="C68" s="77">
        <v>1</v>
      </c>
      <c r="D68" s="78">
        <v>10</v>
      </c>
      <c r="E68" s="79">
        <v>45092</v>
      </c>
      <c r="F68" s="80">
        <v>10</v>
      </c>
      <c r="G68" s="81">
        <v>21.7</v>
      </c>
      <c r="H68" s="81">
        <v>0</v>
      </c>
      <c r="I68" s="81">
        <v>21.08</v>
      </c>
      <c r="J68" s="82">
        <f t="shared" si="31"/>
        <v>21.39</v>
      </c>
      <c r="K68" s="82">
        <f t="shared" si="32"/>
        <v>0.43840620433566019</v>
      </c>
      <c r="L68" s="83">
        <f t="shared" si="33"/>
        <v>21.7</v>
      </c>
    </row>
    <row r="69" spans="1:12" x14ac:dyDescent="0.25">
      <c r="A69" s="84">
        <v>45090</v>
      </c>
      <c r="B69" s="85" t="str">
        <f t="shared" ref="B69:B70" si="34">IF(ISBLANK(B68),"No Site input",B68)</f>
        <v>ODNR_6</v>
      </c>
      <c r="C69" s="77">
        <v>2</v>
      </c>
      <c r="D69" s="78">
        <v>10</v>
      </c>
      <c r="E69" s="84">
        <v>45092</v>
      </c>
      <c r="F69" s="80">
        <v>10</v>
      </c>
      <c r="G69" s="81">
        <v>81.64</v>
      </c>
      <c r="H69" s="81">
        <v>0</v>
      </c>
      <c r="I69" s="81">
        <v>79.83</v>
      </c>
      <c r="J69" s="82">
        <f t="shared" si="31"/>
        <v>80.734999999999999</v>
      </c>
      <c r="K69" s="82">
        <f t="shared" si="32"/>
        <v>1.2798632739476528</v>
      </c>
      <c r="L69" s="83">
        <f t="shared" si="33"/>
        <v>81.64</v>
      </c>
    </row>
    <row r="70" spans="1:12" x14ac:dyDescent="0.25">
      <c r="A70" s="84">
        <v>45090</v>
      </c>
      <c r="B70" s="85" t="str">
        <f t="shared" si="34"/>
        <v>ODNR_6</v>
      </c>
      <c r="C70" s="77">
        <v>3</v>
      </c>
      <c r="D70" s="78">
        <v>10</v>
      </c>
      <c r="E70" s="79">
        <v>45092</v>
      </c>
      <c r="F70" s="80">
        <v>10</v>
      </c>
      <c r="G70" s="81">
        <v>72.52</v>
      </c>
      <c r="H70" s="81">
        <v>0</v>
      </c>
      <c r="I70" s="81">
        <v>70.31</v>
      </c>
      <c r="J70" s="82">
        <f t="shared" si="31"/>
        <v>71.414999999999992</v>
      </c>
      <c r="K70" s="82">
        <f t="shared" si="32"/>
        <v>1.5627059864222654</v>
      </c>
      <c r="L70" s="83">
        <f t="shared" si="33"/>
        <v>72.52</v>
      </c>
    </row>
    <row r="71" spans="1:12" x14ac:dyDescent="0.25">
      <c r="A71" s="75">
        <v>45090</v>
      </c>
      <c r="B71" s="85" t="s">
        <v>15</v>
      </c>
      <c r="C71" s="77">
        <v>1</v>
      </c>
      <c r="D71" s="78">
        <v>10</v>
      </c>
      <c r="E71" s="79">
        <v>45092</v>
      </c>
      <c r="F71" s="80">
        <v>10</v>
      </c>
      <c r="G71" s="81">
        <v>92.48</v>
      </c>
      <c r="H71" s="81">
        <v>0</v>
      </c>
      <c r="I71" s="81">
        <v>89.65</v>
      </c>
      <c r="J71" s="82">
        <f t="shared" si="31"/>
        <v>91.064999999999998</v>
      </c>
      <c r="K71" s="82">
        <f t="shared" si="32"/>
        <v>2.0011121907579281</v>
      </c>
      <c r="L71" s="83">
        <f t="shared" si="33"/>
        <v>92.48</v>
      </c>
    </row>
    <row r="72" spans="1:12" x14ac:dyDescent="0.25">
      <c r="A72" s="84">
        <v>45090</v>
      </c>
      <c r="B72" s="85" t="str">
        <f t="shared" ref="B72:B73" si="35">IF(ISBLANK(B71),"No Site input",B71)</f>
        <v>Bridge</v>
      </c>
      <c r="C72" s="77">
        <v>2</v>
      </c>
      <c r="D72" s="78">
        <v>10</v>
      </c>
      <c r="E72" s="84">
        <v>45092</v>
      </c>
      <c r="F72" s="80">
        <v>10</v>
      </c>
      <c r="G72" s="81">
        <v>95.65</v>
      </c>
      <c r="H72" s="81">
        <v>0</v>
      </c>
      <c r="I72" s="81">
        <v>92.71</v>
      </c>
      <c r="J72" s="82">
        <f t="shared" si="31"/>
        <v>94.18</v>
      </c>
      <c r="K72" s="82">
        <f t="shared" si="32"/>
        <v>2.0788939366884582</v>
      </c>
      <c r="L72" s="83">
        <f t="shared" si="33"/>
        <v>95.65</v>
      </c>
    </row>
    <row r="73" spans="1:12" x14ac:dyDescent="0.25">
      <c r="A73" s="84">
        <v>45090</v>
      </c>
      <c r="B73" s="85" t="str">
        <f t="shared" si="35"/>
        <v>Bridge</v>
      </c>
      <c r="C73" s="77">
        <v>3</v>
      </c>
      <c r="D73" s="78">
        <v>10</v>
      </c>
      <c r="E73" s="79">
        <v>45092</v>
      </c>
      <c r="F73" s="80">
        <v>10</v>
      </c>
      <c r="G73" s="81">
        <v>94.09</v>
      </c>
      <c r="H73" s="81">
        <v>0</v>
      </c>
      <c r="I73" s="81">
        <v>91.57</v>
      </c>
      <c r="J73" s="82">
        <f t="shared" si="31"/>
        <v>92.83</v>
      </c>
      <c r="K73" s="82">
        <f t="shared" si="32"/>
        <v>1.781909088590107</v>
      </c>
      <c r="L73" s="83">
        <f t="shared" si="33"/>
        <v>94.09</v>
      </c>
    </row>
    <row r="74" spans="1:12" x14ac:dyDescent="0.25">
      <c r="A74" s="75">
        <v>45090</v>
      </c>
      <c r="B74" s="85" t="s">
        <v>16</v>
      </c>
      <c r="C74" s="77">
        <v>1</v>
      </c>
      <c r="D74" s="78">
        <v>10</v>
      </c>
      <c r="E74" s="79">
        <v>45092</v>
      </c>
      <c r="F74" s="80">
        <v>10</v>
      </c>
      <c r="G74" s="81">
        <v>69.540000000000006</v>
      </c>
      <c r="H74" s="81">
        <v>0</v>
      </c>
      <c r="I74" s="81">
        <v>67.2</v>
      </c>
      <c r="J74" s="82">
        <f t="shared" si="31"/>
        <v>68.37</v>
      </c>
      <c r="K74" s="82">
        <f t="shared" si="32"/>
        <v>1.6546298679765237</v>
      </c>
      <c r="L74" s="83">
        <f t="shared" si="33"/>
        <v>69.540000000000006</v>
      </c>
    </row>
    <row r="75" spans="1:12" x14ac:dyDescent="0.25">
      <c r="A75" s="84">
        <v>45090</v>
      </c>
      <c r="B75" s="85" t="str">
        <f t="shared" ref="B75:B76" si="36">IF(ISBLANK(B74),"No Site input",B74)</f>
        <v>ODNR_2</v>
      </c>
      <c r="C75" s="77">
        <v>2</v>
      </c>
      <c r="D75" s="78">
        <v>10</v>
      </c>
      <c r="E75" s="84">
        <v>45092</v>
      </c>
      <c r="F75" s="80">
        <v>10</v>
      </c>
      <c r="G75" s="81">
        <v>84.48</v>
      </c>
      <c r="H75" s="81">
        <v>0</v>
      </c>
      <c r="I75" s="81">
        <v>82.28</v>
      </c>
      <c r="J75" s="82">
        <f t="shared" si="31"/>
        <v>83.38</v>
      </c>
      <c r="K75" s="82">
        <f t="shared" si="32"/>
        <v>1.5556349186104066</v>
      </c>
      <c r="L75" s="83">
        <f t="shared" si="33"/>
        <v>84.48</v>
      </c>
    </row>
    <row r="76" spans="1:12" x14ac:dyDescent="0.25">
      <c r="A76" s="84">
        <v>45090</v>
      </c>
      <c r="B76" s="85" t="str">
        <f t="shared" si="36"/>
        <v>ODNR_2</v>
      </c>
      <c r="C76" s="77">
        <v>3</v>
      </c>
      <c r="D76" s="78">
        <v>10</v>
      </c>
      <c r="E76" s="79">
        <v>45092</v>
      </c>
      <c r="F76" s="80">
        <v>10</v>
      </c>
      <c r="G76" s="81">
        <v>89.58</v>
      </c>
      <c r="H76" s="81">
        <v>0</v>
      </c>
      <c r="I76" s="81">
        <v>87.14</v>
      </c>
      <c r="J76" s="82">
        <f t="shared" si="31"/>
        <v>88.36</v>
      </c>
      <c r="K76" s="82">
        <f t="shared" si="32"/>
        <v>1.7253405460951743</v>
      </c>
      <c r="L76" s="83">
        <f t="shared" si="33"/>
        <v>89.58</v>
      </c>
    </row>
    <row r="77" spans="1:12" x14ac:dyDescent="0.25">
      <c r="A77" s="75">
        <v>45090</v>
      </c>
      <c r="B77" s="85" t="s">
        <v>17</v>
      </c>
      <c r="C77" s="77">
        <v>1</v>
      </c>
      <c r="D77" s="78">
        <v>10</v>
      </c>
      <c r="E77" s="79">
        <v>45092</v>
      </c>
      <c r="F77" s="80">
        <v>10</v>
      </c>
      <c r="G77" s="81">
        <v>61.26</v>
      </c>
      <c r="H77" s="81">
        <v>0</v>
      </c>
      <c r="I77" s="81">
        <v>59.3</v>
      </c>
      <c r="J77" s="82">
        <f t="shared" si="31"/>
        <v>60.28</v>
      </c>
      <c r="K77" s="82">
        <f t="shared" si="32"/>
        <v>1.3859292911256338</v>
      </c>
      <c r="L77" s="83">
        <f t="shared" si="33"/>
        <v>61.26</v>
      </c>
    </row>
    <row r="78" spans="1:12" x14ac:dyDescent="0.25">
      <c r="A78" s="84">
        <v>45090</v>
      </c>
      <c r="B78" s="85" t="str">
        <f t="shared" ref="B78:B79" si="37">IF(ISBLANK(B77),"No Site input",B77)</f>
        <v>Buoy_2</v>
      </c>
      <c r="C78" s="77">
        <v>2</v>
      </c>
      <c r="D78" s="78">
        <v>10</v>
      </c>
      <c r="E78" s="84">
        <v>45092</v>
      </c>
      <c r="F78" s="80">
        <v>10</v>
      </c>
      <c r="G78" s="81">
        <v>65.61</v>
      </c>
      <c r="H78" s="81">
        <v>0</v>
      </c>
      <c r="I78" s="81">
        <v>62.86</v>
      </c>
      <c r="J78" s="82">
        <f t="shared" si="31"/>
        <v>64.234999999999999</v>
      </c>
      <c r="K78" s="82">
        <f t="shared" si="32"/>
        <v>1.9445436482630056</v>
      </c>
      <c r="L78" s="83">
        <f t="shared" si="33"/>
        <v>65.61</v>
      </c>
    </row>
    <row r="79" spans="1:12" x14ac:dyDescent="0.25">
      <c r="A79" s="84">
        <v>45090</v>
      </c>
      <c r="B79" s="85" t="str">
        <f t="shared" si="37"/>
        <v>Buoy_2</v>
      </c>
      <c r="C79" s="77">
        <v>3</v>
      </c>
      <c r="D79" s="78">
        <v>10</v>
      </c>
      <c r="E79" s="79">
        <v>45092</v>
      </c>
      <c r="F79" s="80">
        <v>10</v>
      </c>
      <c r="G79" s="81">
        <v>63.01</v>
      </c>
      <c r="H79" s="81">
        <v>0</v>
      </c>
      <c r="I79" s="81">
        <v>60.47</v>
      </c>
      <c r="J79" s="82">
        <f t="shared" si="31"/>
        <v>61.739999999999995</v>
      </c>
      <c r="K79" s="82">
        <f t="shared" si="32"/>
        <v>1.79605122421383</v>
      </c>
      <c r="L79" s="83">
        <f t="shared" si="33"/>
        <v>63.01</v>
      </c>
    </row>
    <row r="80" spans="1:12" x14ac:dyDescent="0.25">
      <c r="A80" s="75">
        <v>45090</v>
      </c>
      <c r="B80" s="85" t="s">
        <v>18</v>
      </c>
      <c r="C80" s="77">
        <v>1</v>
      </c>
      <c r="D80" s="78">
        <v>10</v>
      </c>
      <c r="E80" s="79">
        <v>45092</v>
      </c>
      <c r="F80" s="80">
        <v>10</v>
      </c>
      <c r="G80" s="81">
        <v>60.09</v>
      </c>
      <c r="H80" s="81">
        <v>0</v>
      </c>
      <c r="I80" s="81">
        <v>58.19</v>
      </c>
      <c r="J80" s="82">
        <f t="shared" si="31"/>
        <v>59.14</v>
      </c>
      <c r="K80" s="82">
        <f t="shared" si="32"/>
        <v>1.3435028842544443</v>
      </c>
      <c r="L80" s="83">
        <f t="shared" si="33"/>
        <v>60.09</v>
      </c>
    </row>
    <row r="81" spans="1:12" x14ac:dyDescent="0.25">
      <c r="A81" s="84">
        <v>45090</v>
      </c>
      <c r="B81" s="85" t="str">
        <f t="shared" ref="B81:B82" si="38">IF(ISBLANK(B80),"No Site input",B80)</f>
        <v>ODNR_1</v>
      </c>
      <c r="C81" s="77">
        <v>2</v>
      </c>
      <c r="D81" s="78">
        <v>10</v>
      </c>
      <c r="E81" s="84">
        <v>45092</v>
      </c>
      <c r="F81" s="80">
        <v>10</v>
      </c>
      <c r="G81" s="81">
        <v>60.8</v>
      </c>
      <c r="H81" s="81">
        <v>0</v>
      </c>
      <c r="I81" s="81">
        <v>58.68</v>
      </c>
      <c r="J81" s="82">
        <f t="shared" si="31"/>
        <v>59.739999999999995</v>
      </c>
      <c r="K81" s="82">
        <f t="shared" si="32"/>
        <v>1.499066376115479</v>
      </c>
      <c r="L81" s="83">
        <f t="shared" si="33"/>
        <v>60.8</v>
      </c>
    </row>
    <row r="82" spans="1:12" x14ac:dyDescent="0.25">
      <c r="A82" s="84">
        <v>45090</v>
      </c>
      <c r="B82" s="85" t="str">
        <f t="shared" si="38"/>
        <v>ODNR_1</v>
      </c>
      <c r="C82" s="77">
        <v>3</v>
      </c>
      <c r="D82" s="78">
        <v>10</v>
      </c>
      <c r="E82" s="79">
        <v>45092</v>
      </c>
      <c r="F82" s="80">
        <v>10</v>
      </c>
      <c r="G82" s="81">
        <v>61.47</v>
      </c>
      <c r="H82" s="81">
        <v>0</v>
      </c>
      <c r="I82" s="81">
        <v>59.18</v>
      </c>
      <c r="J82" s="82">
        <f t="shared" si="31"/>
        <v>60.325000000000003</v>
      </c>
      <c r="K82" s="82">
        <f t="shared" si="32"/>
        <v>1.6192745289171933</v>
      </c>
      <c r="L82" s="83">
        <f t="shared" si="33"/>
        <v>61.47</v>
      </c>
    </row>
    <row r="83" spans="1:12" x14ac:dyDescent="0.25">
      <c r="A83" s="75">
        <v>45090</v>
      </c>
      <c r="B83" s="85" t="s">
        <v>19</v>
      </c>
      <c r="C83" s="77">
        <v>1</v>
      </c>
      <c r="D83" s="78">
        <v>10</v>
      </c>
      <c r="E83" s="79">
        <v>45092</v>
      </c>
      <c r="F83" s="80">
        <v>10</v>
      </c>
      <c r="G83" s="81">
        <v>42.59</v>
      </c>
      <c r="H83" s="81">
        <v>0</v>
      </c>
      <c r="I83" s="81">
        <v>41.28</v>
      </c>
      <c r="J83" s="82">
        <f t="shared" si="31"/>
        <v>41.935000000000002</v>
      </c>
      <c r="K83" s="82">
        <f t="shared" si="32"/>
        <v>0.92630988335437892</v>
      </c>
      <c r="L83" s="83">
        <f t="shared" si="33"/>
        <v>42.59</v>
      </c>
    </row>
    <row r="84" spans="1:12" x14ac:dyDescent="0.25">
      <c r="A84" s="84">
        <v>45090</v>
      </c>
      <c r="B84" s="85" t="str">
        <f t="shared" ref="B84:B85" si="39">IF(ISBLANK(B83),"No Site input",B83)</f>
        <v>EC_1163</v>
      </c>
      <c r="C84" s="77">
        <v>2</v>
      </c>
      <c r="D84" s="78">
        <v>10</v>
      </c>
      <c r="E84" s="84">
        <v>45092</v>
      </c>
      <c r="F84" s="80">
        <v>10</v>
      </c>
      <c r="G84" s="81">
        <v>42.58</v>
      </c>
      <c r="H84" s="81">
        <v>0</v>
      </c>
      <c r="I84" s="81">
        <v>41.11</v>
      </c>
      <c r="J84" s="82">
        <f t="shared" si="31"/>
        <v>41.844999999999999</v>
      </c>
      <c r="K84" s="82">
        <f t="shared" si="32"/>
        <v>1.039446968344224</v>
      </c>
      <c r="L84" s="83">
        <f t="shared" si="33"/>
        <v>42.58</v>
      </c>
    </row>
    <row r="85" spans="1:12" x14ac:dyDescent="0.25">
      <c r="A85" s="84">
        <v>45090</v>
      </c>
      <c r="B85" s="85" t="str">
        <f t="shared" si="39"/>
        <v>EC_1163</v>
      </c>
      <c r="C85" s="77">
        <v>3</v>
      </c>
      <c r="D85" s="78">
        <v>10</v>
      </c>
      <c r="E85" s="79">
        <v>45092</v>
      </c>
      <c r="F85" s="80">
        <v>10</v>
      </c>
      <c r="G85" s="81">
        <v>42.54</v>
      </c>
      <c r="H85" s="81">
        <v>0</v>
      </c>
      <c r="I85" s="81">
        <v>40.94</v>
      </c>
      <c r="J85" s="82">
        <f t="shared" si="31"/>
        <v>41.739999999999995</v>
      </c>
      <c r="K85" s="82">
        <f t="shared" si="32"/>
        <v>1.1313708498984771</v>
      </c>
      <c r="L85" s="83">
        <f t="shared" si="33"/>
        <v>42.54</v>
      </c>
    </row>
    <row r="86" spans="1:12" x14ac:dyDescent="0.25">
      <c r="A86" s="75">
        <v>45090</v>
      </c>
      <c r="B86" s="85" t="s">
        <v>20</v>
      </c>
      <c r="C86" s="77">
        <v>1</v>
      </c>
      <c r="D86" s="78">
        <v>10</v>
      </c>
      <c r="E86" s="79">
        <v>45092</v>
      </c>
      <c r="F86" s="80">
        <v>10</v>
      </c>
      <c r="G86" s="81">
        <v>46.9</v>
      </c>
      <c r="H86" s="81">
        <v>0</v>
      </c>
      <c r="I86" s="81">
        <v>45.3</v>
      </c>
      <c r="J86" s="82">
        <f t="shared" si="31"/>
        <v>46.099999999999994</v>
      </c>
      <c r="K86" s="82">
        <f t="shared" si="32"/>
        <v>1.1313708498984771</v>
      </c>
      <c r="L86" s="83">
        <f t="shared" si="33"/>
        <v>46.9</v>
      </c>
    </row>
    <row r="87" spans="1:12" x14ac:dyDescent="0.25">
      <c r="A87" s="84">
        <v>45090</v>
      </c>
      <c r="B87" s="85" t="str">
        <f t="shared" ref="B87:B88" si="40">IF(ISBLANK(B86),"No Site input",B86)</f>
        <v>Causeway</v>
      </c>
      <c r="C87" s="77">
        <v>2</v>
      </c>
      <c r="D87" s="78">
        <v>10</v>
      </c>
      <c r="E87" s="84">
        <v>45092</v>
      </c>
      <c r="F87" s="80">
        <v>10</v>
      </c>
      <c r="G87" s="81">
        <v>56.81</v>
      </c>
      <c r="H87" s="81">
        <v>0</v>
      </c>
      <c r="I87" s="81">
        <v>55.4</v>
      </c>
      <c r="J87" s="82">
        <f t="shared" si="31"/>
        <v>56.105000000000004</v>
      </c>
      <c r="K87" s="82">
        <f t="shared" si="32"/>
        <v>0.99702056147303464</v>
      </c>
      <c r="L87" s="83">
        <f t="shared" si="33"/>
        <v>56.81</v>
      </c>
    </row>
    <row r="88" spans="1:12" x14ac:dyDescent="0.25">
      <c r="A88" s="84">
        <v>45090</v>
      </c>
      <c r="B88" s="85" t="str">
        <f t="shared" si="40"/>
        <v>Causeway</v>
      </c>
      <c r="C88" s="77">
        <v>3</v>
      </c>
      <c r="D88" s="78">
        <v>10</v>
      </c>
      <c r="E88" s="79">
        <v>45092</v>
      </c>
      <c r="F88" s="80">
        <v>10</v>
      </c>
      <c r="G88" s="81">
        <v>59.25</v>
      </c>
      <c r="H88" s="81">
        <v>0</v>
      </c>
      <c r="I88" s="81">
        <v>57.46</v>
      </c>
      <c r="J88" s="82">
        <f t="shared" si="31"/>
        <v>58.355000000000004</v>
      </c>
      <c r="K88" s="82">
        <f t="shared" si="32"/>
        <v>1.2657211383239195</v>
      </c>
      <c r="L88" s="83">
        <f t="shared" si="33"/>
        <v>59.25</v>
      </c>
    </row>
    <row r="89" spans="1:12" x14ac:dyDescent="0.25">
      <c r="A89" s="75">
        <v>45090</v>
      </c>
      <c r="B89" s="85" t="s">
        <v>21</v>
      </c>
      <c r="C89" s="77">
        <v>1</v>
      </c>
      <c r="D89" s="78">
        <v>10</v>
      </c>
      <c r="E89" s="79">
        <v>45092</v>
      </c>
      <c r="F89" s="80">
        <v>10</v>
      </c>
      <c r="G89" s="81">
        <v>3.31</v>
      </c>
      <c r="H89" s="81">
        <v>0</v>
      </c>
      <c r="I89" s="81">
        <v>3.21</v>
      </c>
      <c r="J89" s="82">
        <f t="shared" si="31"/>
        <v>3.26</v>
      </c>
      <c r="K89" s="82">
        <f t="shared" si="32"/>
        <v>7.0710678118654821E-2</v>
      </c>
      <c r="L89" s="83">
        <f t="shared" si="33"/>
        <v>3.31</v>
      </c>
    </row>
    <row r="90" spans="1:12" x14ac:dyDescent="0.25">
      <c r="A90" s="84">
        <v>45090</v>
      </c>
      <c r="B90" s="85" t="str">
        <f t="shared" ref="B90:B91" si="41">IF(ISBLANK(B89),"No Site input",B89)</f>
        <v>Bells</v>
      </c>
      <c r="C90" s="77">
        <v>2</v>
      </c>
      <c r="D90" s="78">
        <v>10</v>
      </c>
      <c r="E90" s="84">
        <v>45092</v>
      </c>
      <c r="F90" s="80">
        <v>10</v>
      </c>
      <c r="G90" s="81">
        <v>3.63</v>
      </c>
      <c r="H90" s="81">
        <v>0</v>
      </c>
      <c r="I90" s="81">
        <v>3.52</v>
      </c>
      <c r="J90" s="82">
        <f t="shared" si="31"/>
        <v>3.5750000000000002</v>
      </c>
      <c r="K90" s="82">
        <f t="shared" si="32"/>
        <v>7.7781745930520133E-2</v>
      </c>
      <c r="L90" s="83">
        <f t="shared" si="33"/>
        <v>3.63</v>
      </c>
    </row>
    <row r="91" spans="1:12" x14ac:dyDescent="0.25">
      <c r="A91" s="84">
        <v>45090</v>
      </c>
      <c r="B91" s="85" t="str">
        <f t="shared" si="41"/>
        <v>Bells</v>
      </c>
      <c r="C91" s="77">
        <v>3</v>
      </c>
      <c r="D91" s="78">
        <v>10</v>
      </c>
      <c r="E91" s="79">
        <v>45092</v>
      </c>
      <c r="F91" s="80">
        <v>10</v>
      </c>
      <c r="G91" s="81">
        <v>2.98</v>
      </c>
      <c r="H91" s="81">
        <v>0</v>
      </c>
      <c r="I91" s="81">
        <v>2.9</v>
      </c>
      <c r="J91" s="82">
        <f t="shared" si="31"/>
        <v>2.94</v>
      </c>
      <c r="K91" s="82">
        <f t="shared" si="32"/>
        <v>5.6568542494923851E-2</v>
      </c>
      <c r="L91" s="83">
        <f t="shared" si="33"/>
        <v>2.98</v>
      </c>
    </row>
    <row r="92" spans="1:12" x14ac:dyDescent="0.25">
      <c r="A92" s="75">
        <v>45097</v>
      </c>
      <c r="B92" s="76" t="s">
        <v>9</v>
      </c>
      <c r="C92" s="77">
        <v>1</v>
      </c>
      <c r="D92" s="78">
        <v>10</v>
      </c>
      <c r="E92" s="79">
        <v>45098</v>
      </c>
      <c r="F92" s="80">
        <v>10</v>
      </c>
      <c r="G92" s="81">
        <v>235.85</v>
      </c>
      <c r="H92" s="81">
        <v>0</v>
      </c>
      <c r="I92" s="81">
        <v>232.2</v>
      </c>
      <c r="J92" s="82">
        <f t="shared" si="31"/>
        <v>234.02499999999998</v>
      </c>
      <c r="K92" s="82">
        <f t="shared" si="32"/>
        <v>2.5809397513309023</v>
      </c>
      <c r="L92" s="83">
        <f t="shared" si="33"/>
        <v>235.85</v>
      </c>
    </row>
    <row r="93" spans="1:12" x14ac:dyDescent="0.25">
      <c r="A93" s="84">
        <v>45097</v>
      </c>
      <c r="B93" s="85" t="str">
        <f>IF(ISBLANK(B92),"No Site input",B92)</f>
        <v>Muddy Creek</v>
      </c>
      <c r="C93" s="77">
        <v>2</v>
      </c>
      <c r="D93" s="78">
        <v>10</v>
      </c>
      <c r="E93" s="84">
        <v>45098</v>
      </c>
      <c r="F93" s="80">
        <v>10</v>
      </c>
      <c r="G93" s="81">
        <v>221.6</v>
      </c>
      <c r="H93" s="81">
        <v>0</v>
      </c>
      <c r="I93" s="81">
        <v>216.34</v>
      </c>
      <c r="J93" s="82">
        <f t="shared" si="31"/>
        <v>218.97</v>
      </c>
      <c r="K93" s="82">
        <f t="shared" si="32"/>
        <v>3.7193816690412334</v>
      </c>
      <c r="L93" s="83">
        <f t="shared" si="33"/>
        <v>221.6</v>
      </c>
    </row>
    <row r="94" spans="1:12" x14ac:dyDescent="0.25">
      <c r="A94" s="84">
        <v>45097</v>
      </c>
      <c r="B94" s="85" t="str">
        <f>IF(ISBLANK(B93),"No Site input",B93)</f>
        <v>Muddy Creek</v>
      </c>
      <c r="C94" s="77">
        <v>3</v>
      </c>
      <c r="D94" s="78">
        <v>10</v>
      </c>
      <c r="E94" s="79">
        <v>45098</v>
      </c>
      <c r="F94" s="80">
        <v>10</v>
      </c>
      <c r="G94" s="81">
        <v>231.48</v>
      </c>
      <c r="H94" s="81">
        <v>0</v>
      </c>
      <c r="I94" s="81">
        <v>227.33</v>
      </c>
      <c r="J94" s="82">
        <f t="shared" si="31"/>
        <v>229.405</v>
      </c>
      <c r="K94" s="82">
        <f t="shared" si="32"/>
        <v>2.9344931419241562</v>
      </c>
      <c r="L94" s="83">
        <f t="shared" si="33"/>
        <v>231.48</v>
      </c>
    </row>
    <row r="95" spans="1:12" x14ac:dyDescent="0.25">
      <c r="A95" s="75">
        <v>45097</v>
      </c>
      <c r="B95" s="85" t="s">
        <v>13</v>
      </c>
      <c r="C95" s="77">
        <v>1</v>
      </c>
      <c r="D95" s="78">
        <v>10</v>
      </c>
      <c r="E95" s="79">
        <v>45098</v>
      </c>
      <c r="F95" s="80">
        <v>10</v>
      </c>
      <c r="G95" s="81">
        <v>42.3</v>
      </c>
      <c r="H95" s="81">
        <v>0</v>
      </c>
      <c r="I95" s="81">
        <v>41.71</v>
      </c>
      <c r="J95" s="82">
        <f t="shared" si="31"/>
        <v>42.004999999999995</v>
      </c>
      <c r="K95" s="82">
        <f t="shared" si="32"/>
        <v>0.41719300090006045</v>
      </c>
      <c r="L95" s="83">
        <f t="shared" si="33"/>
        <v>42.3</v>
      </c>
    </row>
    <row r="96" spans="1:12" x14ac:dyDescent="0.25">
      <c r="A96" s="84">
        <v>45097</v>
      </c>
      <c r="B96" s="85" t="str">
        <f t="shared" ref="B96:B97" si="42">IF(ISBLANK(B95),"No Site input",B95)</f>
        <v>ODNR_4</v>
      </c>
      <c r="C96" s="77">
        <v>2</v>
      </c>
      <c r="D96" s="78">
        <v>10</v>
      </c>
      <c r="E96" s="84">
        <v>45098</v>
      </c>
      <c r="F96" s="80">
        <v>10</v>
      </c>
      <c r="G96" s="81">
        <v>197.39</v>
      </c>
      <c r="H96" s="81">
        <v>0</v>
      </c>
      <c r="I96" s="81">
        <v>195.45</v>
      </c>
      <c r="J96" s="82">
        <f t="shared" si="31"/>
        <v>196.42</v>
      </c>
      <c r="K96" s="82">
        <f t="shared" si="32"/>
        <v>1.3717871555019006</v>
      </c>
      <c r="L96" s="83">
        <f t="shared" si="33"/>
        <v>197.39</v>
      </c>
    </row>
    <row r="97" spans="1:12" x14ac:dyDescent="0.25">
      <c r="A97" s="84">
        <v>45097</v>
      </c>
      <c r="B97" s="85" t="str">
        <f t="shared" si="42"/>
        <v>ODNR_4</v>
      </c>
      <c r="C97" s="77">
        <v>3</v>
      </c>
      <c r="D97" s="78">
        <v>10</v>
      </c>
      <c r="E97" s="79">
        <v>45098</v>
      </c>
      <c r="F97" s="80">
        <v>10</v>
      </c>
      <c r="G97" s="81">
        <v>143.13999999999999</v>
      </c>
      <c r="H97" s="81">
        <v>0</v>
      </c>
      <c r="I97" s="81">
        <v>140.61000000000001</v>
      </c>
      <c r="J97" s="82">
        <f t="shared" si="31"/>
        <v>141.875</v>
      </c>
      <c r="K97" s="82">
        <f t="shared" si="32"/>
        <v>1.7889801564019461</v>
      </c>
      <c r="L97" s="83">
        <f t="shared" si="33"/>
        <v>143.13999999999999</v>
      </c>
    </row>
    <row r="98" spans="1:12" x14ac:dyDescent="0.25">
      <c r="A98" s="75">
        <v>45097</v>
      </c>
      <c r="B98" s="85" t="s">
        <v>14</v>
      </c>
      <c r="C98" s="77">
        <v>1</v>
      </c>
      <c r="D98" s="78">
        <v>10</v>
      </c>
      <c r="E98" s="79">
        <v>45098</v>
      </c>
      <c r="F98" s="80">
        <v>10</v>
      </c>
      <c r="G98" s="81">
        <v>53.82</v>
      </c>
      <c r="H98" s="81">
        <v>0</v>
      </c>
      <c r="I98" s="81">
        <v>53.91</v>
      </c>
      <c r="J98" s="82">
        <f t="shared" si="31"/>
        <v>53.864999999999995</v>
      </c>
      <c r="K98" s="82">
        <f t="shared" si="32"/>
        <v>6.3639610306786665E-2</v>
      </c>
      <c r="L98" s="83">
        <f t="shared" si="33"/>
        <v>53.82</v>
      </c>
    </row>
    <row r="99" spans="1:12" x14ac:dyDescent="0.25">
      <c r="A99" s="84">
        <v>45097</v>
      </c>
      <c r="B99" s="85" t="str">
        <f t="shared" ref="B99:B100" si="43">IF(ISBLANK(B98),"No Site input",B98)</f>
        <v>ODNR_6</v>
      </c>
      <c r="C99" s="77">
        <v>2</v>
      </c>
      <c r="D99" s="78">
        <v>10</v>
      </c>
      <c r="E99" s="84">
        <v>45098</v>
      </c>
      <c r="F99" s="80">
        <v>10</v>
      </c>
      <c r="G99" s="81">
        <v>54.64</v>
      </c>
      <c r="H99" s="81">
        <v>0</v>
      </c>
      <c r="I99" s="81">
        <v>53.48</v>
      </c>
      <c r="J99" s="82">
        <f t="shared" si="31"/>
        <v>54.06</v>
      </c>
      <c r="K99" s="82">
        <f t="shared" si="32"/>
        <v>0.82024386617639777</v>
      </c>
      <c r="L99" s="83">
        <f t="shared" si="33"/>
        <v>54.64</v>
      </c>
    </row>
    <row r="100" spans="1:12" x14ac:dyDescent="0.25">
      <c r="A100" s="84">
        <v>45097</v>
      </c>
      <c r="B100" s="85" t="str">
        <f t="shared" si="43"/>
        <v>ODNR_6</v>
      </c>
      <c r="C100" s="77">
        <v>3</v>
      </c>
      <c r="D100" s="78">
        <v>10</v>
      </c>
      <c r="E100" s="79">
        <v>45098</v>
      </c>
      <c r="F100" s="80">
        <v>10</v>
      </c>
      <c r="G100" s="81">
        <v>140.47999999999999</v>
      </c>
      <c r="H100" s="81">
        <v>0</v>
      </c>
      <c r="I100" s="81">
        <v>140.33000000000001</v>
      </c>
      <c r="J100" s="82">
        <f t="shared" si="31"/>
        <v>140.405</v>
      </c>
      <c r="K100" s="82">
        <f t="shared" si="32"/>
        <v>0.10606601717796604</v>
      </c>
      <c r="L100" s="83">
        <f t="shared" si="33"/>
        <v>140.47999999999999</v>
      </c>
    </row>
    <row r="101" spans="1:12" x14ac:dyDescent="0.25">
      <c r="A101" s="75">
        <v>45097</v>
      </c>
      <c r="B101" s="85" t="s">
        <v>15</v>
      </c>
      <c r="C101" s="77">
        <v>1</v>
      </c>
      <c r="D101" s="78">
        <v>10</v>
      </c>
      <c r="E101" s="79">
        <v>45098</v>
      </c>
      <c r="F101" s="80">
        <v>10</v>
      </c>
      <c r="G101" s="81">
        <v>3</v>
      </c>
      <c r="H101" s="81">
        <v>0</v>
      </c>
      <c r="I101" s="81">
        <v>3.03</v>
      </c>
      <c r="J101" s="82">
        <f t="shared" si="31"/>
        <v>3.0149999999999997</v>
      </c>
      <c r="K101" s="82">
        <f t="shared" si="32"/>
        <v>2.1213203435596288E-2</v>
      </c>
      <c r="L101" s="83">
        <f t="shared" si="33"/>
        <v>3</v>
      </c>
    </row>
    <row r="102" spans="1:12" x14ac:dyDescent="0.25">
      <c r="A102" s="84">
        <v>45097</v>
      </c>
      <c r="B102" s="85" t="str">
        <f t="shared" ref="B102:B103" si="44">IF(ISBLANK(B101),"No Site input",B101)</f>
        <v>Bridge</v>
      </c>
      <c r="C102" s="77">
        <v>2</v>
      </c>
      <c r="D102" s="78">
        <v>10</v>
      </c>
      <c r="E102" s="84">
        <v>45098</v>
      </c>
      <c r="F102" s="80">
        <v>10</v>
      </c>
      <c r="G102" s="81">
        <v>51.91</v>
      </c>
      <c r="H102" s="81">
        <v>0</v>
      </c>
      <c r="I102" s="81">
        <v>51.81</v>
      </c>
      <c r="J102" s="82">
        <f t="shared" si="31"/>
        <v>51.86</v>
      </c>
      <c r="K102" s="82">
        <f t="shared" si="32"/>
        <v>7.0710678118650741E-2</v>
      </c>
      <c r="L102" s="83">
        <f t="shared" si="33"/>
        <v>51.91</v>
      </c>
    </row>
    <row r="103" spans="1:12" x14ac:dyDescent="0.25">
      <c r="A103" s="84">
        <v>45097</v>
      </c>
      <c r="B103" s="85" t="str">
        <f t="shared" si="44"/>
        <v>Bridge</v>
      </c>
      <c r="C103" s="77">
        <v>3</v>
      </c>
      <c r="D103" s="78">
        <v>10</v>
      </c>
      <c r="E103" s="79">
        <v>45098</v>
      </c>
      <c r="F103" s="80">
        <v>10</v>
      </c>
      <c r="G103" s="81">
        <v>57.13</v>
      </c>
      <c r="H103" s="81">
        <v>0</v>
      </c>
      <c r="I103" s="81">
        <v>56.19</v>
      </c>
      <c r="J103" s="82">
        <f t="shared" si="31"/>
        <v>56.66</v>
      </c>
      <c r="K103" s="82">
        <f t="shared" si="32"/>
        <v>0.66468037431535809</v>
      </c>
      <c r="L103" s="83">
        <f t="shared" si="33"/>
        <v>57.13</v>
      </c>
    </row>
    <row r="104" spans="1:12" x14ac:dyDescent="0.25">
      <c r="A104" s="75">
        <v>45097</v>
      </c>
      <c r="B104" s="85" t="s">
        <v>16</v>
      </c>
      <c r="C104" s="77">
        <v>1</v>
      </c>
      <c r="D104" s="78">
        <v>10</v>
      </c>
      <c r="E104" s="79">
        <v>45098</v>
      </c>
      <c r="F104" s="80">
        <v>10</v>
      </c>
      <c r="G104" s="81">
        <v>45.13</v>
      </c>
      <c r="H104" s="81">
        <v>0</v>
      </c>
      <c r="I104" s="81">
        <v>44.61</v>
      </c>
      <c r="J104" s="82">
        <f t="shared" si="31"/>
        <v>44.870000000000005</v>
      </c>
      <c r="K104" s="82">
        <f t="shared" si="32"/>
        <v>0.36769552621700691</v>
      </c>
      <c r="L104" s="83">
        <f t="shared" si="33"/>
        <v>45.13</v>
      </c>
    </row>
    <row r="105" spans="1:12" x14ac:dyDescent="0.25">
      <c r="A105" s="84">
        <v>45097</v>
      </c>
      <c r="B105" s="85" t="str">
        <f t="shared" ref="B105:B106" si="45">IF(ISBLANK(B104),"No Site input",B104)</f>
        <v>ODNR_2</v>
      </c>
      <c r="C105" s="77">
        <v>2</v>
      </c>
      <c r="D105" s="78">
        <v>10</v>
      </c>
      <c r="E105" s="84">
        <v>45098</v>
      </c>
      <c r="F105" s="80">
        <v>10</v>
      </c>
      <c r="G105" s="81">
        <v>45.02</v>
      </c>
      <c r="H105" s="81">
        <v>0</v>
      </c>
      <c r="I105" s="81">
        <v>44.32</v>
      </c>
      <c r="J105" s="82">
        <f t="shared" si="31"/>
        <v>44.67</v>
      </c>
      <c r="K105" s="82">
        <f t="shared" si="32"/>
        <v>0.49497474683058529</v>
      </c>
      <c r="L105" s="83">
        <f t="shared" si="33"/>
        <v>45.02</v>
      </c>
    </row>
    <row r="106" spans="1:12" x14ac:dyDescent="0.25">
      <c r="A106" s="84">
        <v>45097</v>
      </c>
      <c r="B106" s="85" t="str">
        <f t="shared" si="45"/>
        <v>ODNR_2</v>
      </c>
      <c r="C106" s="77">
        <v>3</v>
      </c>
      <c r="D106" s="78">
        <v>10</v>
      </c>
      <c r="E106" s="79">
        <v>45098</v>
      </c>
      <c r="F106" s="80">
        <v>10</v>
      </c>
      <c r="G106" s="81">
        <v>39.94</v>
      </c>
      <c r="H106" s="81">
        <v>0</v>
      </c>
      <c r="I106" s="81">
        <v>40.35</v>
      </c>
      <c r="J106" s="82">
        <f t="shared" si="31"/>
        <v>40.144999999999996</v>
      </c>
      <c r="K106" s="82">
        <f t="shared" si="32"/>
        <v>0.28991378028648707</v>
      </c>
      <c r="L106" s="83">
        <f t="shared" si="33"/>
        <v>39.94</v>
      </c>
    </row>
    <row r="107" spans="1:12" x14ac:dyDescent="0.25">
      <c r="A107" s="75">
        <v>45097</v>
      </c>
      <c r="B107" s="85" t="s">
        <v>17</v>
      </c>
      <c r="C107" s="77">
        <v>1</v>
      </c>
      <c r="D107" s="78">
        <v>10</v>
      </c>
      <c r="E107" s="79">
        <v>45098</v>
      </c>
      <c r="F107" s="80">
        <v>10</v>
      </c>
      <c r="G107" s="81">
        <v>68.400000000000006</v>
      </c>
      <c r="H107" s="81">
        <v>0</v>
      </c>
      <c r="I107" s="81">
        <v>68.260000000000005</v>
      </c>
      <c r="J107" s="82">
        <f t="shared" si="31"/>
        <v>68.330000000000013</v>
      </c>
      <c r="K107" s="82">
        <f t="shared" si="32"/>
        <v>9.8994949366117052E-2</v>
      </c>
      <c r="L107" s="83">
        <f t="shared" si="33"/>
        <v>68.400000000000006</v>
      </c>
    </row>
    <row r="108" spans="1:12" x14ac:dyDescent="0.25">
      <c r="A108" s="84">
        <v>45097</v>
      </c>
      <c r="B108" s="85" t="str">
        <f t="shared" ref="B108:B109" si="46">IF(ISBLANK(B107),"No Site input",B107)</f>
        <v>Buoy_2</v>
      </c>
      <c r="C108" s="77">
        <v>2</v>
      </c>
      <c r="D108" s="78">
        <v>10</v>
      </c>
      <c r="E108" s="84">
        <v>45098</v>
      </c>
      <c r="F108" s="80">
        <v>10</v>
      </c>
      <c r="G108" s="81">
        <v>64.95</v>
      </c>
      <c r="H108" s="81">
        <v>0</v>
      </c>
      <c r="I108" s="81">
        <v>64.19</v>
      </c>
      <c r="J108" s="82">
        <f t="shared" si="31"/>
        <v>64.569999999999993</v>
      </c>
      <c r="K108" s="82">
        <f t="shared" si="32"/>
        <v>0.53740115370177977</v>
      </c>
      <c r="L108" s="83">
        <f t="shared" si="33"/>
        <v>64.95</v>
      </c>
    </row>
    <row r="109" spans="1:12" x14ac:dyDescent="0.25">
      <c r="A109" s="84">
        <v>45097</v>
      </c>
      <c r="B109" s="85" t="str">
        <f t="shared" si="46"/>
        <v>Buoy_2</v>
      </c>
      <c r="C109" s="77">
        <v>3</v>
      </c>
      <c r="D109" s="78">
        <v>10</v>
      </c>
      <c r="E109" s="79">
        <v>45098</v>
      </c>
      <c r="F109" s="80">
        <v>10</v>
      </c>
      <c r="G109" s="81">
        <v>64.400000000000006</v>
      </c>
      <c r="H109" s="81">
        <v>0</v>
      </c>
      <c r="I109" s="81">
        <v>64.28</v>
      </c>
      <c r="J109" s="82">
        <f t="shared" si="31"/>
        <v>64.34</v>
      </c>
      <c r="K109" s="82">
        <f t="shared" si="32"/>
        <v>8.4852813742388913E-2</v>
      </c>
      <c r="L109" s="83">
        <f t="shared" si="33"/>
        <v>64.400000000000006</v>
      </c>
    </row>
    <row r="110" spans="1:12" x14ac:dyDescent="0.25">
      <c r="A110" s="75">
        <v>45097</v>
      </c>
      <c r="B110" s="85" t="s">
        <v>18</v>
      </c>
      <c r="C110" s="77">
        <v>1</v>
      </c>
      <c r="D110" s="78">
        <v>10</v>
      </c>
      <c r="E110" s="79">
        <v>45098</v>
      </c>
      <c r="F110" s="80">
        <v>10</v>
      </c>
      <c r="G110" s="81">
        <v>12.2</v>
      </c>
      <c r="H110" s="81">
        <v>0</v>
      </c>
      <c r="I110" s="81">
        <v>12.13</v>
      </c>
      <c r="J110" s="82">
        <f t="shared" si="31"/>
        <v>12.164999999999999</v>
      </c>
      <c r="K110" s="82">
        <f t="shared" si="32"/>
        <v>4.9497474683057277E-2</v>
      </c>
      <c r="L110" s="83">
        <f t="shared" si="33"/>
        <v>12.2</v>
      </c>
    </row>
    <row r="111" spans="1:12" x14ac:dyDescent="0.25">
      <c r="A111" s="84">
        <v>45097</v>
      </c>
      <c r="B111" s="85" t="str">
        <f t="shared" ref="B111:B112" si="47">IF(ISBLANK(B110),"No Site input",B110)</f>
        <v>ODNR_1</v>
      </c>
      <c r="C111" s="77">
        <v>2</v>
      </c>
      <c r="D111" s="78">
        <v>10</v>
      </c>
      <c r="E111" s="84">
        <v>45098</v>
      </c>
      <c r="F111" s="80">
        <v>10</v>
      </c>
      <c r="G111" s="81">
        <v>63.15</v>
      </c>
      <c r="H111" s="81">
        <v>0</v>
      </c>
      <c r="I111" s="81">
        <v>63.36</v>
      </c>
      <c r="J111" s="82">
        <f t="shared" si="31"/>
        <v>63.254999999999995</v>
      </c>
      <c r="K111" s="82">
        <f t="shared" si="32"/>
        <v>0.14849242404917559</v>
      </c>
      <c r="L111" s="83">
        <f t="shared" si="33"/>
        <v>63.15</v>
      </c>
    </row>
    <row r="112" spans="1:12" x14ac:dyDescent="0.25">
      <c r="A112" s="84">
        <v>45097</v>
      </c>
      <c r="B112" s="85" t="str">
        <f t="shared" si="47"/>
        <v>ODNR_1</v>
      </c>
      <c r="C112" s="77">
        <v>3</v>
      </c>
      <c r="D112" s="78">
        <v>10</v>
      </c>
      <c r="E112" s="79">
        <v>45098</v>
      </c>
      <c r="F112" s="80">
        <v>10</v>
      </c>
      <c r="G112" s="81">
        <v>62.17</v>
      </c>
      <c r="H112" s="81">
        <v>0</v>
      </c>
      <c r="I112" s="81">
        <v>61.69</v>
      </c>
      <c r="J112" s="82">
        <f t="shared" si="31"/>
        <v>61.93</v>
      </c>
      <c r="K112" s="82">
        <f t="shared" si="32"/>
        <v>0.33941125496954561</v>
      </c>
      <c r="L112" s="83">
        <f t="shared" si="33"/>
        <v>62.17</v>
      </c>
    </row>
    <row r="113" spans="1:12" x14ac:dyDescent="0.25">
      <c r="A113" s="75">
        <v>45097</v>
      </c>
      <c r="B113" s="85" t="s">
        <v>19</v>
      </c>
      <c r="C113" s="77">
        <v>1</v>
      </c>
      <c r="D113" s="78">
        <v>10</v>
      </c>
      <c r="E113" s="79">
        <v>45098</v>
      </c>
      <c r="F113" s="80">
        <v>10</v>
      </c>
      <c r="G113" s="81">
        <v>66.069999999999993</v>
      </c>
      <c r="H113" s="81">
        <v>0</v>
      </c>
      <c r="I113" s="81">
        <v>65.36</v>
      </c>
      <c r="J113" s="82">
        <f t="shared" si="31"/>
        <v>65.715000000000003</v>
      </c>
      <c r="K113" s="82">
        <f t="shared" si="32"/>
        <v>0.50204581464244435</v>
      </c>
      <c r="L113" s="83">
        <f t="shared" si="33"/>
        <v>66.069999999999993</v>
      </c>
    </row>
    <row r="114" spans="1:12" x14ac:dyDescent="0.25">
      <c r="A114" s="84">
        <v>45097</v>
      </c>
      <c r="B114" s="85" t="str">
        <f t="shared" ref="B114:B115" si="48">IF(ISBLANK(B113),"No Site input",B113)</f>
        <v>EC_1163</v>
      </c>
      <c r="C114" s="77">
        <v>2</v>
      </c>
      <c r="D114" s="78">
        <v>10</v>
      </c>
      <c r="E114" s="84">
        <v>45098</v>
      </c>
      <c r="F114" s="80">
        <v>10</v>
      </c>
      <c r="G114" s="81">
        <v>68.13</v>
      </c>
      <c r="H114" s="81">
        <v>0</v>
      </c>
      <c r="I114" s="81">
        <v>68.849999999999994</v>
      </c>
      <c r="J114" s="82">
        <f t="shared" si="31"/>
        <v>68.489999999999995</v>
      </c>
      <c r="K114" s="82">
        <f t="shared" si="32"/>
        <v>0.50911688245431341</v>
      </c>
      <c r="L114" s="83">
        <f t="shared" si="33"/>
        <v>68.13</v>
      </c>
    </row>
    <row r="115" spans="1:12" x14ac:dyDescent="0.25">
      <c r="A115" s="84">
        <v>45097</v>
      </c>
      <c r="B115" s="85" t="str">
        <f t="shared" si="48"/>
        <v>EC_1163</v>
      </c>
      <c r="C115" s="77">
        <v>3</v>
      </c>
      <c r="D115" s="78">
        <v>10</v>
      </c>
      <c r="E115" s="79">
        <v>45098</v>
      </c>
      <c r="F115" s="80">
        <v>10</v>
      </c>
      <c r="G115" s="81">
        <v>59.93</v>
      </c>
      <c r="H115" s="81">
        <v>0</v>
      </c>
      <c r="I115" s="81">
        <v>59.85</v>
      </c>
      <c r="J115" s="82">
        <f t="shared" si="31"/>
        <v>59.89</v>
      </c>
      <c r="K115" s="82">
        <f t="shared" si="32"/>
        <v>5.6568542494922595E-2</v>
      </c>
      <c r="L115" s="83">
        <f t="shared" si="33"/>
        <v>59.93</v>
      </c>
    </row>
    <row r="116" spans="1:12" x14ac:dyDescent="0.25">
      <c r="A116" s="75">
        <v>45097</v>
      </c>
      <c r="B116" s="85" t="s">
        <v>20</v>
      </c>
      <c r="C116" s="77">
        <v>1</v>
      </c>
      <c r="D116" s="78">
        <v>10</v>
      </c>
      <c r="E116" s="79">
        <v>45098</v>
      </c>
      <c r="F116" s="80">
        <v>10</v>
      </c>
      <c r="G116" s="81">
        <v>21.87</v>
      </c>
      <c r="H116" s="81">
        <v>0</v>
      </c>
      <c r="I116" s="81">
        <v>21.81</v>
      </c>
      <c r="J116" s="82">
        <f t="shared" si="31"/>
        <v>21.84</v>
      </c>
      <c r="K116" s="82">
        <f t="shared" si="32"/>
        <v>4.2426406871194457E-2</v>
      </c>
      <c r="L116" s="83">
        <f t="shared" si="33"/>
        <v>21.87</v>
      </c>
    </row>
    <row r="117" spans="1:12" x14ac:dyDescent="0.25">
      <c r="A117" s="84">
        <v>45097</v>
      </c>
      <c r="B117" s="85" t="str">
        <f t="shared" ref="B117:B118" si="49">IF(ISBLANK(B116),"No Site input",B116)</f>
        <v>Causeway</v>
      </c>
      <c r="C117" s="77">
        <v>2</v>
      </c>
      <c r="D117" s="78">
        <v>10</v>
      </c>
      <c r="E117" s="84">
        <v>45098</v>
      </c>
      <c r="F117" s="80">
        <v>10</v>
      </c>
      <c r="G117" s="81">
        <v>67.09</v>
      </c>
      <c r="H117" s="81">
        <v>0</v>
      </c>
      <c r="I117" s="81">
        <v>66.52</v>
      </c>
      <c r="J117" s="82">
        <f t="shared" si="31"/>
        <v>66.805000000000007</v>
      </c>
      <c r="K117" s="82">
        <f t="shared" si="32"/>
        <v>0.40305086527633732</v>
      </c>
      <c r="L117" s="83">
        <f t="shared" si="33"/>
        <v>67.09</v>
      </c>
    </row>
    <row r="118" spans="1:12" x14ac:dyDescent="0.25">
      <c r="A118" s="84">
        <v>45097</v>
      </c>
      <c r="B118" s="85" t="str">
        <f t="shared" si="49"/>
        <v>Causeway</v>
      </c>
      <c r="C118" s="77">
        <v>3</v>
      </c>
      <c r="D118" s="78">
        <v>10</v>
      </c>
      <c r="E118" s="79">
        <v>45098</v>
      </c>
      <c r="F118" s="80">
        <v>10</v>
      </c>
      <c r="G118" s="81">
        <v>47.39</v>
      </c>
      <c r="H118" s="81">
        <v>0</v>
      </c>
      <c r="I118" s="81">
        <v>47.24</v>
      </c>
      <c r="J118" s="82">
        <f t="shared" si="31"/>
        <v>47.314999999999998</v>
      </c>
      <c r="K118" s="82">
        <f t="shared" si="32"/>
        <v>0.10606601717798113</v>
      </c>
      <c r="L118" s="83">
        <f t="shared" si="33"/>
        <v>47.39</v>
      </c>
    </row>
    <row r="119" spans="1:12" x14ac:dyDescent="0.25">
      <c r="A119" s="75">
        <v>45104</v>
      </c>
      <c r="B119" s="76" t="s">
        <v>9</v>
      </c>
      <c r="C119" s="77">
        <v>1</v>
      </c>
      <c r="D119" s="78">
        <v>10</v>
      </c>
      <c r="E119" s="79">
        <v>45105</v>
      </c>
      <c r="F119" s="80">
        <v>10</v>
      </c>
      <c r="G119" s="81">
        <v>10.58</v>
      </c>
      <c r="H119" s="81">
        <v>0</v>
      </c>
      <c r="I119" s="81">
        <v>10.43</v>
      </c>
      <c r="J119" s="82">
        <f t="shared" si="31"/>
        <v>10.504999999999999</v>
      </c>
      <c r="K119" s="82">
        <f t="shared" si="32"/>
        <v>0.10606601717798238</v>
      </c>
      <c r="L119" s="83">
        <f t="shared" si="33"/>
        <v>10.58</v>
      </c>
    </row>
    <row r="120" spans="1:12" x14ac:dyDescent="0.25">
      <c r="A120" s="84">
        <v>45104</v>
      </c>
      <c r="B120" s="85" t="str">
        <f>IF(ISBLANK(B119),"No Site input",B119)</f>
        <v>Muddy Creek</v>
      </c>
      <c r="C120" s="77">
        <v>2</v>
      </c>
      <c r="D120" s="78">
        <v>10</v>
      </c>
      <c r="E120" s="79">
        <v>45105</v>
      </c>
      <c r="F120" s="80">
        <v>10</v>
      </c>
      <c r="G120" s="81">
        <v>161.28</v>
      </c>
      <c r="H120" s="81">
        <v>0</v>
      </c>
      <c r="I120" s="81">
        <v>159.5</v>
      </c>
      <c r="J120" s="82">
        <f t="shared" si="31"/>
        <v>160.38999999999999</v>
      </c>
      <c r="K120" s="82">
        <f t="shared" si="32"/>
        <v>1.2586500705120554</v>
      </c>
      <c r="L120" s="83">
        <f t="shared" si="33"/>
        <v>161.28</v>
      </c>
    </row>
    <row r="121" spans="1:12" x14ac:dyDescent="0.25">
      <c r="A121" s="84">
        <v>45104</v>
      </c>
      <c r="B121" s="85" t="str">
        <f>IF(ISBLANK(B120),"No Site input",B120)</f>
        <v>Muddy Creek</v>
      </c>
      <c r="C121" s="77">
        <v>3</v>
      </c>
      <c r="D121" s="78">
        <v>10</v>
      </c>
      <c r="E121" s="79">
        <v>45105</v>
      </c>
      <c r="F121" s="80">
        <v>10</v>
      </c>
      <c r="G121" s="81">
        <v>162.91</v>
      </c>
      <c r="H121" s="81">
        <v>0</v>
      </c>
      <c r="I121" s="81">
        <v>168.55</v>
      </c>
      <c r="J121" s="82">
        <f t="shared" si="31"/>
        <v>165.73000000000002</v>
      </c>
      <c r="K121" s="82">
        <f t="shared" si="32"/>
        <v>3.9880822458921386</v>
      </c>
      <c r="L121" s="83">
        <f t="shared" si="33"/>
        <v>162.91</v>
      </c>
    </row>
    <row r="122" spans="1:12" x14ac:dyDescent="0.25">
      <c r="A122" s="75">
        <v>45104</v>
      </c>
      <c r="B122" s="85" t="s">
        <v>13</v>
      </c>
      <c r="C122" s="77">
        <v>1</v>
      </c>
      <c r="D122" s="78">
        <v>10</v>
      </c>
      <c r="E122" s="79">
        <v>45105</v>
      </c>
      <c r="F122" s="80">
        <v>10</v>
      </c>
      <c r="G122" s="81">
        <v>96.94</v>
      </c>
      <c r="H122" s="81">
        <v>0</v>
      </c>
      <c r="I122" s="81">
        <v>100.05</v>
      </c>
      <c r="J122" s="82">
        <f t="shared" si="31"/>
        <v>98.495000000000005</v>
      </c>
      <c r="K122" s="82">
        <f t="shared" si="32"/>
        <v>2.1991020894901623</v>
      </c>
      <c r="L122" s="83">
        <f t="shared" si="33"/>
        <v>96.94</v>
      </c>
    </row>
    <row r="123" spans="1:12" x14ac:dyDescent="0.25">
      <c r="A123" s="84">
        <v>45104</v>
      </c>
      <c r="B123" s="85" t="str">
        <f t="shared" ref="B123:B124" si="50">IF(ISBLANK(B122),"No Site input",B122)</f>
        <v>ODNR_4</v>
      </c>
      <c r="C123" s="77">
        <v>2</v>
      </c>
      <c r="D123" s="78">
        <v>10</v>
      </c>
      <c r="E123" s="79">
        <v>45105</v>
      </c>
      <c r="F123" s="80">
        <v>10</v>
      </c>
      <c r="G123" s="81">
        <v>236.28</v>
      </c>
      <c r="H123" s="81">
        <v>0</v>
      </c>
      <c r="I123" s="81">
        <v>231.31</v>
      </c>
      <c r="J123" s="82">
        <f t="shared" si="31"/>
        <v>233.79500000000002</v>
      </c>
      <c r="K123" s="82">
        <f t="shared" si="32"/>
        <v>3.5143207024971406</v>
      </c>
      <c r="L123" s="83">
        <f t="shared" si="33"/>
        <v>236.28</v>
      </c>
    </row>
    <row r="124" spans="1:12" x14ac:dyDescent="0.25">
      <c r="A124" s="84">
        <v>45104</v>
      </c>
      <c r="B124" s="85" t="str">
        <f t="shared" si="50"/>
        <v>ODNR_4</v>
      </c>
      <c r="C124" s="77">
        <v>3</v>
      </c>
      <c r="D124" s="78">
        <v>10</v>
      </c>
      <c r="E124" s="79">
        <v>45105</v>
      </c>
      <c r="F124" s="80">
        <v>10</v>
      </c>
      <c r="G124" s="81">
        <v>231.59</v>
      </c>
      <c r="H124" s="81">
        <v>0</v>
      </c>
      <c r="I124" s="81">
        <v>226.47</v>
      </c>
      <c r="J124" s="82">
        <f t="shared" si="31"/>
        <v>229.03</v>
      </c>
      <c r="K124" s="82">
        <f t="shared" si="32"/>
        <v>3.6203867196751265</v>
      </c>
      <c r="L124" s="83">
        <f t="shared" si="33"/>
        <v>231.59</v>
      </c>
    </row>
    <row r="125" spans="1:12" x14ac:dyDescent="0.25">
      <c r="A125" s="75">
        <v>45104</v>
      </c>
      <c r="B125" s="85" t="s">
        <v>14</v>
      </c>
      <c r="C125" s="77">
        <v>1</v>
      </c>
      <c r="D125" s="78">
        <v>10</v>
      </c>
      <c r="E125" s="79">
        <v>45105</v>
      </c>
      <c r="F125" s="80">
        <v>10</v>
      </c>
      <c r="G125" s="81">
        <v>77.75</v>
      </c>
      <c r="H125" s="81">
        <v>0</v>
      </c>
      <c r="I125" s="81">
        <v>76.08</v>
      </c>
      <c r="J125" s="82">
        <f t="shared" si="31"/>
        <v>76.914999999999992</v>
      </c>
      <c r="K125" s="82">
        <f t="shared" si="32"/>
        <v>1.1808683245815357</v>
      </c>
      <c r="L125" s="83">
        <f t="shared" si="33"/>
        <v>77.75</v>
      </c>
    </row>
    <row r="126" spans="1:12" x14ac:dyDescent="0.25">
      <c r="A126" s="84">
        <v>45104</v>
      </c>
      <c r="B126" s="85" t="str">
        <f t="shared" ref="B126:B127" si="51">IF(ISBLANK(B125),"No Site input",B125)</f>
        <v>ODNR_6</v>
      </c>
      <c r="C126" s="77">
        <v>2</v>
      </c>
      <c r="D126" s="78">
        <v>10</v>
      </c>
      <c r="E126" s="79">
        <v>45105</v>
      </c>
      <c r="F126" s="80">
        <v>10</v>
      </c>
      <c r="G126" s="81">
        <v>80.37</v>
      </c>
      <c r="H126" s="81">
        <v>0</v>
      </c>
      <c r="I126" s="81">
        <v>79.209999999999994</v>
      </c>
      <c r="J126" s="82">
        <f t="shared" si="31"/>
        <v>79.789999999999992</v>
      </c>
      <c r="K126" s="82">
        <f t="shared" si="32"/>
        <v>0.82024386617640277</v>
      </c>
      <c r="L126" s="83">
        <f t="shared" si="33"/>
        <v>80.37</v>
      </c>
    </row>
    <row r="127" spans="1:12" x14ac:dyDescent="0.25">
      <c r="A127" s="84">
        <v>45104</v>
      </c>
      <c r="B127" s="85" t="str">
        <f t="shared" si="51"/>
        <v>ODNR_6</v>
      </c>
      <c r="C127" s="77">
        <v>3</v>
      </c>
      <c r="D127" s="78">
        <v>10</v>
      </c>
      <c r="E127" s="79">
        <v>45105</v>
      </c>
      <c r="F127" s="80">
        <v>10</v>
      </c>
      <c r="G127" s="81">
        <v>72.22</v>
      </c>
      <c r="H127" s="81">
        <v>0</v>
      </c>
      <c r="I127" s="81">
        <v>70.540000000000006</v>
      </c>
      <c r="J127" s="82">
        <f t="shared" si="31"/>
        <v>71.38</v>
      </c>
      <c r="K127" s="82">
        <f t="shared" si="32"/>
        <v>1.1879393923933945</v>
      </c>
      <c r="L127" s="83">
        <f t="shared" si="33"/>
        <v>72.22</v>
      </c>
    </row>
    <row r="128" spans="1:12" x14ac:dyDescent="0.25">
      <c r="A128" s="75">
        <v>45104</v>
      </c>
      <c r="B128" s="85" t="s">
        <v>15</v>
      </c>
      <c r="C128" s="77">
        <v>1</v>
      </c>
      <c r="D128" s="78">
        <v>10</v>
      </c>
      <c r="E128" s="79">
        <v>45105</v>
      </c>
      <c r="F128" s="80">
        <v>10</v>
      </c>
      <c r="G128" s="81">
        <v>73.37</v>
      </c>
      <c r="H128" s="81">
        <v>0</v>
      </c>
      <c r="I128" s="81">
        <v>71.849999999999994</v>
      </c>
      <c r="J128" s="82">
        <f t="shared" si="31"/>
        <v>72.61</v>
      </c>
      <c r="K128" s="82">
        <f t="shared" si="32"/>
        <v>1.0748023074035595</v>
      </c>
      <c r="L128" s="83">
        <f t="shared" ref="L128:L151" si="52">IFERROR(IF(H128&gt;0,($G128*($F128/$D128))*H128,($G128*($F128/$D128))),"")</f>
        <v>73.37</v>
      </c>
    </row>
    <row r="129" spans="1:12" x14ac:dyDescent="0.25">
      <c r="A129" s="84">
        <v>45104</v>
      </c>
      <c r="B129" s="85" t="str">
        <f t="shared" ref="B129:B130" si="53">IF(ISBLANK(B128),"No Site input",B128)</f>
        <v>Bridge</v>
      </c>
      <c r="C129" s="77">
        <v>2</v>
      </c>
      <c r="D129" s="78">
        <v>10</v>
      </c>
      <c r="E129" s="79">
        <v>45105</v>
      </c>
      <c r="F129" s="80">
        <v>10</v>
      </c>
      <c r="G129" s="81">
        <v>49.06</v>
      </c>
      <c r="H129" s="81">
        <v>0</v>
      </c>
      <c r="I129" s="81">
        <v>48.27</v>
      </c>
      <c r="J129" s="82">
        <f t="shared" si="31"/>
        <v>48.665000000000006</v>
      </c>
      <c r="K129" s="82">
        <f t="shared" si="32"/>
        <v>0.55861435713737195</v>
      </c>
      <c r="L129" s="83">
        <f t="shared" si="52"/>
        <v>49.06</v>
      </c>
    </row>
    <row r="130" spans="1:12" x14ac:dyDescent="0.25">
      <c r="A130" s="84">
        <v>45104</v>
      </c>
      <c r="B130" s="85" t="str">
        <f t="shared" si="53"/>
        <v>Bridge</v>
      </c>
      <c r="C130" s="77">
        <v>3</v>
      </c>
      <c r="D130" s="78">
        <v>10</v>
      </c>
      <c r="E130" s="79">
        <v>45105</v>
      </c>
      <c r="F130" s="80">
        <v>10</v>
      </c>
      <c r="G130" s="81">
        <v>64.12</v>
      </c>
      <c r="H130" s="81">
        <v>0</v>
      </c>
      <c r="I130" s="81">
        <v>61.87</v>
      </c>
      <c r="J130" s="82">
        <f t="shared" si="31"/>
        <v>62.995000000000005</v>
      </c>
      <c r="K130" s="82">
        <f t="shared" si="32"/>
        <v>1.590990257669737</v>
      </c>
      <c r="L130" s="83">
        <f t="shared" si="52"/>
        <v>64.12</v>
      </c>
    </row>
    <row r="131" spans="1:12" x14ac:dyDescent="0.25">
      <c r="A131" s="75">
        <v>45104</v>
      </c>
      <c r="B131" s="85" t="s">
        <v>16</v>
      </c>
      <c r="C131" s="77">
        <v>1</v>
      </c>
      <c r="D131" s="78">
        <v>10</v>
      </c>
      <c r="E131" s="79">
        <v>45105</v>
      </c>
      <c r="F131" s="80">
        <v>10</v>
      </c>
      <c r="G131" s="81">
        <v>53.1</v>
      </c>
      <c r="H131" s="81">
        <v>0</v>
      </c>
      <c r="I131" s="81">
        <v>51.85</v>
      </c>
      <c r="J131" s="82">
        <f t="shared" ref="J131:J194" si="54">IFERROR(AVERAGE(G131,I131),"")</f>
        <v>52.475000000000001</v>
      </c>
      <c r="K131" s="82">
        <f t="shared" ref="K131:K194" si="55">IFERROR(_xlfn.STDEV.S(G131,I131),"")</f>
        <v>0.88388347648318444</v>
      </c>
      <c r="L131" s="83">
        <f t="shared" si="52"/>
        <v>53.1</v>
      </c>
    </row>
    <row r="132" spans="1:12" x14ac:dyDescent="0.25">
      <c r="A132" s="84">
        <v>45104</v>
      </c>
      <c r="B132" s="85" t="str">
        <f t="shared" ref="B132:B133" si="56">IF(ISBLANK(B131),"No Site input",B131)</f>
        <v>ODNR_2</v>
      </c>
      <c r="C132" s="77">
        <v>2</v>
      </c>
      <c r="D132" s="78">
        <v>10</v>
      </c>
      <c r="E132" s="79">
        <v>45105</v>
      </c>
      <c r="F132" s="80">
        <v>10</v>
      </c>
      <c r="G132" s="81">
        <v>45.37</v>
      </c>
      <c r="H132" s="81">
        <v>0</v>
      </c>
      <c r="I132" s="81">
        <v>44.96</v>
      </c>
      <c r="J132" s="82">
        <f t="shared" si="54"/>
        <v>45.164999999999999</v>
      </c>
      <c r="K132" s="82">
        <f t="shared" si="55"/>
        <v>0.28991378028648207</v>
      </c>
      <c r="L132" s="83">
        <f t="shared" si="52"/>
        <v>45.37</v>
      </c>
    </row>
    <row r="133" spans="1:12" x14ac:dyDescent="0.25">
      <c r="A133" s="84">
        <v>45104</v>
      </c>
      <c r="B133" s="85" t="str">
        <f t="shared" si="56"/>
        <v>ODNR_2</v>
      </c>
      <c r="C133" s="77">
        <v>3</v>
      </c>
      <c r="D133" s="78">
        <v>10</v>
      </c>
      <c r="E133" s="79">
        <v>45105</v>
      </c>
      <c r="F133" s="80">
        <v>10</v>
      </c>
      <c r="G133" s="81">
        <v>23.81</v>
      </c>
      <c r="H133" s="81">
        <v>0</v>
      </c>
      <c r="I133" s="81">
        <v>23.59</v>
      </c>
      <c r="J133" s="82">
        <f t="shared" si="54"/>
        <v>23.7</v>
      </c>
      <c r="K133" s="82">
        <f t="shared" si="55"/>
        <v>0.15556349186103965</v>
      </c>
      <c r="L133" s="83">
        <f t="shared" si="52"/>
        <v>23.81</v>
      </c>
    </row>
    <row r="134" spans="1:12" x14ac:dyDescent="0.25">
      <c r="A134" s="75">
        <v>45104</v>
      </c>
      <c r="B134" s="85" t="s">
        <v>17</v>
      </c>
      <c r="C134" s="77">
        <v>1</v>
      </c>
      <c r="D134" s="78">
        <v>10</v>
      </c>
      <c r="E134" s="79">
        <v>45105</v>
      </c>
      <c r="F134" s="80">
        <v>10</v>
      </c>
      <c r="G134" s="81">
        <v>52.51</v>
      </c>
      <c r="H134" s="81">
        <v>0</v>
      </c>
      <c r="I134" s="81">
        <v>52.24</v>
      </c>
      <c r="J134" s="82">
        <f t="shared" si="54"/>
        <v>52.375</v>
      </c>
      <c r="K134" s="82">
        <f t="shared" si="55"/>
        <v>0.19091883092036502</v>
      </c>
      <c r="L134" s="83">
        <f t="shared" si="52"/>
        <v>52.51</v>
      </c>
    </row>
    <row r="135" spans="1:12" x14ac:dyDescent="0.25">
      <c r="A135" s="84">
        <v>45104</v>
      </c>
      <c r="B135" s="85" t="str">
        <f t="shared" ref="B135:B136" si="57">IF(ISBLANK(B134),"No Site input",B134)</f>
        <v>Buoy_2</v>
      </c>
      <c r="C135" s="77">
        <v>2</v>
      </c>
      <c r="D135" s="78">
        <v>10</v>
      </c>
      <c r="E135" s="79">
        <v>45105</v>
      </c>
      <c r="F135" s="80">
        <v>10</v>
      </c>
      <c r="G135" s="81">
        <v>49.7</v>
      </c>
      <c r="H135" s="81">
        <v>0</v>
      </c>
      <c r="I135" s="81">
        <v>49.3</v>
      </c>
      <c r="J135" s="82">
        <f t="shared" si="54"/>
        <v>49.5</v>
      </c>
      <c r="K135" s="82">
        <f t="shared" si="55"/>
        <v>0.28284271247462306</v>
      </c>
      <c r="L135" s="83">
        <f t="shared" si="52"/>
        <v>49.7</v>
      </c>
    </row>
    <row r="136" spans="1:12" x14ac:dyDescent="0.25">
      <c r="A136" s="84">
        <v>45104</v>
      </c>
      <c r="B136" s="85" t="str">
        <f t="shared" si="57"/>
        <v>Buoy_2</v>
      </c>
      <c r="C136" s="77">
        <v>3</v>
      </c>
      <c r="D136" s="78">
        <v>10</v>
      </c>
      <c r="E136" s="79">
        <v>45105</v>
      </c>
      <c r="F136" s="80">
        <v>10</v>
      </c>
      <c r="G136" s="81">
        <v>25.43</v>
      </c>
      <c r="H136" s="81">
        <v>0</v>
      </c>
      <c r="I136" s="81">
        <v>25.13</v>
      </c>
      <c r="J136" s="82">
        <f t="shared" si="54"/>
        <v>25.28</v>
      </c>
      <c r="K136" s="82">
        <f t="shared" si="55"/>
        <v>0.21213203435596475</v>
      </c>
      <c r="L136" s="83">
        <f t="shared" si="52"/>
        <v>25.43</v>
      </c>
    </row>
    <row r="137" spans="1:12" x14ac:dyDescent="0.25">
      <c r="A137" s="75">
        <v>45104</v>
      </c>
      <c r="B137" s="85" t="s">
        <v>18</v>
      </c>
      <c r="C137" s="77">
        <v>1</v>
      </c>
      <c r="D137" s="78">
        <v>10</v>
      </c>
      <c r="E137" s="79">
        <v>45105</v>
      </c>
      <c r="F137" s="80">
        <v>10</v>
      </c>
      <c r="G137" s="81">
        <v>10.42</v>
      </c>
      <c r="H137" s="81">
        <v>0</v>
      </c>
      <c r="I137" s="81">
        <v>10.32</v>
      </c>
      <c r="J137" s="82">
        <f t="shared" si="54"/>
        <v>10.370000000000001</v>
      </c>
      <c r="K137" s="82">
        <f t="shared" si="55"/>
        <v>7.0710678118654502E-2</v>
      </c>
      <c r="L137" s="83">
        <f t="shared" si="52"/>
        <v>10.42</v>
      </c>
    </row>
    <row r="138" spans="1:12" x14ac:dyDescent="0.25">
      <c r="A138" s="84">
        <v>45104</v>
      </c>
      <c r="B138" s="85" t="str">
        <f t="shared" ref="B138:B139" si="58">IF(ISBLANK(B137),"No Site input",B137)</f>
        <v>ODNR_1</v>
      </c>
      <c r="C138" s="77">
        <v>2</v>
      </c>
      <c r="D138" s="78">
        <v>10</v>
      </c>
      <c r="E138" s="79">
        <v>45105</v>
      </c>
      <c r="F138" s="80">
        <v>10</v>
      </c>
      <c r="G138" s="81">
        <v>35.090000000000003</v>
      </c>
      <c r="H138" s="81">
        <v>0</v>
      </c>
      <c r="I138" s="81">
        <v>35.03</v>
      </c>
      <c r="J138" s="82">
        <f t="shared" si="54"/>
        <v>35.06</v>
      </c>
      <c r="K138" s="82">
        <f t="shared" si="55"/>
        <v>4.2426406871194457E-2</v>
      </c>
      <c r="L138" s="83">
        <f t="shared" si="52"/>
        <v>35.090000000000003</v>
      </c>
    </row>
    <row r="139" spans="1:12" x14ac:dyDescent="0.25">
      <c r="A139" s="84">
        <v>45104</v>
      </c>
      <c r="B139" s="85" t="str">
        <f t="shared" si="58"/>
        <v>ODNR_1</v>
      </c>
      <c r="C139" s="77">
        <v>3</v>
      </c>
      <c r="D139" s="78">
        <v>10</v>
      </c>
      <c r="E139" s="79">
        <v>45105</v>
      </c>
      <c r="F139" s="80">
        <v>10</v>
      </c>
      <c r="G139" s="81">
        <v>64.14</v>
      </c>
      <c r="H139" s="81">
        <v>0</v>
      </c>
      <c r="I139" s="81">
        <v>63.48</v>
      </c>
      <c r="J139" s="82">
        <f t="shared" si="54"/>
        <v>63.81</v>
      </c>
      <c r="K139" s="82">
        <f t="shared" si="55"/>
        <v>0.46669047558312399</v>
      </c>
      <c r="L139" s="83">
        <f t="shared" si="52"/>
        <v>64.14</v>
      </c>
    </row>
    <row r="140" spans="1:12" x14ac:dyDescent="0.25">
      <c r="A140" s="75">
        <v>45104</v>
      </c>
      <c r="B140" s="85" t="s">
        <v>19</v>
      </c>
      <c r="C140" s="77">
        <v>1</v>
      </c>
      <c r="D140" s="78">
        <v>10</v>
      </c>
      <c r="E140" s="79">
        <v>45105</v>
      </c>
      <c r="F140" s="80">
        <v>10</v>
      </c>
      <c r="G140" s="81">
        <v>30.57</v>
      </c>
      <c r="H140" s="81">
        <v>0</v>
      </c>
      <c r="I140" s="81">
        <v>30.27</v>
      </c>
      <c r="J140" s="82">
        <f t="shared" si="54"/>
        <v>30.42</v>
      </c>
      <c r="K140" s="82">
        <f t="shared" si="55"/>
        <v>0.21213203435596475</v>
      </c>
      <c r="L140" s="83">
        <f t="shared" si="52"/>
        <v>30.57</v>
      </c>
    </row>
    <row r="141" spans="1:12" x14ac:dyDescent="0.25">
      <c r="A141" s="84">
        <v>45104</v>
      </c>
      <c r="B141" s="85" t="str">
        <f t="shared" ref="B141:B142" si="59">IF(ISBLANK(B140),"No Site input",B140)</f>
        <v>EC_1163</v>
      </c>
      <c r="C141" s="77">
        <v>2</v>
      </c>
      <c r="D141" s="78">
        <v>10</v>
      </c>
      <c r="E141" s="79">
        <v>45105</v>
      </c>
      <c r="F141" s="80">
        <v>10</v>
      </c>
      <c r="G141" s="81">
        <v>36.630000000000003</v>
      </c>
      <c r="H141" s="81">
        <v>0</v>
      </c>
      <c r="I141" s="81">
        <v>36.44</v>
      </c>
      <c r="J141" s="82">
        <f t="shared" si="54"/>
        <v>36.534999999999997</v>
      </c>
      <c r="K141" s="82">
        <f t="shared" si="55"/>
        <v>0.13435028842544744</v>
      </c>
      <c r="L141" s="83">
        <f t="shared" si="52"/>
        <v>36.630000000000003</v>
      </c>
    </row>
    <row r="142" spans="1:12" x14ac:dyDescent="0.25">
      <c r="A142" s="84">
        <v>45104</v>
      </c>
      <c r="B142" s="85" t="str">
        <f t="shared" si="59"/>
        <v>EC_1163</v>
      </c>
      <c r="C142" s="77">
        <v>3</v>
      </c>
      <c r="D142" s="78">
        <v>10</v>
      </c>
      <c r="E142" s="79">
        <v>45105</v>
      </c>
      <c r="F142" s="80">
        <v>10</v>
      </c>
      <c r="G142" s="81">
        <v>34.979999999999997</v>
      </c>
      <c r="H142" s="81">
        <v>0</v>
      </c>
      <c r="I142" s="81">
        <v>34.74</v>
      </c>
      <c r="J142" s="82">
        <f t="shared" si="54"/>
        <v>34.86</v>
      </c>
      <c r="K142" s="82">
        <f t="shared" si="55"/>
        <v>0.16970562748476778</v>
      </c>
      <c r="L142" s="83">
        <f t="shared" si="52"/>
        <v>34.979999999999997</v>
      </c>
    </row>
    <row r="143" spans="1:12" x14ac:dyDescent="0.25">
      <c r="A143" s="75">
        <v>45104</v>
      </c>
      <c r="B143" s="85" t="s">
        <v>20</v>
      </c>
      <c r="C143" s="77">
        <v>1</v>
      </c>
      <c r="D143" s="78">
        <v>10</v>
      </c>
      <c r="E143" s="79">
        <v>45105</v>
      </c>
      <c r="F143" s="80">
        <v>10</v>
      </c>
      <c r="G143" s="81">
        <v>69.47</v>
      </c>
      <c r="H143" s="81">
        <v>0</v>
      </c>
      <c r="I143" s="81">
        <v>68.62</v>
      </c>
      <c r="J143" s="82">
        <f t="shared" si="54"/>
        <v>69.045000000000002</v>
      </c>
      <c r="K143" s="82">
        <f t="shared" si="55"/>
        <v>0.60104076400856143</v>
      </c>
      <c r="L143" s="83">
        <f t="shared" si="52"/>
        <v>69.47</v>
      </c>
    </row>
    <row r="144" spans="1:12" x14ac:dyDescent="0.25">
      <c r="A144" s="84">
        <v>45104</v>
      </c>
      <c r="B144" s="85" t="str">
        <f t="shared" ref="B144:B145" si="60">IF(ISBLANK(B143),"No Site input",B143)</f>
        <v>Causeway</v>
      </c>
      <c r="C144" s="77">
        <v>2</v>
      </c>
      <c r="D144" s="78">
        <v>10</v>
      </c>
      <c r="E144" s="79">
        <v>45105</v>
      </c>
      <c r="F144" s="80">
        <v>10</v>
      </c>
      <c r="G144" s="81">
        <v>80.349999999999994</v>
      </c>
      <c r="H144" s="81">
        <v>0</v>
      </c>
      <c r="I144" s="81">
        <v>79.81</v>
      </c>
      <c r="J144" s="82">
        <f t="shared" si="54"/>
        <v>80.08</v>
      </c>
      <c r="K144" s="82">
        <f t="shared" si="55"/>
        <v>0.38183766184073004</v>
      </c>
      <c r="L144" s="83">
        <f t="shared" si="52"/>
        <v>80.349999999999994</v>
      </c>
    </row>
    <row r="145" spans="1:12" x14ac:dyDescent="0.25">
      <c r="A145" s="84">
        <v>45104</v>
      </c>
      <c r="B145" s="85" t="str">
        <f t="shared" si="60"/>
        <v>Causeway</v>
      </c>
      <c r="C145" s="77">
        <v>3</v>
      </c>
      <c r="D145" s="78">
        <v>10</v>
      </c>
      <c r="E145" s="79">
        <v>45105</v>
      </c>
      <c r="F145" s="80">
        <v>10</v>
      </c>
      <c r="G145" s="81">
        <v>67.39</v>
      </c>
      <c r="H145" s="81">
        <v>0</v>
      </c>
      <c r="I145" s="81">
        <v>67.2</v>
      </c>
      <c r="J145" s="82">
        <f t="shared" si="54"/>
        <v>67.295000000000002</v>
      </c>
      <c r="K145" s="82">
        <f t="shared" si="55"/>
        <v>0.13435028842544242</v>
      </c>
      <c r="L145" s="83">
        <f t="shared" si="52"/>
        <v>67.39</v>
      </c>
    </row>
    <row r="146" spans="1:12" x14ac:dyDescent="0.25">
      <c r="A146" s="75">
        <v>45104</v>
      </c>
      <c r="B146" s="85" t="s">
        <v>21</v>
      </c>
      <c r="C146" s="77">
        <v>1</v>
      </c>
      <c r="D146" s="78">
        <v>10</v>
      </c>
      <c r="E146" s="79">
        <v>45105</v>
      </c>
      <c r="F146" s="80">
        <v>10</v>
      </c>
      <c r="G146" s="81">
        <v>45.83</v>
      </c>
      <c r="H146" s="81">
        <v>0</v>
      </c>
      <c r="I146" s="81">
        <v>45.7</v>
      </c>
      <c r="J146" s="82">
        <f t="shared" si="54"/>
        <v>45.765000000000001</v>
      </c>
      <c r="K146" s="82">
        <f t="shared" si="55"/>
        <v>9.1923881554247966E-2</v>
      </c>
      <c r="L146" s="83">
        <f t="shared" si="52"/>
        <v>45.83</v>
      </c>
    </row>
    <row r="147" spans="1:12" x14ac:dyDescent="0.25">
      <c r="A147" s="84">
        <v>45104</v>
      </c>
      <c r="B147" s="85" t="str">
        <f t="shared" ref="B147:B148" si="61">IF(ISBLANK(B146),"No Site input",B146)</f>
        <v>Bells</v>
      </c>
      <c r="C147" s="77">
        <v>2</v>
      </c>
      <c r="D147" s="78">
        <v>10</v>
      </c>
      <c r="E147" s="79">
        <v>45105</v>
      </c>
      <c r="F147" s="80">
        <v>10</v>
      </c>
      <c r="G147" s="81">
        <v>41.65</v>
      </c>
      <c r="H147" s="81">
        <v>0</v>
      </c>
      <c r="I147" s="81">
        <v>41.18</v>
      </c>
      <c r="J147" s="82">
        <f t="shared" si="54"/>
        <v>41.414999999999999</v>
      </c>
      <c r="K147" s="82">
        <f t="shared" si="55"/>
        <v>0.33234018715767655</v>
      </c>
      <c r="L147" s="83">
        <f t="shared" si="52"/>
        <v>41.65</v>
      </c>
    </row>
    <row r="148" spans="1:12" x14ac:dyDescent="0.25">
      <c r="A148" s="84">
        <v>45104</v>
      </c>
      <c r="B148" s="85" t="str">
        <f t="shared" si="61"/>
        <v>Bells</v>
      </c>
      <c r="C148" s="77">
        <v>3</v>
      </c>
      <c r="D148" s="78">
        <v>10</v>
      </c>
      <c r="E148" s="79">
        <v>45105</v>
      </c>
      <c r="F148" s="80">
        <v>10</v>
      </c>
      <c r="G148" s="81">
        <v>32.880000000000003</v>
      </c>
      <c r="H148" s="81">
        <v>0</v>
      </c>
      <c r="I148" s="81">
        <v>32.729999999999997</v>
      </c>
      <c r="J148" s="82">
        <f t="shared" si="54"/>
        <v>32.805</v>
      </c>
      <c r="K148" s="82">
        <f t="shared" si="55"/>
        <v>0.10606601717798615</v>
      </c>
      <c r="L148" s="83">
        <f t="shared" si="52"/>
        <v>32.880000000000003</v>
      </c>
    </row>
    <row r="149" spans="1:12" x14ac:dyDescent="0.25">
      <c r="A149" s="75">
        <v>45118</v>
      </c>
      <c r="B149" s="76" t="s">
        <v>9</v>
      </c>
      <c r="C149" s="77">
        <v>1</v>
      </c>
      <c r="D149" s="78">
        <v>10</v>
      </c>
      <c r="E149" s="79">
        <v>45131</v>
      </c>
      <c r="F149" s="80">
        <v>10</v>
      </c>
      <c r="G149" s="81">
        <v>74.209999999999994</v>
      </c>
      <c r="H149" s="81">
        <v>0</v>
      </c>
      <c r="I149" s="81">
        <v>73.680000000000007</v>
      </c>
      <c r="J149" s="82">
        <f t="shared" si="54"/>
        <v>73.944999999999993</v>
      </c>
      <c r="K149" s="82">
        <f t="shared" si="55"/>
        <v>0.37476659402886098</v>
      </c>
      <c r="L149" s="83">
        <f t="shared" si="52"/>
        <v>74.209999999999994</v>
      </c>
    </row>
    <row r="150" spans="1:12" x14ac:dyDescent="0.25">
      <c r="A150" s="84">
        <v>45118</v>
      </c>
      <c r="B150" s="85" t="str">
        <f>IF(ISBLANK(B149),"No Site input",B149)</f>
        <v>Muddy Creek</v>
      </c>
      <c r="C150" s="77">
        <v>2</v>
      </c>
      <c r="D150" s="78">
        <v>10</v>
      </c>
      <c r="E150" s="84">
        <v>45131</v>
      </c>
      <c r="F150" s="80">
        <v>10</v>
      </c>
      <c r="G150" s="81">
        <v>55.8</v>
      </c>
      <c r="H150" s="81">
        <v>0</v>
      </c>
      <c r="I150" s="81">
        <v>55.4</v>
      </c>
      <c r="J150" s="82">
        <f t="shared" si="54"/>
        <v>55.599999999999994</v>
      </c>
      <c r="K150" s="82">
        <f t="shared" si="55"/>
        <v>0.28284271247461801</v>
      </c>
      <c r="L150" s="83">
        <f t="shared" si="52"/>
        <v>55.8</v>
      </c>
    </row>
    <row r="151" spans="1:12" x14ac:dyDescent="0.25">
      <c r="A151" s="84">
        <v>45118</v>
      </c>
      <c r="B151" s="85" t="str">
        <f>IF(ISBLANK(B150),"No Site input",B150)</f>
        <v>Muddy Creek</v>
      </c>
      <c r="C151" s="77">
        <v>3</v>
      </c>
      <c r="D151" s="78">
        <v>10</v>
      </c>
      <c r="E151" s="79">
        <v>45131</v>
      </c>
      <c r="F151" s="80">
        <v>10</v>
      </c>
      <c r="G151" s="81">
        <v>115.04</v>
      </c>
      <c r="H151" s="81">
        <v>0</v>
      </c>
      <c r="I151" s="81">
        <v>113.4</v>
      </c>
      <c r="J151" s="82">
        <f t="shared" si="54"/>
        <v>114.22</v>
      </c>
      <c r="K151" s="82">
        <f t="shared" si="55"/>
        <v>1.1596551211459383</v>
      </c>
      <c r="L151" s="83">
        <f t="shared" si="52"/>
        <v>115.04</v>
      </c>
    </row>
    <row r="152" spans="1:12" x14ac:dyDescent="0.25">
      <c r="A152" s="75">
        <v>45118</v>
      </c>
      <c r="B152" s="85" t="s">
        <v>13</v>
      </c>
      <c r="C152" s="77">
        <v>1</v>
      </c>
      <c r="D152" s="78">
        <v>10</v>
      </c>
      <c r="E152" s="79">
        <v>45140</v>
      </c>
      <c r="F152" s="80">
        <v>10</v>
      </c>
      <c r="G152" s="81">
        <v>162.63999999999999</v>
      </c>
      <c r="H152" s="81">
        <v>0</v>
      </c>
      <c r="I152" s="81">
        <v>163.03</v>
      </c>
      <c r="J152" s="82">
        <f t="shared" si="54"/>
        <v>162.83499999999998</v>
      </c>
      <c r="K152" s="82">
        <f t="shared" si="55"/>
        <v>0.27577164466276399</v>
      </c>
      <c r="L152" s="83">
        <f t="shared" ref="L152:L154" si="62">IFERROR(IF(H152&gt;0,($G152*($F152/$D152))*H152,($G152*($F152/$D152))),"")</f>
        <v>162.63999999999999</v>
      </c>
    </row>
    <row r="153" spans="1:12" x14ac:dyDescent="0.25">
      <c r="A153" s="84">
        <v>45118</v>
      </c>
      <c r="B153" s="85" t="s">
        <v>13</v>
      </c>
      <c r="C153" s="77">
        <v>2</v>
      </c>
      <c r="D153" s="78">
        <v>10</v>
      </c>
      <c r="E153" s="94">
        <v>45131</v>
      </c>
      <c r="F153" s="80">
        <v>10</v>
      </c>
      <c r="G153" s="81">
        <v>120.24</v>
      </c>
      <c r="H153" s="81">
        <v>0</v>
      </c>
      <c r="I153" s="81">
        <v>119.44</v>
      </c>
      <c r="J153" s="82">
        <f t="shared" si="54"/>
        <v>119.84</v>
      </c>
      <c r="K153" s="82">
        <f t="shared" si="55"/>
        <v>0.56568542494923602</v>
      </c>
      <c r="L153" s="83">
        <f t="shared" si="62"/>
        <v>120.24</v>
      </c>
    </row>
    <row r="154" spans="1:12" x14ac:dyDescent="0.25">
      <c r="A154" s="84">
        <v>45118</v>
      </c>
      <c r="B154" s="85" t="s">
        <v>13</v>
      </c>
      <c r="C154" s="77">
        <v>3</v>
      </c>
      <c r="D154" s="78">
        <v>10</v>
      </c>
      <c r="E154" s="79">
        <v>45131</v>
      </c>
      <c r="F154" s="80">
        <v>10</v>
      </c>
      <c r="G154" s="81">
        <v>171.79</v>
      </c>
      <c r="H154" s="81">
        <v>0</v>
      </c>
      <c r="I154" s="81">
        <v>169.28</v>
      </c>
      <c r="J154" s="82">
        <f t="shared" si="54"/>
        <v>170.535</v>
      </c>
      <c r="K154" s="82">
        <f t="shared" si="55"/>
        <v>1.7748380207782279</v>
      </c>
      <c r="L154" s="83">
        <f t="shared" si="62"/>
        <v>171.79</v>
      </c>
    </row>
    <row r="155" spans="1:12" x14ac:dyDescent="0.25">
      <c r="A155" s="75">
        <v>45118</v>
      </c>
      <c r="B155" s="85" t="s">
        <v>14</v>
      </c>
      <c r="C155" s="78">
        <v>1</v>
      </c>
      <c r="D155" s="80">
        <v>10</v>
      </c>
      <c r="E155" s="79">
        <v>45140</v>
      </c>
      <c r="F155" s="80">
        <v>10</v>
      </c>
      <c r="G155" s="81">
        <v>183.6</v>
      </c>
      <c r="H155" s="81">
        <v>0</v>
      </c>
      <c r="I155" s="81">
        <v>185.18</v>
      </c>
      <c r="J155" s="82">
        <f t="shared" si="54"/>
        <v>184.39</v>
      </c>
      <c r="K155" s="82">
        <f t="shared" si="55"/>
        <v>1.1172287142747539</v>
      </c>
      <c r="L155" s="83">
        <f t="shared" ref="L155:L178" si="63">IFERROR(IF(H155&gt;0,($G155*($F155/$D155))*H155,($G155*($F155/$D155))),"")</f>
        <v>183.6</v>
      </c>
    </row>
    <row r="156" spans="1:12" x14ac:dyDescent="0.25">
      <c r="A156" s="84">
        <v>45118</v>
      </c>
      <c r="B156" s="85" t="s">
        <v>14</v>
      </c>
      <c r="C156" s="78">
        <v>2</v>
      </c>
      <c r="D156" s="80">
        <v>10</v>
      </c>
      <c r="E156" s="79">
        <v>45140</v>
      </c>
      <c r="F156" s="80">
        <v>10</v>
      </c>
      <c r="G156" s="81">
        <v>62.98</v>
      </c>
      <c r="H156" s="81">
        <v>0</v>
      </c>
      <c r="I156" s="81">
        <v>62.92</v>
      </c>
      <c r="J156" s="82">
        <f t="shared" si="54"/>
        <v>62.95</v>
      </c>
      <c r="K156" s="82">
        <f t="shared" si="55"/>
        <v>4.2426406871189433E-2</v>
      </c>
      <c r="L156" s="83">
        <f t="shared" si="63"/>
        <v>62.98</v>
      </c>
    </row>
    <row r="157" spans="1:12" x14ac:dyDescent="0.25">
      <c r="A157" s="84">
        <v>45118</v>
      </c>
      <c r="B157" s="85" t="s">
        <v>14</v>
      </c>
      <c r="C157" s="78">
        <v>3</v>
      </c>
      <c r="D157" s="80">
        <v>10</v>
      </c>
      <c r="E157" s="79">
        <v>45140</v>
      </c>
      <c r="F157" s="80">
        <v>10</v>
      </c>
      <c r="G157" s="81">
        <v>187.8</v>
      </c>
      <c r="H157" s="81">
        <v>0</v>
      </c>
      <c r="I157" s="81">
        <v>187.87</v>
      </c>
      <c r="J157" s="82">
        <f t="shared" si="54"/>
        <v>187.83500000000001</v>
      </c>
      <c r="K157" s="82">
        <f t="shared" si="55"/>
        <v>4.9497474683053502E-2</v>
      </c>
      <c r="L157" s="83">
        <f t="shared" si="63"/>
        <v>187.8</v>
      </c>
    </row>
    <row r="158" spans="1:12" x14ac:dyDescent="0.25">
      <c r="A158" s="75">
        <v>45118</v>
      </c>
      <c r="B158" s="85" t="s">
        <v>15</v>
      </c>
      <c r="C158" s="78">
        <v>1</v>
      </c>
      <c r="D158" s="80">
        <v>10</v>
      </c>
      <c r="E158" s="79">
        <v>45140</v>
      </c>
      <c r="F158" s="80">
        <v>10</v>
      </c>
      <c r="G158" s="81">
        <v>121.04</v>
      </c>
      <c r="H158" s="81">
        <v>0</v>
      </c>
      <c r="I158" s="81">
        <v>120.94</v>
      </c>
      <c r="J158" s="82">
        <f t="shared" si="54"/>
        <v>120.99000000000001</v>
      </c>
      <c r="K158" s="82">
        <f t="shared" si="55"/>
        <v>7.0710678118660789E-2</v>
      </c>
      <c r="L158" s="83">
        <f t="shared" si="63"/>
        <v>121.04</v>
      </c>
    </row>
    <row r="159" spans="1:12" x14ac:dyDescent="0.25">
      <c r="A159" s="84">
        <v>45118</v>
      </c>
      <c r="B159" s="85" t="s">
        <v>15</v>
      </c>
      <c r="C159" s="78">
        <v>2</v>
      </c>
      <c r="D159" s="80">
        <v>10</v>
      </c>
      <c r="E159" s="94">
        <v>45140</v>
      </c>
      <c r="F159" s="80">
        <v>10</v>
      </c>
      <c r="G159" s="81">
        <v>121.77</v>
      </c>
      <c r="H159" s="81">
        <v>0</v>
      </c>
      <c r="I159" s="81">
        <v>121.17</v>
      </c>
      <c r="J159" s="82">
        <f t="shared" si="54"/>
        <v>121.47</v>
      </c>
      <c r="K159" s="82">
        <f t="shared" si="55"/>
        <v>0.42426406871192446</v>
      </c>
      <c r="L159" s="83">
        <f t="shared" si="63"/>
        <v>121.77</v>
      </c>
    </row>
    <row r="160" spans="1:12" x14ac:dyDescent="0.25">
      <c r="A160" s="84">
        <v>45118</v>
      </c>
      <c r="B160" s="85" t="s">
        <v>15</v>
      </c>
      <c r="C160" s="78">
        <v>3</v>
      </c>
      <c r="D160" s="80">
        <v>10</v>
      </c>
      <c r="E160" s="79">
        <v>45140</v>
      </c>
      <c r="F160" s="80">
        <v>10</v>
      </c>
      <c r="G160" s="81">
        <v>128.51</v>
      </c>
      <c r="H160" s="81">
        <v>0</v>
      </c>
      <c r="I160" s="81">
        <v>129.29</v>
      </c>
      <c r="J160" s="82">
        <f t="shared" si="54"/>
        <v>128.89999999999998</v>
      </c>
      <c r="K160" s="82">
        <f t="shared" si="55"/>
        <v>0.55154328932550789</v>
      </c>
      <c r="L160" s="83">
        <f t="shared" si="63"/>
        <v>128.51</v>
      </c>
    </row>
    <row r="161" spans="1:12" x14ac:dyDescent="0.25">
      <c r="A161" s="75">
        <v>45118</v>
      </c>
      <c r="B161" s="85" t="s">
        <v>16</v>
      </c>
      <c r="C161" s="78">
        <v>1</v>
      </c>
      <c r="D161" s="80">
        <v>10</v>
      </c>
      <c r="E161" s="79">
        <v>45140</v>
      </c>
      <c r="F161" s="80">
        <v>10</v>
      </c>
      <c r="G161" s="81">
        <v>87.04</v>
      </c>
      <c r="H161" s="81">
        <v>0</v>
      </c>
      <c r="I161" s="81">
        <v>87.14</v>
      </c>
      <c r="J161" s="82">
        <f t="shared" si="54"/>
        <v>87.09</v>
      </c>
      <c r="K161" s="82">
        <f t="shared" si="55"/>
        <v>7.0710678118650741E-2</v>
      </c>
      <c r="L161" s="83">
        <f t="shared" si="63"/>
        <v>87.04</v>
      </c>
    </row>
    <row r="162" spans="1:12" x14ac:dyDescent="0.25">
      <c r="A162" s="84">
        <v>45118</v>
      </c>
      <c r="B162" s="85" t="s">
        <v>16</v>
      </c>
      <c r="C162" s="78">
        <v>2</v>
      </c>
      <c r="D162" s="80">
        <v>10</v>
      </c>
      <c r="E162" s="94">
        <v>45140</v>
      </c>
      <c r="F162" s="80">
        <v>10</v>
      </c>
      <c r="G162" s="81">
        <v>85.63</v>
      </c>
      <c r="H162" s="81">
        <v>0</v>
      </c>
      <c r="I162" s="81">
        <v>85.35</v>
      </c>
      <c r="J162" s="82">
        <f t="shared" si="54"/>
        <v>85.49</v>
      </c>
      <c r="K162" s="82">
        <f t="shared" si="55"/>
        <v>0.1979898987322341</v>
      </c>
      <c r="L162" s="83">
        <f t="shared" si="63"/>
        <v>85.63</v>
      </c>
    </row>
    <row r="163" spans="1:12" x14ac:dyDescent="0.25">
      <c r="A163" s="84">
        <v>45118</v>
      </c>
      <c r="B163" s="85" t="s">
        <v>16</v>
      </c>
      <c r="C163" s="78">
        <v>3</v>
      </c>
      <c r="D163" s="80">
        <v>10</v>
      </c>
      <c r="E163" s="79">
        <v>45140</v>
      </c>
      <c r="F163" s="80">
        <v>10</v>
      </c>
      <c r="G163" s="81">
        <v>92.36</v>
      </c>
      <c r="H163" s="81">
        <v>0</v>
      </c>
      <c r="I163" s="81">
        <v>91.26</v>
      </c>
      <c r="J163" s="82">
        <f t="shared" si="54"/>
        <v>91.81</v>
      </c>
      <c r="K163" s="82">
        <f t="shared" si="55"/>
        <v>0.7778174593051983</v>
      </c>
      <c r="L163" s="83">
        <f t="shared" si="63"/>
        <v>92.36</v>
      </c>
    </row>
    <row r="164" spans="1:12" x14ac:dyDescent="0.25">
      <c r="A164" s="75">
        <v>45118</v>
      </c>
      <c r="B164" s="85" t="s">
        <v>17</v>
      </c>
      <c r="C164" s="78">
        <v>1</v>
      </c>
      <c r="D164" s="80">
        <v>10</v>
      </c>
      <c r="E164" s="79">
        <v>45140</v>
      </c>
      <c r="F164" s="80">
        <v>10</v>
      </c>
      <c r="G164" s="81">
        <v>105.26</v>
      </c>
      <c r="H164" s="81">
        <v>0</v>
      </c>
      <c r="I164" s="81">
        <v>104.74</v>
      </c>
      <c r="J164" s="82">
        <f t="shared" si="54"/>
        <v>105</v>
      </c>
      <c r="K164" s="82">
        <f t="shared" si="55"/>
        <v>0.36769552621701196</v>
      </c>
      <c r="L164" s="83">
        <f t="shared" si="63"/>
        <v>105.26</v>
      </c>
    </row>
    <row r="165" spans="1:12" x14ac:dyDescent="0.25">
      <c r="A165" s="84">
        <v>45118</v>
      </c>
      <c r="B165" s="85" t="s">
        <v>17</v>
      </c>
      <c r="C165" s="78">
        <v>2</v>
      </c>
      <c r="D165" s="80">
        <v>10</v>
      </c>
      <c r="E165" s="94">
        <v>45140</v>
      </c>
      <c r="F165" s="80">
        <v>10</v>
      </c>
      <c r="G165" s="81">
        <v>101.27</v>
      </c>
      <c r="H165" s="81">
        <v>0</v>
      </c>
      <c r="I165" s="81">
        <v>101.09</v>
      </c>
      <c r="J165" s="82">
        <f t="shared" si="54"/>
        <v>101.18</v>
      </c>
      <c r="K165" s="82">
        <f t="shared" si="55"/>
        <v>0.12727922061357333</v>
      </c>
      <c r="L165" s="83">
        <f t="shared" si="63"/>
        <v>101.27</v>
      </c>
    </row>
    <row r="166" spans="1:12" x14ac:dyDescent="0.25">
      <c r="A166" s="84">
        <v>45118</v>
      </c>
      <c r="B166" s="85" t="s">
        <v>17</v>
      </c>
      <c r="C166" s="78">
        <v>3</v>
      </c>
      <c r="D166" s="80">
        <v>10</v>
      </c>
      <c r="E166" s="79">
        <v>45140</v>
      </c>
      <c r="F166" s="80">
        <v>10</v>
      </c>
      <c r="G166" s="81">
        <v>91.13</v>
      </c>
      <c r="H166" s="81">
        <v>0</v>
      </c>
      <c r="I166" s="81">
        <v>91.91</v>
      </c>
      <c r="J166" s="82">
        <f t="shared" si="54"/>
        <v>91.52</v>
      </c>
      <c r="K166" s="82">
        <f t="shared" si="55"/>
        <v>0.55154328932550789</v>
      </c>
      <c r="L166" s="83">
        <f t="shared" si="63"/>
        <v>91.13</v>
      </c>
    </row>
    <row r="167" spans="1:12" x14ac:dyDescent="0.25">
      <c r="A167" s="75">
        <v>45118</v>
      </c>
      <c r="B167" s="85" t="s">
        <v>18</v>
      </c>
      <c r="C167" s="78">
        <v>1</v>
      </c>
      <c r="D167" s="80">
        <v>10</v>
      </c>
      <c r="E167" s="79">
        <v>45140</v>
      </c>
      <c r="F167" s="80">
        <v>10</v>
      </c>
      <c r="G167" s="81">
        <v>93.85</v>
      </c>
      <c r="H167" s="81">
        <v>0</v>
      </c>
      <c r="I167" s="81">
        <v>93.9</v>
      </c>
      <c r="J167" s="82">
        <f t="shared" si="54"/>
        <v>93.875</v>
      </c>
      <c r="K167" s="82">
        <f t="shared" si="55"/>
        <v>3.5355339059335411E-2</v>
      </c>
      <c r="L167" s="83">
        <f t="shared" si="63"/>
        <v>93.85</v>
      </c>
    </row>
    <row r="168" spans="1:12" x14ac:dyDescent="0.25">
      <c r="A168" s="84">
        <v>45118</v>
      </c>
      <c r="B168" s="85" t="s">
        <v>18</v>
      </c>
      <c r="C168" s="78">
        <v>2</v>
      </c>
      <c r="D168" s="80">
        <v>10</v>
      </c>
      <c r="E168" s="94">
        <v>45140</v>
      </c>
      <c r="F168" s="80">
        <v>10</v>
      </c>
      <c r="G168" s="81">
        <v>88.12</v>
      </c>
      <c r="H168" s="81">
        <v>0</v>
      </c>
      <c r="I168" s="81">
        <v>88.35</v>
      </c>
      <c r="J168" s="82">
        <f t="shared" si="54"/>
        <v>88.234999999999999</v>
      </c>
      <c r="K168" s="82">
        <f t="shared" si="55"/>
        <v>0.16263455967289869</v>
      </c>
      <c r="L168" s="83">
        <f t="shared" si="63"/>
        <v>88.12</v>
      </c>
    </row>
    <row r="169" spans="1:12" x14ac:dyDescent="0.25">
      <c r="A169" s="84">
        <v>45118</v>
      </c>
      <c r="B169" s="85" t="s">
        <v>18</v>
      </c>
      <c r="C169" s="78">
        <v>3</v>
      </c>
      <c r="D169" s="80">
        <v>10</v>
      </c>
      <c r="E169" s="79">
        <v>45140</v>
      </c>
      <c r="F169" s="80">
        <v>10</v>
      </c>
      <c r="G169" s="81">
        <v>95.11</v>
      </c>
      <c r="H169" s="81">
        <v>0</v>
      </c>
      <c r="I169" s="81">
        <v>96.78</v>
      </c>
      <c r="J169" s="82">
        <f t="shared" si="54"/>
        <v>95.944999999999993</v>
      </c>
      <c r="K169" s="82">
        <f t="shared" si="55"/>
        <v>1.1808683245815357</v>
      </c>
      <c r="L169" s="83">
        <f t="shared" si="63"/>
        <v>95.11</v>
      </c>
    </row>
    <row r="170" spans="1:12" x14ac:dyDescent="0.25">
      <c r="A170" s="75">
        <v>45118</v>
      </c>
      <c r="B170" s="85" t="s">
        <v>19</v>
      </c>
      <c r="C170" s="78">
        <v>1</v>
      </c>
      <c r="D170" s="80">
        <v>10</v>
      </c>
      <c r="E170" s="79">
        <v>45140</v>
      </c>
      <c r="F170" s="80">
        <v>10</v>
      </c>
      <c r="G170" s="81">
        <v>94.91</v>
      </c>
      <c r="H170" s="81">
        <v>0</v>
      </c>
      <c r="I170" s="81">
        <v>95.69</v>
      </c>
      <c r="J170" s="82">
        <f t="shared" si="54"/>
        <v>95.3</v>
      </c>
      <c r="K170" s="82">
        <f t="shared" si="55"/>
        <v>0.55154328932550789</v>
      </c>
      <c r="L170" s="83">
        <f t="shared" si="63"/>
        <v>94.91</v>
      </c>
    </row>
    <row r="171" spans="1:12" x14ac:dyDescent="0.25">
      <c r="A171" s="84">
        <v>45118</v>
      </c>
      <c r="B171" s="85" t="s">
        <v>19</v>
      </c>
      <c r="C171" s="78">
        <v>2</v>
      </c>
      <c r="D171" s="80">
        <v>10</v>
      </c>
      <c r="E171" s="94">
        <v>45140</v>
      </c>
      <c r="F171" s="80">
        <v>10</v>
      </c>
      <c r="G171" s="81">
        <v>97.92</v>
      </c>
      <c r="H171" s="81">
        <v>0</v>
      </c>
      <c r="I171" s="81">
        <v>96.66</v>
      </c>
      <c r="J171" s="82">
        <f t="shared" si="54"/>
        <v>97.289999999999992</v>
      </c>
      <c r="K171" s="82">
        <f t="shared" si="55"/>
        <v>0.8909545442950535</v>
      </c>
      <c r="L171" s="83">
        <f t="shared" si="63"/>
        <v>97.92</v>
      </c>
    </row>
    <row r="172" spans="1:12" x14ac:dyDescent="0.25">
      <c r="A172" s="84">
        <v>45118</v>
      </c>
      <c r="B172" s="85" t="s">
        <v>19</v>
      </c>
      <c r="C172" s="78">
        <v>3</v>
      </c>
      <c r="D172" s="80">
        <v>10</v>
      </c>
      <c r="E172" s="79">
        <v>45140</v>
      </c>
      <c r="F172" s="80">
        <v>10</v>
      </c>
      <c r="G172" s="81">
        <v>106.74</v>
      </c>
      <c r="H172" s="81">
        <v>0</v>
      </c>
      <c r="I172" s="81">
        <v>106.31</v>
      </c>
      <c r="J172" s="82">
        <f t="shared" si="54"/>
        <v>106.52500000000001</v>
      </c>
      <c r="K172" s="82">
        <f t="shared" si="55"/>
        <v>0.30405591591021019</v>
      </c>
      <c r="L172" s="83">
        <f t="shared" si="63"/>
        <v>106.74</v>
      </c>
    </row>
    <row r="173" spans="1:12" x14ac:dyDescent="0.25">
      <c r="A173" s="75">
        <v>45118</v>
      </c>
      <c r="B173" s="85" t="s">
        <v>20</v>
      </c>
      <c r="C173" s="78">
        <v>1</v>
      </c>
      <c r="D173" s="80">
        <v>10</v>
      </c>
      <c r="E173" s="79">
        <v>45140</v>
      </c>
      <c r="F173" s="80">
        <v>10</v>
      </c>
      <c r="G173" s="81">
        <v>43.24</v>
      </c>
      <c r="H173" s="81">
        <v>0</v>
      </c>
      <c r="I173" s="81">
        <v>42.97</v>
      </c>
      <c r="J173" s="82">
        <f t="shared" si="54"/>
        <v>43.105000000000004</v>
      </c>
      <c r="K173" s="82">
        <f t="shared" si="55"/>
        <v>0.19091883092037004</v>
      </c>
      <c r="L173" s="83">
        <f t="shared" si="63"/>
        <v>43.24</v>
      </c>
    </row>
    <row r="174" spans="1:12" x14ac:dyDescent="0.25">
      <c r="A174" s="84">
        <v>45118</v>
      </c>
      <c r="B174" s="85" t="s">
        <v>20</v>
      </c>
      <c r="C174" s="78">
        <v>2</v>
      </c>
      <c r="D174" s="80">
        <v>10</v>
      </c>
      <c r="E174" s="94">
        <v>45140</v>
      </c>
      <c r="F174" s="80">
        <v>10</v>
      </c>
      <c r="G174" s="81">
        <v>46.8</v>
      </c>
      <c r="H174" s="81">
        <v>0</v>
      </c>
      <c r="I174" s="81">
        <v>46.33</v>
      </c>
      <c r="J174" s="82">
        <f t="shared" si="54"/>
        <v>46.564999999999998</v>
      </c>
      <c r="K174" s="82">
        <f t="shared" si="55"/>
        <v>0.33234018715767655</v>
      </c>
      <c r="L174" s="83">
        <f t="shared" si="63"/>
        <v>46.8</v>
      </c>
    </row>
    <row r="175" spans="1:12" x14ac:dyDescent="0.25">
      <c r="A175" s="84">
        <v>45118</v>
      </c>
      <c r="B175" s="85" t="s">
        <v>20</v>
      </c>
      <c r="C175" s="78">
        <v>3</v>
      </c>
      <c r="D175" s="80">
        <v>10</v>
      </c>
      <c r="E175" s="79">
        <v>45140</v>
      </c>
      <c r="F175" s="80">
        <v>10</v>
      </c>
      <c r="G175" s="81">
        <v>49.19</v>
      </c>
      <c r="H175" s="81">
        <v>0</v>
      </c>
      <c r="I175" s="81">
        <v>48.78</v>
      </c>
      <c r="J175" s="82">
        <f t="shared" si="54"/>
        <v>48.984999999999999</v>
      </c>
      <c r="K175" s="82">
        <f t="shared" si="55"/>
        <v>0.28991378028648207</v>
      </c>
      <c r="L175" s="83">
        <f t="shared" si="63"/>
        <v>49.19</v>
      </c>
    </row>
    <row r="176" spans="1:12" x14ac:dyDescent="0.25">
      <c r="A176" s="84">
        <v>45118</v>
      </c>
      <c r="B176" s="85" t="s">
        <v>21</v>
      </c>
      <c r="C176" s="78">
        <v>1</v>
      </c>
      <c r="D176" s="80">
        <v>10</v>
      </c>
      <c r="E176" s="79">
        <v>45131</v>
      </c>
      <c r="F176" s="80">
        <v>10</v>
      </c>
      <c r="G176" s="81">
        <v>21.94</v>
      </c>
      <c r="H176" s="81">
        <v>0</v>
      </c>
      <c r="I176" s="81">
        <v>21.72</v>
      </c>
      <c r="J176" s="82">
        <f t="shared" si="54"/>
        <v>21.83</v>
      </c>
      <c r="K176" s="82">
        <f t="shared" si="55"/>
        <v>0.15556349186104218</v>
      </c>
      <c r="L176" s="83">
        <f t="shared" si="63"/>
        <v>21.94</v>
      </c>
    </row>
    <row r="177" spans="1:13" x14ac:dyDescent="0.25">
      <c r="A177" s="84">
        <v>45118</v>
      </c>
      <c r="B177" s="85" t="s">
        <v>21</v>
      </c>
      <c r="C177" s="78">
        <v>2</v>
      </c>
      <c r="D177" s="80">
        <v>10</v>
      </c>
      <c r="E177" s="94">
        <v>45131</v>
      </c>
      <c r="F177" s="80">
        <v>10</v>
      </c>
      <c r="G177" s="81">
        <v>23.97</v>
      </c>
      <c r="H177" s="81">
        <v>0</v>
      </c>
      <c r="I177" s="81">
        <v>23.67</v>
      </c>
      <c r="J177" s="82">
        <f t="shared" si="54"/>
        <v>23.82</v>
      </c>
      <c r="K177" s="82">
        <f t="shared" si="55"/>
        <v>0.21213203435596223</v>
      </c>
      <c r="L177" s="83">
        <f t="shared" si="63"/>
        <v>23.97</v>
      </c>
    </row>
    <row r="178" spans="1:13" x14ac:dyDescent="0.25">
      <c r="A178" s="84">
        <v>45118</v>
      </c>
      <c r="B178" s="85" t="s">
        <v>21</v>
      </c>
      <c r="C178" s="78">
        <v>3</v>
      </c>
      <c r="D178" s="80">
        <v>10</v>
      </c>
      <c r="E178" s="79">
        <v>45131</v>
      </c>
      <c r="F178" s="80">
        <v>10</v>
      </c>
      <c r="G178" s="81">
        <v>22.4</v>
      </c>
      <c r="H178" s="81">
        <v>0</v>
      </c>
      <c r="I178" s="81">
        <v>22.2</v>
      </c>
      <c r="J178" s="82">
        <f t="shared" si="54"/>
        <v>22.299999999999997</v>
      </c>
      <c r="K178" s="82">
        <f t="shared" si="55"/>
        <v>0.141421356237309</v>
      </c>
      <c r="L178" s="83">
        <f t="shared" si="63"/>
        <v>22.4</v>
      </c>
    </row>
    <row r="179" spans="1:13" x14ac:dyDescent="0.25">
      <c r="A179" s="102">
        <v>45125</v>
      </c>
      <c r="B179" s="60" t="s">
        <v>9</v>
      </c>
      <c r="C179" s="11">
        <v>1</v>
      </c>
      <c r="D179" s="12">
        <v>10</v>
      </c>
      <c r="E179" s="61">
        <v>45141</v>
      </c>
      <c r="F179" s="13">
        <v>10</v>
      </c>
      <c r="G179" s="14">
        <v>140.16</v>
      </c>
      <c r="H179" s="14">
        <v>0</v>
      </c>
      <c r="I179" s="14">
        <v>139.26</v>
      </c>
      <c r="J179" s="82">
        <f t="shared" si="54"/>
        <v>139.70999999999998</v>
      </c>
      <c r="K179" s="82">
        <f t="shared" si="55"/>
        <v>0.63639610306789685</v>
      </c>
      <c r="L179" s="62">
        <f>IFERROR(IF(H179&gt;0,($G179*($F179/$D179))*H179,($G179*($F179/$D179))),"")</f>
        <v>140.16</v>
      </c>
    </row>
    <row r="180" spans="1:13" x14ac:dyDescent="0.25">
      <c r="A180" s="95">
        <v>45125</v>
      </c>
      <c r="B180" s="96" t="str">
        <f>IF(ISBLANK(B179),"No Site input",B179)</f>
        <v>Muddy Creek</v>
      </c>
      <c r="C180" s="97">
        <v>2</v>
      </c>
      <c r="D180" s="98">
        <v>10</v>
      </c>
      <c r="E180" s="95">
        <v>45141</v>
      </c>
      <c r="F180" s="99">
        <v>10</v>
      </c>
      <c r="G180" s="100"/>
      <c r="H180" s="100">
        <v>0</v>
      </c>
      <c r="I180" s="100"/>
      <c r="J180" s="82" t="str">
        <f t="shared" si="54"/>
        <v/>
      </c>
      <c r="K180" s="82" t="str">
        <f t="shared" si="55"/>
        <v/>
      </c>
      <c r="L180" s="62">
        <f t="shared" ref="L180:L208" si="64">IFERROR(IF(H180&gt;0,($G180*($F180/$D180))*H180,($G180*($F180/$D180))),"")</f>
        <v>0</v>
      </c>
      <c r="M180" s="1" t="s">
        <v>29</v>
      </c>
    </row>
    <row r="181" spans="1:13" x14ac:dyDescent="0.25">
      <c r="A181" s="84">
        <v>45125</v>
      </c>
      <c r="B181" s="85" t="str">
        <f>IF(ISBLANK(B180),"No Site input",B180)</f>
        <v>Muddy Creek</v>
      </c>
      <c r="C181" s="77">
        <v>3</v>
      </c>
      <c r="D181" s="78">
        <v>10</v>
      </c>
      <c r="E181" s="79">
        <v>45141</v>
      </c>
      <c r="F181" s="80">
        <v>10</v>
      </c>
      <c r="G181" s="81">
        <v>147.99</v>
      </c>
      <c r="H181" s="81">
        <v>0</v>
      </c>
      <c r="I181" s="81">
        <v>147.28</v>
      </c>
      <c r="J181" s="82">
        <f t="shared" si="54"/>
        <v>147.63499999999999</v>
      </c>
      <c r="K181" s="82">
        <f t="shared" si="55"/>
        <v>0.50204581464245435</v>
      </c>
      <c r="L181" s="83">
        <f t="shared" si="64"/>
        <v>147.99</v>
      </c>
    </row>
    <row r="182" spans="1:13" x14ac:dyDescent="0.25">
      <c r="A182" s="75">
        <v>45125</v>
      </c>
      <c r="B182" s="85" t="s">
        <v>13</v>
      </c>
      <c r="C182" s="77">
        <v>1</v>
      </c>
      <c r="D182" s="78">
        <v>10</v>
      </c>
      <c r="E182" s="79">
        <v>45141</v>
      </c>
      <c r="F182" s="80">
        <v>10</v>
      </c>
      <c r="G182" s="81">
        <v>154.13</v>
      </c>
      <c r="H182" s="81">
        <v>0</v>
      </c>
      <c r="I182" s="81">
        <v>153.43</v>
      </c>
      <c r="J182" s="82">
        <f t="shared" si="54"/>
        <v>153.78</v>
      </c>
      <c r="K182" s="82">
        <f t="shared" si="55"/>
        <v>0.49497474683057524</v>
      </c>
      <c r="L182" s="83">
        <f t="shared" si="64"/>
        <v>154.13</v>
      </c>
    </row>
    <row r="183" spans="1:13" x14ac:dyDescent="0.25">
      <c r="A183" s="84">
        <v>45125</v>
      </c>
      <c r="B183" s="85" t="str">
        <f t="shared" ref="B183:B184" si="65">IF(ISBLANK(B182),"No Site input",B182)</f>
        <v>ODNR_4</v>
      </c>
      <c r="C183" s="77">
        <v>2</v>
      </c>
      <c r="D183" s="78">
        <v>10</v>
      </c>
      <c r="E183" s="84">
        <v>45141</v>
      </c>
      <c r="F183" s="80">
        <v>10</v>
      </c>
      <c r="G183" s="81">
        <v>156.44</v>
      </c>
      <c r="H183" s="81">
        <v>0</v>
      </c>
      <c r="I183" s="81">
        <v>155.56</v>
      </c>
      <c r="J183" s="82">
        <f t="shared" si="54"/>
        <v>156</v>
      </c>
      <c r="K183" s="82">
        <f t="shared" si="55"/>
        <v>0.62225396744415862</v>
      </c>
      <c r="L183" s="83">
        <f t="shared" si="64"/>
        <v>156.44</v>
      </c>
    </row>
    <row r="184" spans="1:13" x14ac:dyDescent="0.25">
      <c r="A184" s="84">
        <v>45125</v>
      </c>
      <c r="B184" s="85" t="str">
        <f t="shared" si="65"/>
        <v>ODNR_4</v>
      </c>
      <c r="C184" s="77">
        <v>3</v>
      </c>
      <c r="D184" s="78">
        <v>10</v>
      </c>
      <c r="E184" s="79">
        <v>45141</v>
      </c>
      <c r="F184" s="80">
        <v>10</v>
      </c>
      <c r="G184" s="81">
        <v>153.66999999999999</v>
      </c>
      <c r="H184" s="81">
        <v>0</v>
      </c>
      <c r="I184" s="81">
        <v>153.69</v>
      </c>
      <c r="J184" s="82">
        <f t="shared" si="54"/>
        <v>153.68</v>
      </c>
      <c r="K184" s="82">
        <f t="shared" si="55"/>
        <v>1.4142135623738184E-2</v>
      </c>
      <c r="L184" s="83">
        <f t="shared" si="64"/>
        <v>153.66999999999999</v>
      </c>
    </row>
    <row r="185" spans="1:13" x14ac:dyDescent="0.25">
      <c r="A185" s="75">
        <v>45125</v>
      </c>
      <c r="B185" s="85" t="s">
        <v>14</v>
      </c>
      <c r="C185" s="77">
        <v>1</v>
      </c>
      <c r="D185" s="78">
        <v>10</v>
      </c>
      <c r="E185" s="79">
        <v>45141</v>
      </c>
      <c r="F185" s="80">
        <v>10</v>
      </c>
      <c r="G185" s="81">
        <v>163.27000000000001</v>
      </c>
      <c r="H185" s="81">
        <v>0</v>
      </c>
      <c r="I185" s="81">
        <v>162.66999999999999</v>
      </c>
      <c r="J185" s="82">
        <f t="shared" si="54"/>
        <v>162.97</v>
      </c>
      <c r="K185" s="82">
        <f t="shared" si="55"/>
        <v>0.42426406871194461</v>
      </c>
      <c r="L185" s="83">
        <f t="shared" si="64"/>
        <v>163.27000000000001</v>
      </c>
    </row>
    <row r="186" spans="1:13" x14ac:dyDescent="0.25">
      <c r="A186" s="84">
        <v>45125</v>
      </c>
      <c r="B186" s="85" t="str">
        <f t="shared" ref="B186:B187" si="66">IF(ISBLANK(B185),"No Site input",B185)</f>
        <v>ODNR_6</v>
      </c>
      <c r="C186" s="77">
        <v>2</v>
      </c>
      <c r="D186" s="78">
        <v>10</v>
      </c>
      <c r="E186" s="84">
        <v>45141</v>
      </c>
      <c r="F186" s="80">
        <v>10</v>
      </c>
      <c r="G186" s="81">
        <v>165.07</v>
      </c>
      <c r="H186" s="81">
        <v>0</v>
      </c>
      <c r="I186" s="81">
        <v>164.73</v>
      </c>
      <c r="J186" s="82">
        <f t="shared" si="54"/>
        <v>164.89999999999998</v>
      </c>
      <c r="K186" s="82">
        <f t="shared" si="55"/>
        <v>0.24041630560342855</v>
      </c>
      <c r="L186" s="83">
        <f t="shared" si="64"/>
        <v>165.07</v>
      </c>
    </row>
    <row r="187" spans="1:13" x14ac:dyDescent="0.25">
      <c r="A187" s="84">
        <v>45125</v>
      </c>
      <c r="B187" s="85" t="str">
        <f t="shared" si="66"/>
        <v>ODNR_6</v>
      </c>
      <c r="C187" s="77">
        <v>3</v>
      </c>
      <c r="D187" s="78">
        <v>10</v>
      </c>
      <c r="E187" s="79">
        <v>45141</v>
      </c>
      <c r="F187" s="80">
        <v>10</v>
      </c>
      <c r="G187" s="81">
        <v>150.88</v>
      </c>
      <c r="H187" s="81">
        <v>0</v>
      </c>
      <c r="I187" s="81">
        <v>150.13</v>
      </c>
      <c r="J187" s="82">
        <f t="shared" si="54"/>
        <v>150.505</v>
      </c>
      <c r="K187" s="82">
        <f t="shared" si="55"/>
        <v>0.5303300858899106</v>
      </c>
      <c r="L187" s="83">
        <f t="shared" si="64"/>
        <v>150.88</v>
      </c>
    </row>
    <row r="188" spans="1:13" x14ac:dyDescent="0.25">
      <c r="A188" s="75">
        <v>45125</v>
      </c>
      <c r="B188" s="85" t="s">
        <v>15</v>
      </c>
      <c r="C188" s="77">
        <v>1</v>
      </c>
      <c r="D188" s="78">
        <v>10</v>
      </c>
      <c r="E188" s="79">
        <v>45141</v>
      </c>
      <c r="F188" s="80">
        <v>10</v>
      </c>
      <c r="G188" s="81">
        <v>102.4</v>
      </c>
      <c r="H188" s="81">
        <v>0</v>
      </c>
      <c r="I188" s="81">
        <v>101.96</v>
      </c>
      <c r="J188" s="82">
        <f t="shared" si="54"/>
        <v>102.18</v>
      </c>
      <c r="K188" s="82">
        <f t="shared" si="55"/>
        <v>0.31112698372208936</v>
      </c>
      <c r="L188" s="83">
        <f t="shared" si="64"/>
        <v>102.4</v>
      </c>
    </row>
    <row r="189" spans="1:13" x14ac:dyDescent="0.25">
      <c r="A189" s="84">
        <v>45125</v>
      </c>
      <c r="B189" s="85" t="str">
        <f t="shared" ref="B189:B190" si="67">IF(ISBLANK(B188),"No Site input",B188)</f>
        <v>Bridge</v>
      </c>
      <c r="C189" s="77">
        <v>2</v>
      </c>
      <c r="D189" s="78">
        <v>10</v>
      </c>
      <c r="E189" s="84">
        <v>45141</v>
      </c>
      <c r="F189" s="80">
        <v>10</v>
      </c>
      <c r="G189" s="81">
        <v>107.76</v>
      </c>
      <c r="H189" s="81">
        <v>0</v>
      </c>
      <c r="I189" s="81">
        <v>107.39</v>
      </c>
      <c r="J189" s="82">
        <f t="shared" si="54"/>
        <v>107.575</v>
      </c>
      <c r="K189" s="82">
        <f t="shared" si="55"/>
        <v>0.26162950903902576</v>
      </c>
      <c r="L189" s="83">
        <f t="shared" si="64"/>
        <v>107.76</v>
      </c>
    </row>
    <row r="190" spans="1:13" x14ac:dyDescent="0.25">
      <c r="A190" s="84">
        <v>45125</v>
      </c>
      <c r="B190" s="85" t="str">
        <f t="shared" si="67"/>
        <v>Bridge</v>
      </c>
      <c r="C190" s="77">
        <v>3</v>
      </c>
      <c r="D190" s="78">
        <v>10</v>
      </c>
      <c r="E190" s="79">
        <v>45141</v>
      </c>
      <c r="F190" s="80">
        <v>10</v>
      </c>
      <c r="G190" s="81">
        <v>112.46</v>
      </c>
      <c r="H190" s="81">
        <v>0</v>
      </c>
      <c r="I190" s="81">
        <v>111.83</v>
      </c>
      <c r="J190" s="82">
        <f t="shared" si="54"/>
        <v>112.145</v>
      </c>
      <c r="K190" s="82">
        <f t="shared" si="55"/>
        <v>0.4454772721475217</v>
      </c>
      <c r="L190" s="83">
        <f t="shared" si="64"/>
        <v>112.46</v>
      </c>
    </row>
    <row r="191" spans="1:13" x14ac:dyDescent="0.25">
      <c r="A191" s="75">
        <v>45125</v>
      </c>
      <c r="B191" s="85" t="s">
        <v>16</v>
      </c>
      <c r="C191" s="77">
        <v>1</v>
      </c>
      <c r="D191" s="78">
        <v>10</v>
      </c>
      <c r="E191" s="79">
        <v>45141</v>
      </c>
      <c r="F191" s="80">
        <v>10</v>
      </c>
      <c r="G191" s="81">
        <v>118.49</v>
      </c>
      <c r="H191" s="81">
        <v>0</v>
      </c>
      <c r="I191" s="81">
        <v>117.63</v>
      </c>
      <c r="J191" s="82">
        <f t="shared" si="54"/>
        <v>118.06</v>
      </c>
      <c r="K191" s="82">
        <f t="shared" si="55"/>
        <v>0.60811183182043049</v>
      </c>
      <c r="L191" s="83">
        <f t="shared" si="64"/>
        <v>118.49</v>
      </c>
    </row>
    <row r="192" spans="1:13" x14ac:dyDescent="0.25">
      <c r="A192" s="84">
        <v>45125</v>
      </c>
      <c r="B192" s="85" t="str">
        <f t="shared" ref="B192:B193" si="68">IF(ISBLANK(B191),"No Site input",B191)</f>
        <v>ODNR_2</v>
      </c>
      <c r="C192" s="77">
        <v>2</v>
      </c>
      <c r="D192" s="78">
        <v>10</v>
      </c>
      <c r="E192" s="84">
        <v>45141</v>
      </c>
      <c r="F192" s="80">
        <v>10</v>
      </c>
      <c r="G192" s="81">
        <v>138.97</v>
      </c>
      <c r="H192" s="81">
        <v>0</v>
      </c>
      <c r="I192" s="81">
        <v>138.19999999999999</v>
      </c>
      <c r="J192" s="82">
        <f t="shared" si="54"/>
        <v>138.58499999999998</v>
      </c>
      <c r="K192" s="82">
        <f t="shared" si="55"/>
        <v>0.54447222151364882</v>
      </c>
      <c r="L192" s="83">
        <f t="shared" si="64"/>
        <v>138.97</v>
      </c>
    </row>
    <row r="193" spans="1:12" x14ac:dyDescent="0.25">
      <c r="A193" s="84">
        <v>45125</v>
      </c>
      <c r="B193" s="85" t="str">
        <f t="shared" si="68"/>
        <v>ODNR_2</v>
      </c>
      <c r="C193" s="77">
        <v>3</v>
      </c>
      <c r="D193" s="78">
        <v>10</v>
      </c>
      <c r="E193" s="79">
        <v>45141</v>
      </c>
      <c r="F193" s="80">
        <v>10</v>
      </c>
      <c r="G193" s="81">
        <v>120.63</v>
      </c>
      <c r="H193" s="81">
        <v>0</v>
      </c>
      <c r="I193" s="81">
        <v>118.48</v>
      </c>
      <c r="J193" s="82">
        <f t="shared" si="54"/>
        <v>119.55500000000001</v>
      </c>
      <c r="K193" s="82">
        <f t="shared" si="55"/>
        <v>1.5202795795510711</v>
      </c>
      <c r="L193" s="83">
        <f t="shared" si="64"/>
        <v>120.63</v>
      </c>
    </row>
    <row r="194" spans="1:12" x14ac:dyDescent="0.25">
      <c r="A194" s="75">
        <v>45125</v>
      </c>
      <c r="B194" s="85" t="s">
        <v>17</v>
      </c>
      <c r="C194" s="77">
        <v>1</v>
      </c>
      <c r="D194" s="78">
        <v>10</v>
      </c>
      <c r="E194" s="79">
        <v>45141</v>
      </c>
      <c r="F194" s="80">
        <v>10</v>
      </c>
      <c r="G194" s="81">
        <v>92.7</v>
      </c>
      <c r="H194" s="81">
        <v>0</v>
      </c>
      <c r="I194" s="81">
        <v>94.19</v>
      </c>
      <c r="J194" s="82">
        <f t="shared" si="54"/>
        <v>93.444999999999993</v>
      </c>
      <c r="K194" s="82">
        <f t="shared" si="55"/>
        <v>1.0535891039679521</v>
      </c>
      <c r="L194" s="83">
        <f t="shared" si="64"/>
        <v>92.7</v>
      </c>
    </row>
    <row r="195" spans="1:12" x14ac:dyDescent="0.25">
      <c r="A195" s="84">
        <v>45125</v>
      </c>
      <c r="B195" s="85" t="str">
        <f t="shared" ref="B195:B196" si="69">IF(ISBLANK(B194),"No Site input",B194)</f>
        <v>Buoy_2</v>
      </c>
      <c r="C195" s="77">
        <v>2</v>
      </c>
      <c r="D195" s="78">
        <v>10</v>
      </c>
      <c r="E195" s="84">
        <v>45141</v>
      </c>
      <c r="F195" s="80">
        <v>10</v>
      </c>
      <c r="G195" s="81">
        <v>77.569999999999993</v>
      </c>
      <c r="H195" s="81">
        <v>0</v>
      </c>
      <c r="I195" s="81">
        <v>78.78</v>
      </c>
      <c r="J195" s="82">
        <f t="shared" ref="J195:J258" si="70">IFERROR(AVERAGE(G195,I195),"")</f>
        <v>78.174999999999997</v>
      </c>
      <c r="K195" s="82">
        <f t="shared" ref="K195:K258" si="71">IFERROR(_xlfn.STDEV.S(G195,I195),"")</f>
        <v>0.85559920523572819</v>
      </c>
      <c r="L195" s="83">
        <f t="shared" si="64"/>
        <v>77.569999999999993</v>
      </c>
    </row>
    <row r="196" spans="1:12" x14ac:dyDescent="0.25">
      <c r="A196" s="84">
        <v>45125</v>
      </c>
      <c r="B196" s="85" t="str">
        <f t="shared" si="69"/>
        <v>Buoy_2</v>
      </c>
      <c r="C196" s="77">
        <v>3</v>
      </c>
      <c r="D196" s="78">
        <v>10</v>
      </c>
      <c r="E196" s="79">
        <v>45141</v>
      </c>
      <c r="F196" s="80">
        <v>10</v>
      </c>
      <c r="G196" s="81">
        <v>117.33</v>
      </c>
      <c r="H196" s="81">
        <v>0</v>
      </c>
      <c r="I196" s="81">
        <v>118.82</v>
      </c>
      <c r="J196" s="82">
        <f t="shared" si="70"/>
        <v>118.07499999999999</v>
      </c>
      <c r="K196" s="82">
        <f t="shared" si="71"/>
        <v>1.0535891039679521</v>
      </c>
      <c r="L196" s="83">
        <f t="shared" si="64"/>
        <v>117.33</v>
      </c>
    </row>
    <row r="197" spans="1:12" x14ac:dyDescent="0.25">
      <c r="A197" s="75">
        <v>45125</v>
      </c>
      <c r="B197" s="85" t="s">
        <v>18</v>
      </c>
      <c r="C197" s="77">
        <v>1</v>
      </c>
      <c r="D197" s="78">
        <v>10</v>
      </c>
      <c r="E197" s="79">
        <v>45141</v>
      </c>
      <c r="F197" s="80">
        <v>10</v>
      </c>
      <c r="G197" s="81">
        <v>86.94</v>
      </c>
      <c r="H197" s="81">
        <v>0</v>
      </c>
      <c r="I197" s="81">
        <v>88.14</v>
      </c>
      <c r="J197" s="82">
        <f t="shared" si="70"/>
        <v>87.539999999999992</v>
      </c>
      <c r="K197" s="82">
        <f t="shared" si="71"/>
        <v>0.84852813742385902</v>
      </c>
      <c r="L197" s="83">
        <f t="shared" si="64"/>
        <v>86.94</v>
      </c>
    </row>
    <row r="198" spans="1:12" x14ac:dyDescent="0.25">
      <c r="A198" s="84">
        <v>45125</v>
      </c>
      <c r="B198" s="85" t="str">
        <f t="shared" ref="B198:B199" si="72">IF(ISBLANK(B197),"No Site input",B197)</f>
        <v>ODNR_1</v>
      </c>
      <c r="C198" s="77">
        <v>2</v>
      </c>
      <c r="D198" s="78">
        <v>10</v>
      </c>
      <c r="E198" s="84">
        <v>45141</v>
      </c>
      <c r="F198" s="80">
        <v>10</v>
      </c>
      <c r="G198" s="81">
        <v>85.51</v>
      </c>
      <c r="H198" s="81">
        <v>0</v>
      </c>
      <c r="I198" s="81">
        <v>86.26</v>
      </c>
      <c r="J198" s="82">
        <f t="shared" si="70"/>
        <v>85.885000000000005</v>
      </c>
      <c r="K198" s="82">
        <f t="shared" si="71"/>
        <v>0.5303300858899106</v>
      </c>
      <c r="L198" s="83">
        <f t="shared" si="64"/>
        <v>85.51</v>
      </c>
    </row>
    <row r="199" spans="1:12" x14ac:dyDescent="0.25">
      <c r="A199" s="84">
        <v>45125</v>
      </c>
      <c r="B199" s="85" t="str">
        <f t="shared" si="72"/>
        <v>ODNR_1</v>
      </c>
      <c r="C199" s="77">
        <v>3</v>
      </c>
      <c r="D199" s="78">
        <v>10</v>
      </c>
      <c r="E199" s="79">
        <v>45141</v>
      </c>
      <c r="F199" s="80">
        <v>10</v>
      </c>
      <c r="G199" s="81">
        <v>85.63</v>
      </c>
      <c r="H199" s="81">
        <v>0</v>
      </c>
      <c r="I199" s="81">
        <v>86.64</v>
      </c>
      <c r="J199" s="82">
        <f t="shared" si="70"/>
        <v>86.134999999999991</v>
      </c>
      <c r="K199" s="82">
        <f t="shared" si="71"/>
        <v>0.71417784899841663</v>
      </c>
      <c r="L199" s="83">
        <f t="shared" si="64"/>
        <v>85.63</v>
      </c>
    </row>
    <row r="200" spans="1:12" x14ac:dyDescent="0.25">
      <c r="A200" s="75">
        <v>45125</v>
      </c>
      <c r="B200" s="85" t="s">
        <v>19</v>
      </c>
      <c r="C200" s="77">
        <v>1</v>
      </c>
      <c r="D200" s="78">
        <v>10</v>
      </c>
      <c r="E200" s="79">
        <v>45141</v>
      </c>
      <c r="F200" s="80">
        <v>10</v>
      </c>
      <c r="G200" s="81">
        <v>48.64</v>
      </c>
      <c r="H200" s="81">
        <v>0</v>
      </c>
      <c r="I200" s="81">
        <v>49.3</v>
      </c>
      <c r="J200" s="82">
        <f t="shared" si="70"/>
        <v>48.97</v>
      </c>
      <c r="K200" s="82">
        <f t="shared" si="71"/>
        <v>0.46669047558311894</v>
      </c>
      <c r="L200" s="83">
        <f t="shared" si="64"/>
        <v>48.64</v>
      </c>
    </row>
    <row r="201" spans="1:12" x14ac:dyDescent="0.25">
      <c r="A201" s="84">
        <v>45125</v>
      </c>
      <c r="B201" s="85" t="str">
        <f t="shared" ref="B201:B202" si="73">IF(ISBLANK(B200),"No Site input",B200)</f>
        <v>EC_1163</v>
      </c>
      <c r="C201" s="77">
        <v>2</v>
      </c>
      <c r="D201" s="78">
        <v>10</v>
      </c>
      <c r="E201" s="84">
        <v>45141</v>
      </c>
      <c r="F201" s="80">
        <v>10</v>
      </c>
      <c r="G201" s="81">
        <v>39.36</v>
      </c>
      <c r="H201" s="81">
        <v>0</v>
      </c>
      <c r="I201" s="81">
        <v>39.92</v>
      </c>
      <c r="J201" s="82">
        <f t="shared" si="70"/>
        <v>39.64</v>
      </c>
      <c r="K201" s="82">
        <f t="shared" si="71"/>
        <v>0.39597979746446821</v>
      </c>
      <c r="L201" s="83">
        <f t="shared" si="64"/>
        <v>39.36</v>
      </c>
    </row>
    <row r="202" spans="1:12" x14ac:dyDescent="0.25">
      <c r="A202" s="84">
        <v>45125</v>
      </c>
      <c r="B202" s="85" t="str">
        <f t="shared" si="73"/>
        <v>EC_1163</v>
      </c>
      <c r="C202" s="77">
        <v>3</v>
      </c>
      <c r="D202" s="78">
        <v>10</v>
      </c>
      <c r="E202" s="79">
        <v>45141</v>
      </c>
      <c r="F202" s="80">
        <v>10</v>
      </c>
      <c r="G202" s="81">
        <v>33.61</v>
      </c>
      <c r="H202" s="81">
        <v>0</v>
      </c>
      <c r="I202" s="81">
        <v>34.26</v>
      </c>
      <c r="J202" s="82">
        <f t="shared" si="70"/>
        <v>33.935000000000002</v>
      </c>
      <c r="K202" s="82">
        <f t="shared" si="71"/>
        <v>0.45961940777125487</v>
      </c>
      <c r="L202" s="83">
        <f t="shared" si="64"/>
        <v>33.61</v>
      </c>
    </row>
    <row r="203" spans="1:12" x14ac:dyDescent="0.25">
      <c r="A203" s="75">
        <v>45125</v>
      </c>
      <c r="B203" s="85" t="s">
        <v>20</v>
      </c>
      <c r="C203" s="77">
        <v>1</v>
      </c>
      <c r="D203" s="78">
        <v>10</v>
      </c>
      <c r="E203" s="79">
        <v>45202</v>
      </c>
      <c r="F203" s="80">
        <v>10</v>
      </c>
      <c r="G203" s="81">
        <v>56.02</v>
      </c>
      <c r="H203" s="81">
        <v>0</v>
      </c>
      <c r="I203" s="81" t="s">
        <v>31</v>
      </c>
      <c r="J203" s="82">
        <f t="shared" si="70"/>
        <v>56.02</v>
      </c>
      <c r="K203" s="82" t="str">
        <f t="shared" si="71"/>
        <v/>
      </c>
      <c r="L203" s="83">
        <f t="shared" si="64"/>
        <v>56.02</v>
      </c>
    </row>
    <row r="204" spans="1:12" x14ac:dyDescent="0.25">
      <c r="A204" s="84">
        <v>45125</v>
      </c>
      <c r="B204" s="85" t="s">
        <v>20</v>
      </c>
      <c r="C204" s="77">
        <v>2</v>
      </c>
      <c r="D204" s="78">
        <v>10</v>
      </c>
      <c r="E204" s="84">
        <v>45131</v>
      </c>
      <c r="F204" s="80">
        <v>10</v>
      </c>
      <c r="G204" s="81">
        <v>52.3</v>
      </c>
      <c r="H204" s="81">
        <v>0</v>
      </c>
      <c r="I204" s="81">
        <v>52.01</v>
      </c>
      <c r="J204" s="82">
        <f t="shared" si="70"/>
        <v>52.155000000000001</v>
      </c>
      <c r="K204" s="82">
        <f t="shared" si="71"/>
        <v>0.20506096654409819</v>
      </c>
      <c r="L204" s="83">
        <f t="shared" si="64"/>
        <v>52.3</v>
      </c>
    </row>
    <row r="205" spans="1:12" x14ac:dyDescent="0.25">
      <c r="A205" s="84">
        <v>45125</v>
      </c>
      <c r="B205" s="85" t="s">
        <v>20</v>
      </c>
      <c r="C205" s="77">
        <v>3</v>
      </c>
      <c r="D205" s="78">
        <v>10</v>
      </c>
      <c r="E205" s="79">
        <v>45131</v>
      </c>
      <c r="F205" s="80">
        <v>10</v>
      </c>
      <c r="G205" s="81">
        <v>57.54</v>
      </c>
      <c r="H205" s="81">
        <v>0</v>
      </c>
      <c r="I205" s="81">
        <v>57.02</v>
      </c>
      <c r="J205" s="82">
        <f t="shared" si="70"/>
        <v>57.28</v>
      </c>
      <c r="K205" s="82">
        <f t="shared" si="71"/>
        <v>0.36769552621700191</v>
      </c>
      <c r="L205" s="83">
        <f t="shared" si="64"/>
        <v>57.54</v>
      </c>
    </row>
    <row r="206" spans="1:12" x14ac:dyDescent="0.25">
      <c r="A206" s="75">
        <v>45125</v>
      </c>
      <c r="B206" s="85" t="s">
        <v>21</v>
      </c>
      <c r="C206" s="77">
        <v>1</v>
      </c>
      <c r="D206" s="78">
        <v>10</v>
      </c>
      <c r="E206" s="79">
        <v>45131</v>
      </c>
      <c r="F206" s="80">
        <v>10</v>
      </c>
      <c r="G206" s="81">
        <v>65.62</v>
      </c>
      <c r="H206" s="81">
        <v>0</v>
      </c>
      <c r="I206" s="81">
        <v>65.08</v>
      </c>
      <c r="J206" s="82">
        <f t="shared" si="70"/>
        <v>65.349999999999994</v>
      </c>
      <c r="K206" s="82">
        <f t="shared" si="71"/>
        <v>0.38183766184074008</v>
      </c>
      <c r="L206" s="83">
        <f t="shared" si="64"/>
        <v>65.62</v>
      </c>
    </row>
    <row r="207" spans="1:12" x14ac:dyDescent="0.25">
      <c r="A207" s="84">
        <v>45125</v>
      </c>
      <c r="B207" s="85" t="s">
        <v>21</v>
      </c>
      <c r="C207" s="77">
        <v>2</v>
      </c>
      <c r="D207" s="78">
        <v>10</v>
      </c>
      <c r="E207" s="84">
        <v>45131</v>
      </c>
      <c r="F207" s="80">
        <v>10</v>
      </c>
      <c r="G207" s="81">
        <v>69.56</v>
      </c>
      <c r="H207" s="81">
        <v>0</v>
      </c>
      <c r="I207" s="81">
        <v>69.03</v>
      </c>
      <c r="J207" s="82">
        <f t="shared" si="70"/>
        <v>69.295000000000002</v>
      </c>
      <c r="K207" s="82">
        <f t="shared" si="71"/>
        <v>0.37476659402887097</v>
      </c>
      <c r="L207" s="83">
        <f t="shared" si="64"/>
        <v>69.56</v>
      </c>
    </row>
    <row r="208" spans="1:12" x14ac:dyDescent="0.25">
      <c r="A208" s="84">
        <v>45125</v>
      </c>
      <c r="B208" s="85" t="s">
        <v>21</v>
      </c>
      <c r="C208" s="77">
        <v>3</v>
      </c>
      <c r="D208" s="78">
        <v>10</v>
      </c>
      <c r="E208" s="79">
        <v>45131</v>
      </c>
      <c r="F208" s="80">
        <v>10</v>
      </c>
      <c r="G208" s="81">
        <v>74.400000000000006</v>
      </c>
      <c r="H208" s="81">
        <v>0</v>
      </c>
      <c r="I208" s="81">
        <v>73.98</v>
      </c>
      <c r="J208" s="82">
        <f t="shared" si="70"/>
        <v>74.19</v>
      </c>
      <c r="K208" s="82">
        <f t="shared" si="71"/>
        <v>0.29698484809835118</v>
      </c>
      <c r="L208" s="83">
        <f t="shared" si="64"/>
        <v>74.400000000000006</v>
      </c>
    </row>
    <row r="209" spans="1:12" x14ac:dyDescent="0.25">
      <c r="A209" s="102">
        <v>45132</v>
      </c>
      <c r="B209" s="60" t="s">
        <v>9</v>
      </c>
      <c r="C209" s="11">
        <v>1</v>
      </c>
      <c r="D209" s="12">
        <v>10</v>
      </c>
      <c r="E209" s="61">
        <v>45155</v>
      </c>
      <c r="F209" s="13">
        <v>10</v>
      </c>
      <c r="G209" s="14">
        <v>192.38</v>
      </c>
      <c r="H209" s="14">
        <v>0</v>
      </c>
      <c r="I209" s="14">
        <v>194.33</v>
      </c>
      <c r="J209" s="82">
        <f t="shared" si="70"/>
        <v>193.35500000000002</v>
      </c>
      <c r="K209" s="82">
        <f t="shared" si="71"/>
        <v>1.3788582233137798</v>
      </c>
      <c r="L209" s="62">
        <f>IFERROR(IF(H209&gt;0,($G209*($F209/$D209))*H209,($G209*($F209/$D209))),"")</f>
        <v>192.38</v>
      </c>
    </row>
    <row r="210" spans="1:12" x14ac:dyDescent="0.25">
      <c r="A210" s="16">
        <v>45132</v>
      </c>
      <c r="B210" s="17" t="str">
        <f>IF(ISBLANK(B209),"No Site input",B209)</f>
        <v>Muddy Creek</v>
      </c>
      <c r="C210" s="11">
        <v>2</v>
      </c>
      <c r="D210" s="12">
        <v>10</v>
      </c>
      <c r="E210" s="16">
        <v>45155</v>
      </c>
      <c r="F210" s="13">
        <v>10</v>
      </c>
      <c r="G210" s="14">
        <v>184.01</v>
      </c>
      <c r="H210" s="14">
        <v>0</v>
      </c>
      <c r="I210" s="14">
        <v>180.14</v>
      </c>
      <c r="J210" s="82">
        <f t="shared" si="70"/>
        <v>182.07499999999999</v>
      </c>
      <c r="K210" s="82">
        <f t="shared" si="71"/>
        <v>2.736503243191942</v>
      </c>
      <c r="L210" s="62">
        <f t="shared" ref="L210:L238" si="74">IFERROR(IF(H210&gt;0,($G210*($F210/$D210))*H210,($G210*($F210/$D210))),"")</f>
        <v>184.01</v>
      </c>
    </row>
    <row r="211" spans="1:12" x14ac:dyDescent="0.25">
      <c r="A211" s="84">
        <v>45132</v>
      </c>
      <c r="B211" s="85" t="str">
        <f>IF(ISBLANK(B210),"No Site input",B210)</f>
        <v>Muddy Creek</v>
      </c>
      <c r="C211" s="77">
        <v>3</v>
      </c>
      <c r="D211" s="78">
        <v>10</v>
      </c>
      <c r="E211" s="79">
        <v>45155</v>
      </c>
      <c r="F211" s="80">
        <v>10</v>
      </c>
      <c r="G211" s="81">
        <v>168.66</v>
      </c>
      <c r="H211" s="81">
        <v>0</v>
      </c>
      <c r="I211" s="81">
        <v>164.68</v>
      </c>
      <c r="J211" s="82">
        <f t="shared" si="70"/>
        <v>166.67000000000002</v>
      </c>
      <c r="K211" s="82">
        <f t="shared" si="71"/>
        <v>2.8142849891224517</v>
      </c>
      <c r="L211" s="83">
        <f t="shared" si="74"/>
        <v>168.66</v>
      </c>
    </row>
    <row r="212" spans="1:12" x14ac:dyDescent="0.25">
      <c r="A212" s="75">
        <v>45132</v>
      </c>
      <c r="B212" s="85" t="s">
        <v>13</v>
      </c>
      <c r="C212" s="77">
        <v>1</v>
      </c>
      <c r="D212" s="78">
        <v>10</v>
      </c>
      <c r="E212" s="79">
        <v>45155</v>
      </c>
      <c r="F212" s="80">
        <v>10</v>
      </c>
      <c r="G212" s="81">
        <v>136.43</v>
      </c>
      <c r="H212" s="81">
        <v>0</v>
      </c>
      <c r="I212" s="81">
        <v>134.96</v>
      </c>
      <c r="J212" s="82">
        <f t="shared" si="70"/>
        <v>135.69499999999999</v>
      </c>
      <c r="K212" s="82">
        <f t="shared" si="71"/>
        <v>1.039446968344224</v>
      </c>
      <c r="L212" s="83">
        <f t="shared" si="74"/>
        <v>136.43</v>
      </c>
    </row>
    <row r="213" spans="1:12" x14ac:dyDescent="0.25">
      <c r="A213" s="84">
        <v>45132</v>
      </c>
      <c r="B213" s="85" t="str">
        <f t="shared" ref="B213:B214" si="75">IF(ISBLANK(B212),"No Site input",B212)</f>
        <v>ODNR_4</v>
      </c>
      <c r="C213" s="77">
        <v>2</v>
      </c>
      <c r="D213" s="78">
        <v>10</v>
      </c>
      <c r="E213" s="84">
        <v>45155</v>
      </c>
      <c r="F213" s="80">
        <v>10</v>
      </c>
      <c r="G213" s="81">
        <v>120.03</v>
      </c>
      <c r="H213" s="81">
        <v>0</v>
      </c>
      <c r="I213" s="81">
        <v>119.27</v>
      </c>
      <c r="J213" s="82">
        <f t="shared" si="70"/>
        <v>119.65</v>
      </c>
      <c r="K213" s="82">
        <f t="shared" si="71"/>
        <v>0.53740115370177977</v>
      </c>
      <c r="L213" s="83">
        <f t="shared" si="74"/>
        <v>120.03</v>
      </c>
    </row>
    <row r="214" spans="1:12" x14ac:dyDescent="0.25">
      <c r="A214" s="84">
        <v>45132</v>
      </c>
      <c r="B214" s="85" t="str">
        <f t="shared" si="75"/>
        <v>ODNR_4</v>
      </c>
      <c r="C214" s="77">
        <v>3</v>
      </c>
      <c r="D214" s="78">
        <v>10</v>
      </c>
      <c r="E214" s="79">
        <v>45155</v>
      </c>
      <c r="F214" s="80">
        <v>10</v>
      </c>
      <c r="G214" s="81">
        <v>137.99</v>
      </c>
      <c r="H214" s="81">
        <v>0</v>
      </c>
      <c r="I214" s="81">
        <v>136.85</v>
      </c>
      <c r="J214" s="82">
        <f t="shared" si="70"/>
        <v>137.42000000000002</v>
      </c>
      <c r="K214" s="82">
        <f t="shared" si="71"/>
        <v>0.80610173055267464</v>
      </c>
      <c r="L214" s="83">
        <f t="shared" si="74"/>
        <v>137.99</v>
      </c>
    </row>
    <row r="215" spans="1:12" x14ac:dyDescent="0.25">
      <c r="A215" s="75">
        <v>45132</v>
      </c>
      <c r="B215" s="85" t="s">
        <v>14</v>
      </c>
      <c r="C215" s="77">
        <v>1</v>
      </c>
      <c r="D215" s="78">
        <v>10</v>
      </c>
      <c r="E215" s="79">
        <v>45155</v>
      </c>
      <c r="F215" s="80">
        <v>10</v>
      </c>
      <c r="G215" s="81">
        <v>87.42</v>
      </c>
      <c r="H215" s="81">
        <v>0</v>
      </c>
      <c r="I215" s="81">
        <v>87.91</v>
      </c>
      <c r="J215" s="82">
        <f t="shared" si="70"/>
        <v>87.664999999999992</v>
      </c>
      <c r="K215" s="82">
        <f t="shared" si="71"/>
        <v>0.34648232278140467</v>
      </c>
      <c r="L215" s="83">
        <f t="shared" si="74"/>
        <v>87.42</v>
      </c>
    </row>
    <row r="216" spans="1:12" x14ac:dyDescent="0.25">
      <c r="A216" s="84">
        <v>45132</v>
      </c>
      <c r="B216" s="85" t="str">
        <f t="shared" ref="B216:B217" si="76">IF(ISBLANK(B215),"No Site input",B215)</f>
        <v>ODNR_6</v>
      </c>
      <c r="C216" s="77">
        <v>2</v>
      </c>
      <c r="D216" s="78">
        <v>10</v>
      </c>
      <c r="E216" s="84">
        <v>45155</v>
      </c>
      <c r="F216" s="80">
        <v>10</v>
      </c>
      <c r="G216" s="81">
        <v>130.34</v>
      </c>
      <c r="H216" s="81">
        <v>0</v>
      </c>
      <c r="I216" s="81">
        <v>127.91</v>
      </c>
      <c r="J216" s="82">
        <f t="shared" si="70"/>
        <v>129.125</v>
      </c>
      <c r="K216" s="82">
        <f t="shared" si="71"/>
        <v>1.7182694782833154</v>
      </c>
      <c r="L216" s="83">
        <f t="shared" si="74"/>
        <v>130.34</v>
      </c>
    </row>
    <row r="217" spans="1:12" x14ac:dyDescent="0.25">
      <c r="A217" s="84">
        <v>45132</v>
      </c>
      <c r="B217" s="85" t="str">
        <f t="shared" si="76"/>
        <v>ODNR_6</v>
      </c>
      <c r="C217" s="77">
        <v>3</v>
      </c>
      <c r="D217" s="78">
        <v>10</v>
      </c>
      <c r="E217" s="79">
        <v>45155</v>
      </c>
      <c r="F217" s="80">
        <v>10</v>
      </c>
      <c r="G217" s="81">
        <v>132.07</v>
      </c>
      <c r="H217" s="81">
        <v>0</v>
      </c>
      <c r="I217" s="81">
        <v>130.77000000000001</v>
      </c>
      <c r="J217" s="82">
        <f t="shared" si="70"/>
        <v>131.42000000000002</v>
      </c>
      <c r="K217" s="82">
        <f t="shared" si="71"/>
        <v>0.91923881554249964</v>
      </c>
      <c r="L217" s="83">
        <f t="shared" si="74"/>
        <v>132.07</v>
      </c>
    </row>
    <row r="218" spans="1:12" x14ac:dyDescent="0.25">
      <c r="A218" s="75">
        <v>45132</v>
      </c>
      <c r="B218" s="85" t="s">
        <v>15</v>
      </c>
      <c r="C218" s="77">
        <v>1</v>
      </c>
      <c r="D218" s="78">
        <v>10</v>
      </c>
      <c r="E218" s="79">
        <v>45155</v>
      </c>
      <c r="F218" s="80">
        <v>10</v>
      </c>
      <c r="G218" s="81">
        <v>125.79</v>
      </c>
      <c r="H218" s="81">
        <v>0</v>
      </c>
      <c r="I218" s="81">
        <v>125</v>
      </c>
      <c r="J218" s="82">
        <f t="shared" si="70"/>
        <v>125.39500000000001</v>
      </c>
      <c r="K218" s="82">
        <f t="shared" si="71"/>
        <v>0.55861435713737695</v>
      </c>
      <c r="L218" s="83">
        <f t="shared" si="74"/>
        <v>125.79</v>
      </c>
    </row>
    <row r="219" spans="1:12" x14ac:dyDescent="0.25">
      <c r="A219" s="84">
        <v>45132</v>
      </c>
      <c r="B219" s="85" t="str">
        <f t="shared" ref="B219:B220" si="77">IF(ISBLANK(B218),"No Site input",B218)</f>
        <v>Bridge</v>
      </c>
      <c r="C219" s="77">
        <v>2</v>
      </c>
      <c r="D219" s="78">
        <v>10</v>
      </c>
      <c r="E219" s="84">
        <v>45155</v>
      </c>
      <c r="F219" s="80">
        <v>10</v>
      </c>
      <c r="G219" s="81">
        <v>140</v>
      </c>
      <c r="H219" s="81">
        <v>0</v>
      </c>
      <c r="I219" s="81">
        <v>138.53</v>
      </c>
      <c r="J219" s="82">
        <f t="shared" si="70"/>
        <v>139.26499999999999</v>
      </c>
      <c r="K219" s="82">
        <f t="shared" si="71"/>
        <v>1.039446968344224</v>
      </c>
      <c r="L219" s="83">
        <f t="shared" si="74"/>
        <v>140</v>
      </c>
    </row>
    <row r="220" spans="1:12" x14ac:dyDescent="0.25">
      <c r="A220" s="84">
        <v>45132</v>
      </c>
      <c r="B220" s="85" t="str">
        <f t="shared" si="77"/>
        <v>Bridge</v>
      </c>
      <c r="C220" s="77">
        <v>3</v>
      </c>
      <c r="D220" s="78">
        <v>10</v>
      </c>
      <c r="E220" s="79">
        <v>45155</v>
      </c>
      <c r="F220" s="80">
        <v>10</v>
      </c>
      <c r="G220" s="81">
        <v>91.86</v>
      </c>
      <c r="H220" s="81">
        <v>0</v>
      </c>
      <c r="I220" s="81">
        <v>89.91</v>
      </c>
      <c r="J220" s="82">
        <f t="shared" si="70"/>
        <v>90.884999999999991</v>
      </c>
      <c r="K220" s="82">
        <f t="shared" si="71"/>
        <v>1.3788582233137696</v>
      </c>
      <c r="L220" s="83">
        <f t="shared" si="74"/>
        <v>91.86</v>
      </c>
    </row>
    <row r="221" spans="1:12" x14ac:dyDescent="0.25">
      <c r="A221" s="75">
        <v>45132</v>
      </c>
      <c r="B221" s="85" t="s">
        <v>16</v>
      </c>
      <c r="C221" s="77">
        <v>1</v>
      </c>
      <c r="D221" s="78">
        <v>10</v>
      </c>
      <c r="E221" s="79">
        <v>45155</v>
      </c>
      <c r="F221" s="80">
        <v>10</v>
      </c>
      <c r="G221" s="81">
        <v>77.84</v>
      </c>
      <c r="H221" s="81">
        <v>0</v>
      </c>
      <c r="I221" s="81">
        <v>77.23</v>
      </c>
      <c r="J221" s="82">
        <f t="shared" si="70"/>
        <v>77.534999999999997</v>
      </c>
      <c r="K221" s="82">
        <f t="shared" si="71"/>
        <v>0.43133513652379357</v>
      </c>
      <c r="L221" s="83">
        <f t="shared" si="74"/>
        <v>77.84</v>
      </c>
    </row>
    <row r="222" spans="1:12" x14ac:dyDescent="0.25">
      <c r="A222" s="84">
        <v>45132</v>
      </c>
      <c r="B222" s="85" t="str">
        <f t="shared" ref="B222:B223" si="78">IF(ISBLANK(B221),"No Site input",B221)</f>
        <v>ODNR_2</v>
      </c>
      <c r="C222" s="77">
        <v>2</v>
      </c>
      <c r="D222" s="78">
        <v>10</v>
      </c>
      <c r="E222" s="84">
        <v>45155</v>
      </c>
      <c r="F222" s="80">
        <v>10</v>
      </c>
      <c r="G222" s="81">
        <v>81.819999999999993</v>
      </c>
      <c r="H222" s="81">
        <v>0</v>
      </c>
      <c r="I222" s="81">
        <v>80.89</v>
      </c>
      <c r="J222" s="82">
        <f t="shared" si="70"/>
        <v>81.35499999999999</v>
      </c>
      <c r="K222" s="82">
        <f t="shared" si="71"/>
        <v>0.65760930650348393</v>
      </c>
      <c r="L222" s="83">
        <f t="shared" si="74"/>
        <v>81.819999999999993</v>
      </c>
    </row>
    <row r="223" spans="1:12" x14ac:dyDescent="0.25">
      <c r="A223" s="84">
        <v>45132</v>
      </c>
      <c r="B223" s="85" t="str">
        <f t="shared" si="78"/>
        <v>ODNR_2</v>
      </c>
      <c r="C223" s="77">
        <v>3</v>
      </c>
      <c r="D223" s="78">
        <v>10</v>
      </c>
      <c r="E223" s="79">
        <v>45155</v>
      </c>
      <c r="F223" s="80">
        <v>10</v>
      </c>
      <c r="G223" s="81">
        <v>76.84</v>
      </c>
      <c r="H223" s="81">
        <v>0</v>
      </c>
      <c r="I223" s="81">
        <v>74.400000000000006</v>
      </c>
      <c r="J223" s="82">
        <f t="shared" si="70"/>
        <v>75.62</v>
      </c>
      <c r="K223" s="82">
        <f t="shared" si="71"/>
        <v>1.7253405460951743</v>
      </c>
      <c r="L223" s="83">
        <f t="shared" si="74"/>
        <v>76.84</v>
      </c>
    </row>
    <row r="224" spans="1:12" x14ac:dyDescent="0.25">
      <c r="A224" s="75">
        <v>45132</v>
      </c>
      <c r="B224" s="85" t="s">
        <v>17</v>
      </c>
      <c r="C224" s="77">
        <v>1</v>
      </c>
      <c r="D224" s="78">
        <v>10</v>
      </c>
      <c r="E224" s="79">
        <v>45155</v>
      </c>
      <c r="F224" s="80">
        <v>10</v>
      </c>
      <c r="G224" s="81">
        <v>103.89</v>
      </c>
      <c r="H224" s="81">
        <v>0</v>
      </c>
      <c r="I224" s="81">
        <v>102.1</v>
      </c>
      <c r="J224" s="82">
        <f t="shared" si="70"/>
        <v>102.995</v>
      </c>
      <c r="K224" s="82">
        <f t="shared" si="71"/>
        <v>1.2657211383239246</v>
      </c>
      <c r="L224" s="83">
        <f t="shared" si="74"/>
        <v>103.89</v>
      </c>
    </row>
    <row r="225" spans="1:12" x14ac:dyDescent="0.25">
      <c r="A225" s="84">
        <v>45132</v>
      </c>
      <c r="B225" s="85" t="str">
        <f t="shared" ref="B225:B226" si="79">IF(ISBLANK(B224),"No Site input",B224)</f>
        <v>Buoy_2</v>
      </c>
      <c r="C225" s="77">
        <v>2</v>
      </c>
      <c r="D225" s="78">
        <v>10</v>
      </c>
      <c r="E225" s="84">
        <v>45155</v>
      </c>
      <c r="F225" s="80">
        <v>10</v>
      </c>
      <c r="G225" s="81">
        <v>98.19</v>
      </c>
      <c r="H225" s="81">
        <v>0</v>
      </c>
      <c r="I225" s="81">
        <v>96.66</v>
      </c>
      <c r="J225" s="82">
        <f t="shared" si="70"/>
        <v>97.424999999999997</v>
      </c>
      <c r="K225" s="82">
        <f t="shared" si="71"/>
        <v>1.0818733752154186</v>
      </c>
      <c r="L225" s="83">
        <f t="shared" si="74"/>
        <v>98.19</v>
      </c>
    </row>
    <row r="226" spans="1:12" x14ac:dyDescent="0.25">
      <c r="A226" s="84">
        <v>45132</v>
      </c>
      <c r="B226" s="85" t="str">
        <f t="shared" si="79"/>
        <v>Buoy_2</v>
      </c>
      <c r="C226" s="77">
        <v>3</v>
      </c>
      <c r="D226" s="78">
        <v>10</v>
      </c>
      <c r="E226" s="79">
        <v>45155</v>
      </c>
      <c r="F226" s="80">
        <v>10</v>
      </c>
      <c r="G226" s="81">
        <v>90.02</v>
      </c>
      <c r="H226" s="81">
        <v>0</v>
      </c>
      <c r="I226" s="81">
        <v>89.08</v>
      </c>
      <c r="J226" s="82">
        <f t="shared" si="70"/>
        <v>89.55</v>
      </c>
      <c r="K226" s="82">
        <f t="shared" si="71"/>
        <v>0.6646803743153531</v>
      </c>
      <c r="L226" s="83">
        <f t="shared" si="74"/>
        <v>90.02</v>
      </c>
    </row>
    <row r="227" spans="1:12" x14ac:dyDescent="0.25">
      <c r="A227" s="75">
        <v>45132</v>
      </c>
      <c r="B227" s="85" t="s">
        <v>18</v>
      </c>
      <c r="C227" s="77">
        <v>1</v>
      </c>
      <c r="D227" s="78">
        <v>10</v>
      </c>
      <c r="E227" s="79">
        <v>45155</v>
      </c>
      <c r="F227" s="80">
        <v>10</v>
      </c>
      <c r="G227" s="81">
        <v>89.17</v>
      </c>
      <c r="H227" s="81">
        <v>0</v>
      </c>
      <c r="I227" s="81">
        <v>88.69</v>
      </c>
      <c r="J227" s="82">
        <f t="shared" si="70"/>
        <v>88.93</v>
      </c>
      <c r="K227" s="82">
        <f t="shared" si="71"/>
        <v>0.33941125496954561</v>
      </c>
      <c r="L227" s="83">
        <f t="shared" si="74"/>
        <v>89.17</v>
      </c>
    </row>
    <row r="228" spans="1:12" x14ac:dyDescent="0.25">
      <c r="A228" s="84">
        <v>45132</v>
      </c>
      <c r="B228" s="85" t="str">
        <f t="shared" ref="B228:B229" si="80">IF(ISBLANK(B227),"No Site input",B227)</f>
        <v>ODNR_1</v>
      </c>
      <c r="C228" s="77">
        <v>2</v>
      </c>
      <c r="D228" s="78">
        <v>10</v>
      </c>
      <c r="E228" s="84">
        <v>45155</v>
      </c>
      <c r="F228" s="80">
        <v>10</v>
      </c>
      <c r="G228" s="81">
        <v>81.069999999999993</v>
      </c>
      <c r="H228" s="81">
        <v>0</v>
      </c>
      <c r="I228" s="81">
        <v>80.48</v>
      </c>
      <c r="J228" s="82">
        <f t="shared" si="70"/>
        <v>80.775000000000006</v>
      </c>
      <c r="K228" s="82">
        <f t="shared" si="71"/>
        <v>0.4171930009000554</v>
      </c>
      <c r="L228" s="83">
        <f t="shared" si="74"/>
        <v>81.069999999999993</v>
      </c>
    </row>
    <row r="229" spans="1:12" x14ac:dyDescent="0.25">
      <c r="A229" s="84">
        <v>45132</v>
      </c>
      <c r="B229" s="85" t="str">
        <f t="shared" si="80"/>
        <v>ODNR_1</v>
      </c>
      <c r="C229" s="77">
        <v>3</v>
      </c>
      <c r="D229" s="78">
        <v>10</v>
      </c>
      <c r="E229" s="79">
        <v>45155</v>
      </c>
      <c r="F229" s="80">
        <v>10</v>
      </c>
      <c r="G229" s="81">
        <v>86.7</v>
      </c>
      <c r="H229" s="81">
        <v>0</v>
      </c>
      <c r="I229" s="81">
        <v>86</v>
      </c>
      <c r="J229" s="82">
        <f t="shared" si="70"/>
        <v>86.35</v>
      </c>
      <c r="K229" s="82">
        <f t="shared" si="71"/>
        <v>0.49497474683058529</v>
      </c>
      <c r="L229" s="83">
        <f t="shared" si="74"/>
        <v>86.7</v>
      </c>
    </row>
    <row r="230" spans="1:12" x14ac:dyDescent="0.25">
      <c r="A230" s="75">
        <v>45132</v>
      </c>
      <c r="B230" s="85" t="s">
        <v>19</v>
      </c>
      <c r="C230" s="77">
        <v>1</v>
      </c>
      <c r="D230" s="78">
        <v>10</v>
      </c>
      <c r="E230" s="79">
        <v>45155</v>
      </c>
      <c r="F230" s="80">
        <v>10</v>
      </c>
      <c r="G230" s="81">
        <v>91.75</v>
      </c>
      <c r="H230" s="81">
        <v>0</v>
      </c>
      <c r="I230" s="81">
        <v>91.38</v>
      </c>
      <c r="J230" s="82">
        <f t="shared" si="70"/>
        <v>91.564999999999998</v>
      </c>
      <c r="K230" s="82">
        <f t="shared" si="71"/>
        <v>0.26162950903902576</v>
      </c>
      <c r="L230" s="83">
        <f t="shared" si="74"/>
        <v>91.75</v>
      </c>
    </row>
    <row r="231" spans="1:12" x14ac:dyDescent="0.25">
      <c r="A231" s="84">
        <v>45132</v>
      </c>
      <c r="B231" s="85" t="str">
        <f t="shared" ref="B231:B232" si="81">IF(ISBLANK(B230),"No Site input",B230)</f>
        <v>EC_1163</v>
      </c>
      <c r="C231" s="77">
        <v>2</v>
      </c>
      <c r="D231" s="78">
        <v>10</v>
      </c>
      <c r="E231" s="84">
        <v>45155</v>
      </c>
      <c r="F231" s="80">
        <v>10</v>
      </c>
      <c r="G231" s="81">
        <v>88</v>
      </c>
      <c r="H231" s="81">
        <v>0</v>
      </c>
      <c r="I231" s="81">
        <v>86.44</v>
      </c>
      <c r="J231" s="82">
        <f t="shared" si="70"/>
        <v>87.22</v>
      </c>
      <c r="K231" s="82">
        <f t="shared" si="71"/>
        <v>1.1030865786510158</v>
      </c>
      <c r="L231" s="83">
        <f t="shared" si="74"/>
        <v>88</v>
      </c>
    </row>
    <row r="232" spans="1:12" x14ac:dyDescent="0.25">
      <c r="A232" s="84">
        <v>45132</v>
      </c>
      <c r="B232" s="85" t="str">
        <f t="shared" si="81"/>
        <v>EC_1163</v>
      </c>
      <c r="C232" s="77">
        <v>3</v>
      </c>
      <c r="D232" s="78">
        <v>10</v>
      </c>
      <c r="E232" s="79">
        <v>45155</v>
      </c>
      <c r="F232" s="80">
        <v>10</v>
      </c>
      <c r="G232" s="81">
        <v>83.66</v>
      </c>
      <c r="H232" s="81">
        <v>0</v>
      </c>
      <c r="I232" s="81">
        <v>83.26</v>
      </c>
      <c r="J232" s="82">
        <f t="shared" si="70"/>
        <v>83.460000000000008</v>
      </c>
      <c r="K232" s="82">
        <f t="shared" si="71"/>
        <v>0.28284271247461301</v>
      </c>
      <c r="L232" s="83">
        <f t="shared" si="74"/>
        <v>83.66</v>
      </c>
    </row>
    <row r="233" spans="1:12" x14ac:dyDescent="0.25">
      <c r="A233" s="75">
        <v>45132</v>
      </c>
      <c r="B233" s="85" t="s">
        <v>20</v>
      </c>
      <c r="C233" s="77">
        <v>1</v>
      </c>
      <c r="D233" s="78">
        <v>10</v>
      </c>
      <c r="E233" s="79">
        <v>45155</v>
      </c>
      <c r="F233" s="80">
        <v>10</v>
      </c>
      <c r="G233" s="81">
        <v>50.85</v>
      </c>
      <c r="H233" s="81">
        <v>0</v>
      </c>
      <c r="I233" s="81">
        <v>50.94</v>
      </c>
      <c r="J233" s="82">
        <f t="shared" si="70"/>
        <v>50.894999999999996</v>
      </c>
      <c r="K233" s="82">
        <f t="shared" si="71"/>
        <v>6.3639610306786665E-2</v>
      </c>
      <c r="L233" s="83">
        <f t="shared" si="74"/>
        <v>50.85</v>
      </c>
    </row>
    <row r="234" spans="1:12" x14ac:dyDescent="0.25">
      <c r="A234" s="84">
        <v>45132</v>
      </c>
      <c r="B234" s="85" t="str">
        <f t="shared" ref="B234:B235" si="82">IF(ISBLANK(B233),"No Site input",B233)</f>
        <v>Causeway</v>
      </c>
      <c r="C234" s="77">
        <v>2</v>
      </c>
      <c r="D234" s="78">
        <v>10</v>
      </c>
      <c r="E234" s="84">
        <v>45155</v>
      </c>
      <c r="F234" s="80">
        <v>10</v>
      </c>
      <c r="G234" s="81">
        <v>33.340000000000003</v>
      </c>
      <c r="H234" s="81">
        <v>0</v>
      </c>
      <c r="I234" s="81">
        <v>33.08</v>
      </c>
      <c r="J234" s="82">
        <f t="shared" si="70"/>
        <v>33.21</v>
      </c>
      <c r="K234" s="82">
        <f t="shared" si="71"/>
        <v>0.18384776310850598</v>
      </c>
      <c r="L234" s="83">
        <f t="shared" si="74"/>
        <v>33.340000000000003</v>
      </c>
    </row>
    <row r="235" spans="1:12" x14ac:dyDescent="0.25">
      <c r="A235" s="84">
        <v>45132</v>
      </c>
      <c r="B235" s="85" t="str">
        <f t="shared" si="82"/>
        <v>Causeway</v>
      </c>
      <c r="C235" s="77">
        <v>3</v>
      </c>
      <c r="D235" s="78">
        <v>10</v>
      </c>
      <c r="E235" s="79">
        <v>45155</v>
      </c>
      <c r="F235" s="80">
        <v>10</v>
      </c>
      <c r="G235" s="81">
        <v>47.94</v>
      </c>
      <c r="H235" s="81">
        <v>0</v>
      </c>
      <c r="I235" s="81">
        <v>47.16</v>
      </c>
      <c r="J235" s="82">
        <f t="shared" si="70"/>
        <v>47.55</v>
      </c>
      <c r="K235" s="82">
        <f t="shared" si="71"/>
        <v>0.55154328932550789</v>
      </c>
      <c r="L235" s="83">
        <f t="shared" si="74"/>
        <v>47.94</v>
      </c>
    </row>
    <row r="236" spans="1:12" x14ac:dyDescent="0.25">
      <c r="A236" s="75">
        <v>45132</v>
      </c>
      <c r="B236" s="85" t="s">
        <v>21</v>
      </c>
      <c r="C236" s="77">
        <v>1</v>
      </c>
      <c r="D236" s="78">
        <v>10</v>
      </c>
      <c r="E236" s="79">
        <v>45155</v>
      </c>
      <c r="F236" s="80">
        <v>10</v>
      </c>
      <c r="G236" s="81">
        <v>27.54</v>
      </c>
      <c r="H236" s="81">
        <v>0</v>
      </c>
      <c r="I236" s="81">
        <v>27.33</v>
      </c>
      <c r="J236" s="82">
        <f t="shared" si="70"/>
        <v>27.434999999999999</v>
      </c>
      <c r="K236" s="82">
        <f t="shared" si="71"/>
        <v>0.14849242404917559</v>
      </c>
      <c r="L236" s="83">
        <f t="shared" si="74"/>
        <v>27.54</v>
      </c>
    </row>
    <row r="237" spans="1:12" x14ac:dyDescent="0.25">
      <c r="A237" s="84">
        <v>45132</v>
      </c>
      <c r="B237" s="85" t="str">
        <f t="shared" ref="B237:B238" si="83">IF(ISBLANK(B236),"No Site input",B236)</f>
        <v>Bells</v>
      </c>
      <c r="C237" s="77">
        <v>2</v>
      </c>
      <c r="D237" s="78">
        <v>10</v>
      </c>
      <c r="E237" s="84">
        <v>45155</v>
      </c>
      <c r="F237" s="80">
        <v>10</v>
      </c>
      <c r="G237" s="81">
        <v>26.98</v>
      </c>
      <c r="H237" s="81">
        <v>0</v>
      </c>
      <c r="I237" s="81">
        <v>26.86</v>
      </c>
      <c r="J237" s="82">
        <f t="shared" si="70"/>
        <v>26.92</v>
      </c>
      <c r="K237" s="82">
        <f t="shared" si="71"/>
        <v>8.4852813742386402E-2</v>
      </c>
      <c r="L237" s="83">
        <f t="shared" si="74"/>
        <v>26.98</v>
      </c>
    </row>
    <row r="238" spans="1:12" x14ac:dyDescent="0.25">
      <c r="A238" s="84">
        <v>45132</v>
      </c>
      <c r="B238" s="85" t="str">
        <f t="shared" si="83"/>
        <v>Bells</v>
      </c>
      <c r="C238" s="77">
        <v>3</v>
      </c>
      <c r="D238" s="78">
        <v>10</v>
      </c>
      <c r="E238" s="79">
        <v>45155</v>
      </c>
      <c r="F238" s="80">
        <v>10</v>
      </c>
      <c r="G238" s="81">
        <v>26.18</v>
      </c>
      <c r="H238" s="81">
        <v>0</v>
      </c>
      <c r="I238" s="81">
        <v>25.83</v>
      </c>
      <c r="J238" s="82">
        <f t="shared" si="70"/>
        <v>26.004999999999999</v>
      </c>
      <c r="K238" s="82">
        <f t="shared" si="71"/>
        <v>0.24748737341529264</v>
      </c>
      <c r="L238" s="83">
        <f t="shared" si="74"/>
        <v>26.18</v>
      </c>
    </row>
    <row r="239" spans="1:12" x14ac:dyDescent="0.25">
      <c r="A239" s="102">
        <v>45139</v>
      </c>
      <c r="B239" s="60" t="s">
        <v>9</v>
      </c>
      <c r="C239" s="11">
        <v>1</v>
      </c>
      <c r="D239" s="12">
        <v>10</v>
      </c>
      <c r="E239" s="61">
        <v>45202</v>
      </c>
      <c r="F239" s="13">
        <v>10</v>
      </c>
      <c r="G239" s="14">
        <v>189.57</v>
      </c>
      <c r="H239" s="14">
        <v>0</v>
      </c>
      <c r="I239" s="14" t="s">
        <v>31</v>
      </c>
      <c r="J239" s="82">
        <f t="shared" si="70"/>
        <v>189.57</v>
      </c>
      <c r="K239" s="82" t="str">
        <f t="shared" si="71"/>
        <v/>
      </c>
      <c r="L239" s="62">
        <f>IFERROR(IF(H239&gt;0,($G239*($F239/$D239))*H239,($G239*($F239/$D239))),"")</f>
        <v>189.57</v>
      </c>
    </row>
    <row r="240" spans="1:12" x14ac:dyDescent="0.25">
      <c r="A240" s="16">
        <v>45139</v>
      </c>
      <c r="B240" s="17" t="str">
        <f>IF(ISBLANK(B239),"No Site input",B239)</f>
        <v>Muddy Creek</v>
      </c>
      <c r="C240" s="11">
        <v>2</v>
      </c>
      <c r="D240" s="12">
        <v>10</v>
      </c>
      <c r="E240" s="16">
        <v>45202</v>
      </c>
      <c r="F240" s="13">
        <v>10</v>
      </c>
      <c r="G240" s="14">
        <v>183.95</v>
      </c>
      <c r="H240" s="14">
        <v>0</v>
      </c>
      <c r="I240" s="14" t="s">
        <v>31</v>
      </c>
      <c r="J240" s="82">
        <f t="shared" si="70"/>
        <v>183.95</v>
      </c>
      <c r="K240" s="82" t="str">
        <f t="shared" si="71"/>
        <v/>
      </c>
      <c r="L240" s="62">
        <f t="shared" ref="L240:L268" si="84">IFERROR(IF(H240&gt;0,($G240*($F240/$D240))*H240,($G240*($F240/$D240))),"")</f>
        <v>183.95</v>
      </c>
    </row>
    <row r="241" spans="1:12" x14ac:dyDescent="0.25">
      <c r="A241" s="84">
        <v>45139</v>
      </c>
      <c r="B241" s="85" t="str">
        <f>IF(ISBLANK(B240),"No Site input",B240)</f>
        <v>Muddy Creek</v>
      </c>
      <c r="C241" s="77">
        <v>3</v>
      </c>
      <c r="D241" s="78">
        <v>10</v>
      </c>
      <c r="E241" s="79">
        <v>45202</v>
      </c>
      <c r="F241" s="80">
        <v>10</v>
      </c>
      <c r="G241" s="81">
        <v>194.16</v>
      </c>
      <c r="H241" s="81">
        <v>0</v>
      </c>
      <c r="I241" s="81" t="s">
        <v>31</v>
      </c>
      <c r="J241" s="82">
        <f t="shared" si="70"/>
        <v>194.16</v>
      </c>
      <c r="K241" s="82" t="str">
        <f t="shared" si="71"/>
        <v/>
      </c>
      <c r="L241" s="83">
        <f t="shared" si="84"/>
        <v>194.16</v>
      </c>
    </row>
    <row r="242" spans="1:12" x14ac:dyDescent="0.25">
      <c r="A242" s="75">
        <v>45139</v>
      </c>
      <c r="B242" s="85" t="s">
        <v>13</v>
      </c>
      <c r="C242" s="77">
        <v>1</v>
      </c>
      <c r="D242" s="78">
        <v>10</v>
      </c>
      <c r="E242" s="79">
        <v>45202</v>
      </c>
      <c r="F242" s="80">
        <v>10</v>
      </c>
      <c r="G242" s="81">
        <v>101.16</v>
      </c>
      <c r="H242" s="81">
        <v>0</v>
      </c>
      <c r="I242" s="81" t="s">
        <v>31</v>
      </c>
      <c r="J242" s="82">
        <f t="shared" si="70"/>
        <v>101.16</v>
      </c>
      <c r="K242" s="82" t="str">
        <f t="shared" si="71"/>
        <v/>
      </c>
      <c r="L242" s="83">
        <f t="shared" si="84"/>
        <v>101.16</v>
      </c>
    </row>
    <row r="243" spans="1:12" x14ac:dyDescent="0.25">
      <c r="A243" s="84">
        <v>45139</v>
      </c>
      <c r="B243" s="85" t="str">
        <f t="shared" ref="B243:B244" si="85">IF(ISBLANK(B242),"No Site input",B242)</f>
        <v>ODNR_4</v>
      </c>
      <c r="C243" s="77">
        <v>2</v>
      </c>
      <c r="D243" s="78">
        <v>10</v>
      </c>
      <c r="E243" s="84">
        <v>45202</v>
      </c>
      <c r="F243" s="80">
        <v>10</v>
      </c>
      <c r="G243" s="81">
        <v>91.52</v>
      </c>
      <c r="H243" s="81">
        <v>0</v>
      </c>
      <c r="I243" s="81" t="s">
        <v>31</v>
      </c>
      <c r="J243" s="82">
        <f t="shared" si="70"/>
        <v>91.52</v>
      </c>
      <c r="K243" s="82" t="str">
        <f t="shared" si="71"/>
        <v/>
      </c>
      <c r="L243" s="83">
        <f t="shared" si="84"/>
        <v>91.52</v>
      </c>
    </row>
    <row r="244" spans="1:12" x14ac:dyDescent="0.25">
      <c r="A244" s="84">
        <v>45139</v>
      </c>
      <c r="B244" s="85" t="str">
        <f t="shared" si="85"/>
        <v>ODNR_4</v>
      </c>
      <c r="C244" s="77">
        <v>3</v>
      </c>
      <c r="D244" s="78">
        <v>10</v>
      </c>
      <c r="E244" s="79">
        <v>45202</v>
      </c>
      <c r="F244" s="80">
        <v>10</v>
      </c>
      <c r="G244" s="81">
        <v>100.98</v>
      </c>
      <c r="H244" s="81">
        <v>0</v>
      </c>
      <c r="I244" s="81" t="s">
        <v>31</v>
      </c>
      <c r="J244" s="82">
        <f t="shared" si="70"/>
        <v>100.98</v>
      </c>
      <c r="K244" s="82" t="str">
        <f t="shared" si="71"/>
        <v/>
      </c>
      <c r="L244" s="83">
        <f t="shared" si="84"/>
        <v>100.98</v>
      </c>
    </row>
    <row r="245" spans="1:12" x14ac:dyDescent="0.25">
      <c r="A245" s="75">
        <v>45139</v>
      </c>
      <c r="B245" s="85" t="s">
        <v>14</v>
      </c>
      <c r="C245" s="77">
        <v>1</v>
      </c>
      <c r="D245" s="78">
        <v>10</v>
      </c>
      <c r="E245" s="79">
        <v>45202</v>
      </c>
      <c r="F245" s="80">
        <v>10</v>
      </c>
      <c r="G245" s="81">
        <v>92.58</v>
      </c>
      <c r="H245" s="81">
        <v>0</v>
      </c>
      <c r="I245" s="81" t="s">
        <v>31</v>
      </c>
      <c r="J245" s="82">
        <f t="shared" si="70"/>
        <v>92.58</v>
      </c>
      <c r="K245" s="82" t="str">
        <f t="shared" si="71"/>
        <v/>
      </c>
      <c r="L245" s="83">
        <f t="shared" si="84"/>
        <v>92.58</v>
      </c>
    </row>
    <row r="246" spans="1:12" x14ac:dyDescent="0.25">
      <c r="A246" s="84">
        <v>45139</v>
      </c>
      <c r="B246" s="85" t="str">
        <f t="shared" ref="B246:B247" si="86">IF(ISBLANK(B245),"No Site input",B245)</f>
        <v>ODNR_6</v>
      </c>
      <c r="C246" s="77">
        <v>2</v>
      </c>
      <c r="D246" s="78">
        <v>10</v>
      </c>
      <c r="E246" s="84">
        <v>45202</v>
      </c>
      <c r="F246" s="80">
        <v>10</v>
      </c>
      <c r="G246" s="81">
        <v>105.46</v>
      </c>
      <c r="H246" s="81">
        <v>0</v>
      </c>
      <c r="I246" s="81" t="s">
        <v>31</v>
      </c>
      <c r="J246" s="82">
        <f t="shared" si="70"/>
        <v>105.46</v>
      </c>
      <c r="K246" s="82" t="str">
        <f t="shared" si="71"/>
        <v/>
      </c>
      <c r="L246" s="83">
        <f t="shared" si="84"/>
        <v>105.46</v>
      </c>
    </row>
    <row r="247" spans="1:12" x14ac:dyDescent="0.25">
      <c r="A247" s="84">
        <v>45139</v>
      </c>
      <c r="B247" s="85" t="str">
        <f t="shared" si="86"/>
        <v>ODNR_6</v>
      </c>
      <c r="C247" s="77">
        <v>3</v>
      </c>
      <c r="D247" s="78">
        <v>10</v>
      </c>
      <c r="E247" s="79">
        <v>45202</v>
      </c>
      <c r="F247" s="80">
        <v>10</v>
      </c>
      <c r="G247" s="81">
        <v>72.510000000000005</v>
      </c>
      <c r="H247" s="81">
        <v>0</v>
      </c>
      <c r="I247" s="81" t="s">
        <v>31</v>
      </c>
      <c r="J247" s="82">
        <f t="shared" si="70"/>
        <v>72.510000000000005</v>
      </c>
      <c r="K247" s="82" t="str">
        <f t="shared" si="71"/>
        <v/>
      </c>
      <c r="L247" s="83">
        <f t="shared" si="84"/>
        <v>72.510000000000005</v>
      </c>
    </row>
    <row r="248" spans="1:12" x14ac:dyDescent="0.25">
      <c r="A248" s="75">
        <v>45139</v>
      </c>
      <c r="B248" s="85" t="s">
        <v>15</v>
      </c>
      <c r="C248" s="77">
        <v>1</v>
      </c>
      <c r="D248" s="78">
        <v>10</v>
      </c>
      <c r="E248" s="79">
        <v>45202</v>
      </c>
      <c r="F248" s="80">
        <v>10</v>
      </c>
      <c r="G248" s="81">
        <v>100.09</v>
      </c>
      <c r="H248" s="81">
        <v>0</v>
      </c>
      <c r="I248" s="81" t="s">
        <v>31</v>
      </c>
      <c r="J248" s="82">
        <f t="shared" si="70"/>
        <v>100.09</v>
      </c>
      <c r="K248" s="82" t="str">
        <f t="shared" si="71"/>
        <v/>
      </c>
      <c r="L248" s="83">
        <f t="shared" si="84"/>
        <v>100.09</v>
      </c>
    </row>
    <row r="249" spans="1:12" x14ac:dyDescent="0.25">
      <c r="A249" s="84">
        <v>45139</v>
      </c>
      <c r="B249" s="85" t="str">
        <f t="shared" ref="B249:B250" si="87">IF(ISBLANK(B248),"No Site input",B248)</f>
        <v>Bridge</v>
      </c>
      <c r="C249" s="77">
        <v>2</v>
      </c>
      <c r="D249" s="78">
        <v>10</v>
      </c>
      <c r="E249" s="84">
        <v>45202</v>
      </c>
      <c r="F249" s="80">
        <v>10</v>
      </c>
      <c r="G249" s="81">
        <v>92.21</v>
      </c>
      <c r="H249" s="81">
        <v>0</v>
      </c>
      <c r="I249" s="81" t="s">
        <v>31</v>
      </c>
      <c r="J249" s="82">
        <f t="shared" si="70"/>
        <v>92.21</v>
      </c>
      <c r="K249" s="82" t="str">
        <f t="shared" si="71"/>
        <v/>
      </c>
      <c r="L249" s="83">
        <f t="shared" si="84"/>
        <v>92.21</v>
      </c>
    </row>
    <row r="250" spans="1:12" x14ac:dyDescent="0.25">
      <c r="A250" s="84">
        <v>45139</v>
      </c>
      <c r="B250" s="85" t="str">
        <f t="shared" si="87"/>
        <v>Bridge</v>
      </c>
      <c r="C250" s="77">
        <v>3</v>
      </c>
      <c r="D250" s="78">
        <v>10</v>
      </c>
      <c r="E250" s="79">
        <v>45202</v>
      </c>
      <c r="F250" s="80">
        <v>10</v>
      </c>
      <c r="G250" s="81">
        <v>87.9</v>
      </c>
      <c r="H250" s="81">
        <v>0</v>
      </c>
      <c r="I250" s="81" t="s">
        <v>31</v>
      </c>
      <c r="J250" s="82">
        <f t="shared" si="70"/>
        <v>87.9</v>
      </c>
      <c r="K250" s="82" t="str">
        <f t="shared" si="71"/>
        <v/>
      </c>
      <c r="L250" s="83">
        <f t="shared" si="84"/>
        <v>87.9</v>
      </c>
    </row>
    <row r="251" spans="1:12" x14ac:dyDescent="0.25">
      <c r="A251" s="75">
        <v>45139</v>
      </c>
      <c r="B251" s="85" t="s">
        <v>16</v>
      </c>
      <c r="C251" s="77">
        <v>1</v>
      </c>
      <c r="D251" s="78">
        <v>10</v>
      </c>
      <c r="E251" s="79">
        <v>45202</v>
      </c>
      <c r="F251" s="80">
        <v>10</v>
      </c>
      <c r="G251" s="81">
        <v>64.209999999999994</v>
      </c>
      <c r="H251" s="81">
        <v>0</v>
      </c>
      <c r="I251" s="81" t="s">
        <v>31</v>
      </c>
      <c r="J251" s="82">
        <f t="shared" si="70"/>
        <v>64.209999999999994</v>
      </c>
      <c r="K251" s="82" t="str">
        <f t="shared" si="71"/>
        <v/>
      </c>
      <c r="L251" s="83">
        <f t="shared" si="84"/>
        <v>64.209999999999994</v>
      </c>
    </row>
    <row r="252" spans="1:12" x14ac:dyDescent="0.25">
      <c r="A252" s="84">
        <v>45139</v>
      </c>
      <c r="B252" s="85" t="str">
        <f t="shared" ref="B252:B253" si="88">IF(ISBLANK(B251),"No Site input",B251)</f>
        <v>ODNR_2</v>
      </c>
      <c r="C252" s="77">
        <v>2</v>
      </c>
      <c r="D252" s="78">
        <v>10</v>
      </c>
      <c r="E252" s="84">
        <v>45202</v>
      </c>
      <c r="F252" s="80">
        <v>10</v>
      </c>
      <c r="G252" s="81">
        <v>60.66</v>
      </c>
      <c r="H252" s="81">
        <v>0</v>
      </c>
      <c r="I252" s="81" t="s">
        <v>31</v>
      </c>
      <c r="J252" s="82">
        <f t="shared" si="70"/>
        <v>60.66</v>
      </c>
      <c r="K252" s="82" t="str">
        <f t="shared" si="71"/>
        <v/>
      </c>
      <c r="L252" s="83">
        <f t="shared" si="84"/>
        <v>60.66</v>
      </c>
    </row>
    <row r="253" spans="1:12" x14ac:dyDescent="0.25">
      <c r="A253" s="84">
        <v>45139</v>
      </c>
      <c r="B253" s="85" t="str">
        <f t="shared" si="88"/>
        <v>ODNR_2</v>
      </c>
      <c r="C253" s="77">
        <v>3</v>
      </c>
      <c r="D253" s="78">
        <v>10</v>
      </c>
      <c r="E253" s="79">
        <v>45202</v>
      </c>
      <c r="F253" s="80">
        <v>10</v>
      </c>
      <c r="G253" s="81">
        <v>61.81</v>
      </c>
      <c r="H253" s="81">
        <v>0</v>
      </c>
      <c r="I253" s="81" t="s">
        <v>31</v>
      </c>
      <c r="J253" s="82">
        <f t="shared" si="70"/>
        <v>61.81</v>
      </c>
      <c r="K253" s="82" t="str">
        <f t="shared" si="71"/>
        <v/>
      </c>
      <c r="L253" s="83">
        <f t="shared" si="84"/>
        <v>61.81</v>
      </c>
    </row>
    <row r="254" spans="1:12" x14ac:dyDescent="0.25">
      <c r="A254" s="75">
        <v>45139</v>
      </c>
      <c r="B254" s="85" t="s">
        <v>17</v>
      </c>
      <c r="C254" s="77">
        <v>1</v>
      </c>
      <c r="D254" s="78">
        <v>10</v>
      </c>
      <c r="E254" s="79">
        <v>45202</v>
      </c>
      <c r="F254" s="80">
        <v>10</v>
      </c>
      <c r="G254" s="81">
        <v>78.11</v>
      </c>
      <c r="H254" s="81">
        <v>0</v>
      </c>
      <c r="I254" s="81" t="s">
        <v>31</v>
      </c>
      <c r="J254" s="82">
        <f t="shared" si="70"/>
        <v>78.11</v>
      </c>
      <c r="K254" s="82" t="str">
        <f t="shared" si="71"/>
        <v/>
      </c>
      <c r="L254" s="83">
        <f t="shared" si="84"/>
        <v>78.11</v>
      </c>
    </row>
    <row r="255" spans="1:12" x14ac:dyDescent="0.25">
      <c r="A255" s="84">
        <v>45139</v>
      </c>
      <c r="B255" s="85" t="str">
        <f t="shared" ref="B255:B256" si="89">IF(ISBLANK(B254),"No Site input",B254)</f>
        <v>Buoy_2</v>
      </c>
      <c r="C255" s="77">
        <v>2</v>
      </c>
      <c r="D255" s="78">
        <v>10</v>
      </c>
      <c r="E255" s="84">
        <v>45202</v>
      </c>
      <c r="F255" s="80">
        <v>10</v>
      </c>
      <c r="G255" s="81">
        <v>74.53</v>
      </c>
      <c r="H255" s="81">
        <v>0</v>
      </c>
      <c r="I255" s="81" t="s">
        <v>31</v>
      </c>
      <c r="J255" s="82">
        <f t="shared" si="70"/>
        <v>74.53</v>
      </c>
      <c r="K255" s="82" t="str">
        <f t="shared" si="71"/>
        <v/>
      </c>
      <c r="L255" s="83">
        <f t="shared" si="84"/>
        <v>74.53</v>
      </c>
    </row>
    <row r="256" spans="1:12" x14ac:dyDescent="0.25">
      <c r="A256" s="84">
        <v>45139</v>
      </c>
      <c r="B256" s="85" t="str">
        <f t="shared" si="89"/>
        <v>Buoy_2</v>
      </c>
      <c r="C256" s="77">
        <v>3</v>
      </c>
      <c r="D256" s="78">
        <v>10</v>
      </c>
      <c r="E256" s="79">
        <v>45202</v>
      </c>
      <c r="F256" s="80">
        <v>10</v>
      </c>
      <c r="G256" s="81">
        <v>66.62</v>
      </c>
      <c r="H256" s="81">
        <v>0</v>
      </c>
      <c r="I256" s="81" t="s">
        <v>31</v>
      </c>
      <c r="J256" s="82">
        <f t="shared" si="70"/>
        <v>66.62</v>
      </c>
      <c r="K256" s="82" t="str">
        <f t="shared" si="71"/>
        <v/>
      </c>
      <c r="L256" s="83">
        <f t="shared" si="84"/>
        <v>66.62</v>
      </c>
    </row>
    <row r="257" spans="1:12" x14ac:dyDescent="0.25">
      <c r="A257" s="75">
        <v>45139</v>
      </c>
      <c r="B257" s="85" t="s">
        <v>18</v>
      </c>
      <c r="C257" s="77">
        <v>1</v>
      </c>
      <c r="D257" s="78">
        <v>10</v>
      </c>
      <c r="E257" s="79">
        <v>45202</v>
      </c>
      <c r="F257" s="80">
        <v>10</v>
      </c>
      <c r="G257" s="81">
        <v>110.26</v>
      </c>
      <c r="H257" s="81">
        <v>0</v>
      </c>
      <c r="I257" s="81" t="s">
        <v>31</v>
      </c>
      <c r="J257" s="82">
        <f t="shared" si="70"/>
        <v>110.26</v>
      </c>
      <c r="K257" s="82" t="str">
        <f t="shared" si="71"/>
        <v/>
      </c>
      <c r="L257" s="83">
        <f t="shared" si="84"/>
        <v>110.26</v>
      </c>
    </row>
    <row r="258" spans="1:12" x14ac:dyDescent="0.25">
      <c r="A258" s="84">
        <v>45139</v>
      </c>
      <c r="B258" s="85" t="str">
        <f t="shared" ref="B258:B259" si="90">IF(ISBLANK(B257),"No Site input",B257)</f>
        <v>ODNR_1</v>
      </c>
      <c r="C258" s="77">
        <v>2</v>
      </c>
      <c r="D258" s="78">
        <v>10</v>
      </c>
      <c r="E258" s="84">
        <v>45202</v>
      </c>
      <c r="F258" s="80">
        <v>10</v>
      </c>
      <c r="G258" s="81">
        <v>95.89</v>
      </c>
      <c r="H258" s="81">
        <v>0</v>
      </c>
      <c r="I258" s="81" t="s">
        <v>31</v>
      </c>
      <c r="J258" s="82">
        <f t="shared" si="70"/>
        <v>95.89</v>
      </c>
      <c r="K258" s="82" t="str">
        <f t="shared" si="71"/>
        <v/>
      </c>
      <c r="L258" s="83">
        <f t="shared" si="84"/>
        <v>95.89</v>
      </c>
    </row>
    <row r="259" spans="1:12" x14ac:dyDescent="0.25">
      <c r="A259" s="84">
        <v>45139</v>
      </c>
      <c r="B259" s="85" t="str">
        <f t="shared" si="90"/>
        <v>ODNR_1</v>
      </c>
      <c r="C259" s="77">
        <v>3</v>
      </c>
      <c r="D259" s="78">
        <v>10</v>
      </c>
      <c r="E259" s="79">
        <v>45202</v>
      </c>
      <c r="F259" s="80">
        <v>10</v>
      </c>
      <c r="G259" s="81">
        <v>98.54</v>
      </c>
      <c r="H259" s="81">
        <v>0</v>
      </c>
      <c r="I259" s="81" t="s">
        <v>31</v>
      </c>
      <c r="J259" s="82">
        <f t="shared" ref="J259:J322" si="91">IFERROR(AVERAGE(G259,I259),"")</f>
        <v>98.54</v>
      </c>
      <c r="K259" s="82" t="str">
        <f t="shared" ref="K259:K322" si="92">IFERROR(_xlfn.STDEV.S(G259,I259),"")</f>
        <v/>
      </c>
      <c r="L259" s="83">
        <f t="shared" si="84"/>
        <v>98.54</v>
      </c>
    </row>
    <row r="260" spans="1:12" x14ac:dyDescent="0.25">
      <c r="A260" s="75">
        <v>45139</v>
      </c>
      <c r="B260" s="85" t="s">
        <v>19</v>
      </c>
      <c r="C260" s="77">
        <v>1</v>
      </c>
      <c r="D260" s="78">
        <v>10</v>
      </c>
      <c r="E260" s="79">
        <v>45202</v>
      </c>
      <c r="F260" s="80">
        <v>10</v>
      </c>
      <c r="G260" s="81">
        <v>54.75</v>
      </c>
      <c r="H260" s="81">
        <v>0</v>
      </c>
      <c r="I260" s="81" t="s">
        <v>31</v>
      </c>
      <c r="J260" s="82">
        <f t="shared" si="91"/>
        <v>54.75</v>
      </c>
      <c r="K260" s="82" t="str">
        <f t="shared" si="92"/>
        <v/>
      </c>
      <c r="L260" s="83">
        <f t="shared" si="84"/>
        <v>54.75</v>
      </c>
    </row>
    <row r="261" spans="1:12" x14ac:dyDescent="0.25">
      <c r="A261" s="84">
        <v>45139</v>
      </c>
      <c r="B261" s="85" t="str">
        <f t="shared" ref="B261:B262" si="93">IF(ISBLANK(B260),"No Site input",B260)</f>
        <v>EC_1163</v>
      </c>
      <c r="C261" s="77">
        <v>2</v>
      </c>
      <c r="D261" s="78">
        <v>10</v>
      </c>
      <c r="E261" s="84">
        <v>45202</v>
      </c>
      <c r="F261" s="80">
        <v>10</v>
      </c>
      <c r="G261" s="81">
        <v>47.52</v>
      </c>
      <c r="H261" s="81">
        <v>0</v>
      </c>
      <c r="I261" s="81" t="s">
        <v>31</v>
      </c>
      <c r="J261" s="82">
        <f t="shared" si="91"/>
        <v>47.52</v>
      </c>
      <c r="K261" s="82" t="str">
        <f t="shared" si="92"/>
        <v/>
      </c>
      <c r="L261" s="83">
        <f t="shared" si="84"/>
        <v>47.52</v>
      </c>
    </row>
    <row r="262" spans="1:12" x14ac:dyDescent="0.25">
      <c r="A262" s="84">
        <v>45139</v>
      </c>
      <c r="B262" s="85" t="str">
        <f t="shared" si="93"/>
        <v>EC_1163</v>
      </c>
      <c r="C262" s="77">
        <v>3</v>
      </c>
      <c r="D262" s="78">
        <v>10</v>
      </c>
      <c r="E262" s="79">
        <v>45202</v>
      </c>
      <c r="F262" s="80">
        <v>10</v>
      </c>
      <c r="G262" s="81">
        <v>46.54</v>
      </c>
      <c r="H262" s="81">
        <v>0</v>
      </c>
      <c r="I262" s="81" t="s">
        <v>31</v>
      </c>
      <c r="J262" s="82">
        <f t="shared" si="91"/>
        <v>46.54</v>
      </c>
      <c r="K262" s="82" t="str">
        <f t="shared" si="92"/>
        <v/>
      </c>
      <c r="L262" s="83">
        <f t="shared" si="84"/>
        <v>46.54</v>
      </c>
    </row>
    <row r="263" spans="1:12" x14ac:dyDescent="0.25">
      <c r="A263" s="75">
        <v>45139</v>
      </c>
      <c r="B263" s="85" t="s">
        <v>20</v>
      </c>
      <c r="C263" s="77">
        <v>1</v>
      </c>
      <c r="D263" s="78">
        <v>10</v>
      </c>
      <c r="E263" s="79">
        <v>45202</v>
      </c>
      <c r="F263" s="80">
        <v>10</v>
      </c>
      <c r="G263" s="81">
        <v>60.75</v>
      </c>
      <c r="H263" s="81">
        <v>0</v>
      </c>
      <c r="I263" s="81" t="s">
        <v>31</v>
      </c>
      <c r="J263" s="82">
        <f t="shared" si="91"/>
        <v>60.75</v>
      </c>
      <c r="K263" s="82" t="str">
        <f t="shared" si="92"/>
        <v/>
      </c>
      <c r="L263" s="83">
        <f t="shared" si="84"/>
        <v>60.75</v>
      </c>
    </row>
    <row r="264" spans="1:12" x14ac:dyDescent="0.25">
      <c r="A264" s="84">
        <v>45139</v>
      </c>
      <c r="B264" s="85" t="str">
        <f t="shared" ref="B264:B265" si="94">IF(ISBLANK(B263),"No Site input",B263)</f>
        <v>Causeway</v>
      </c>
      <c r="C264" s="77">
        <v>2</v>
      </c>
      <c r="D264" s="78">
        <v>10</v>
      </c>
      <c r="E264" s="84">
        <v>45202</v>
      </c>
      <c r="F264" s="80">
        <v>10</v>
      </c>
      <c r="G264" s="81">
        <v>65.86</v>
      </c>
      <c r="H264" s="81">
        <v>0</v>
      </c>
      <c r="I264" s="81" t="s">
        <v>31</v>
      </c>
      <c r="J264" s="82">
        <f t="shared" si="91"/>
        <v>65.86</v>
      </c>
      <c r="K264" s="82" t="str">
        <f t="shared" si="92"/>
        <v/>
      </c>
      <c r="L264" s="83">
        <f t="shared" si="84"/>
        <v>65.86</v>
      </c>
    </row>
    <row r="265" spans="1:12" x14ac:dyDescent="0.25">
      <c r="A265" s="84">
        <v>45139</v>
      </c>
      <c r="B265" s="85" t="str">
        <f t="shared" si="94"/>
        <v>Causeway</v>
      </c>
      <c r="C265" s="77">
        <v>3</v>
      </c>
      <c r="D265" s="78">
        <v>10</v>
      </c>
      <c r="E265" s="79">
        <v>45202</v>
      </c>
      <c r="F265" s="80">
        <v>10</v>
      </c>
      <c r="G265" s="81">
        <v>66.13</v>
      </c>
      <c r="H265" s="81">
        <v>0</v>
      </c>
      <c r="I265" s="81" t="s">
        <v>31</v>
      </c>
      <c r="J265" s="82">
        <f t="shared" si="91"/>
        <v>66.13</v>
      </c>
      <c r="K265" s="82" t="str">
        <f t="shared" si="92"/>
        <v/>
      </c>
      <c r="L265" s="83">
        <f t="shared" si="84"/>
        <v>66.13</v>
      </c>
    </row>
    <row r="266" spans="1:12" x14ac:dyDescent="0.25">
      <c r="A266" s="75">
        <v>45139</v>
      </c>
      <c r="B266" s="85" t="s">
        <v>21</v>
      </c>
      <c r="C266" s="77">
        <v>1</v>
      </c>
      <c r="D266" s="78">
        <v>10</v>
      </c>
      <c r="E266" s="79">
        <v>45202</v>
      </c>
      <c r="F266" s="80">
        <v>10</v>
      </c>
      <c r="G266" s="81">
        <v>23.91</v>
      </c>
      <c r="H266" s="81">
        <v>0</v>
      </c>
      <c r="I266" s="81" t="s">
        <v>31</v>
      </c>
      <c r="J266" s="82">
        <f t="shared" si="91"/>
        <v>23.91</v>
      </c>
      <c r="K266" s="82" t="str">
        <f t="shared" si="92"/>
        <v/>
      </c>
      <c r="L266" s="83">
        <f t="shared" si="84"/>
        <v>23.91</v>
      </c>
    </row>
    <row r="267" spans="1:12" x14ac:dyDescent="0.25">
      <c r="A267" s="84">
        <v>45139</v>
      </c>
      <c r="B267" s="85" t="str">
        <f t="shared" ref="B267:B268" si="95">IF(ISBLANK(B266),"No Site input",B266)</f>
        <v>Bells</v>
      </c>
      <c r="C267" s="77">
        <v>2</v>
      </c>
      <c r="D267" s="78">
        <v>10</v>
      </c>
      <c r="E267" s="84">
        <v>45202</v>
      </c>
      <c r="F267" s="80">
        <v>10</v>
      </c>
      <c r="G267" s="81">
        <v>25.76</v>
      </c>
      <c r="H267" s="81">
        <v>0</v>
      </c>
      <c r="I267" s="81" t="s">
        <v>31</v>
      </c>
      <c r="J267" s="82">
        <f t="shared" si="91"/>
        <v>25.76</v>
      </c>
      <c r="K267" s="82" t="str">
        <f t="shared" si="92"/>
        <v/>
      </c>
      <c r="L267" s="83">
        <f t="shared" si="84"/>
        <v>25.76</v>
      </c>
    </row>
    <row r="268" spans="1:12" x14ac:dyDescent="0.25">
      <c r="A268" s="84">
        <v>45139</v>
      </c>
      <c r="B268" s="85" t="str">
        <f t="shared" si="95"/>
        <v>Bells</v>
      </c>
      <c r="C268" s="77">
        <v>3</v>
      </c>
      <c r="D268" s="78">
        <v>10</v>
      </c>
      <c r="E268" s="79">
        <v>45202</v>
      </c>
      <c r="F268" s="80">
        <v>10</v>
      </c>
      <c r="G268" s="81">
        <v>17.399999999999999</v>
      </c>
      <c r="H268" s="81">
        <v>0</v>
      </c>
      <c r="I268" s="81" t="s">
        <v>31</v>
      </c>
      <c r="J268" s="82">
        <f t="shared" si="91"/>
        <v>17.399999999999999</v>
      </c>
      <c r="K268" s="82" t="str">
        <f t="shared" si="92"/>
        <v/>
      </c>
      <c r="L268" s="83">
        <f t="shared" si="84"/>
        <v>17.399999999999999</v>
      </c>
    </row>
    <row r="269" spans="1:12" x14ac:dyDescent="0.25">
      <c r="A269" s="102">
        <v>45146</v>
      </c>
      <c r="B269" s="60" t="s">
        <v>9</v>
      </c>
      <c r="C269" s="11">
        <v>1</v>
      </c>
      <c r="D269" s="12">
        <v>10</v>
      </c>
      <c r="E269" s="61">
        <v>45202</v>
      </c>
      <c r="F269" s="13">
        <v>10</v>
      </c>
      <c r="G269" s="14">
        <v>167.76</v>
      </c>
      <c r="H269" s="14">
        <v>0</v>
      </c>
      <c r="I269" s="14" t="s">
        <v>31</v>
      </c>
      <c r="J269" s="82">
        <f t="shared" si="91"/>
        <v>167.76</v>
      </c>
      <c r="K269" s="82" t="str">
        <f t="shared" si="92"/>
        <v/>
      </c>
      <c r="L269" s="62">
        <f>IFERROR(IF(H269&gt;0,($G269*($F269/$D269))*H269,($G269*($F269/$D269))),"")</f>
        <v>167.76</v>
      </c>
    </row>
    <row r="270" spans="1:12" x14ac:dyDescent="0.25">
      <c r="A270" s="16">
        <v>45146</v>
      </c>
      <c r="B270" s="17" t="str">
        <f>IF(ISBLANK(B269),"No Site input",B269)</f>
        <v>Muddy Creek</v>
      </c>
      <c r="C270" s="11">
        <v>2</v>
      </c>
      <c r="D270" s="12">
        <v>10</v>
      </c>
      <c r="E270" s="16">
        <v>45202</v>
      </c>
      <c r="F270" s="13">
        <v>10</v>
      </c>
      <c r="G270" s="14">
        <v>153.46</v>
      </c>
      <c r="H270" s="14">
        <v>0</v>
      </c>
      <c r="I270" s="14" t="s">
        <v>31</v>
      </c>
      <c r="J270" s="82">
        <f t="shared" si="91"/>
        <v>153.46</v>
      </c>
      <c r="K270" s="82" t="str">
        <f t="shared" si="92"/>
        <v/>
      </c>
      <c r="L270" s="62">
        <f t="shared" ref="L270:L298" si="96">IFERROR(IF(H270&gt;0,($G270*($F270/$D270))*H270,($G270*($F270/$D270))),"")</f>
        <v>153.46</v>
      </c>
    </row>
    <row r="271" spans="1:12" x14ac:dyDescent="0.25">
      <c r="A271" s="84">
        <v>45146</v>
      </c>
      <c r="B271" s="85" t="str">
        <f>IF(ISBLANK(B270),"No Site input",B270)</f>
        <v>Muddy Creek</v>
      </c>
      <c r="C271" s="77">
        <v>3</v>
      </c>
      <c r="D271" s="78">
        <v>10</v>
      </c>
      <c r="E271" s="79">
        <v>45202</v>
      </c>
      <c r="F271" s="80">
        <v>10</v>
      </c>
      <c r="G271" s="81">
        <v>191.47</v>
      </c>
      <c r="H271" s="81">
        <v>0</v>
      </c>
      <c r="I271" s="81" t="s">
        <v>31</v>
      </c>
      <c r="J271" s="82">
        <f t="shared" si="91"/>
        <v>191.47</v>
      </c>
      <c r="K271" s="82" t="str">
        <f t="shared" si="92"/>
        <v/>
      </c>
      <c r="L271" s="83">
        <f t="shared" si="96"/>
        <v>191.47</v>
      </c>
    </row>
    <row r="272" spans="1:12" x14ac:dyDescent="0.25">
      <c r="A272" s="75">
        <v>45146</v>
      </c>
      <c r="B272" s="85" t="s">
        <v>13</v>
      </c>
      <c r="C272" s="77">
        <v>1</v>
      </c>
      <c r="D272" s="78">
        <v>10</v>
      </c>
      <c r="E272" s="79">
        <v>45202</v>
      </c>
      <c r="F272" s="80">
        <v>10</v>
      </c>
      <c r="G272" s="81">
        <v>110.85</v>
      </c>
      <c r="H272" s="81">
        <v>0</v>
      </c>
      <c r="I272" s="81" t="s">
        <v>31</v>
      </c>
      <c r="J272" s="82">
        <f t="shared" si="91"/>
        <v>110.85</v>
      </c>
      <c r="K272" s="82" t="str">
        <f t="shared" si="92"/>
        <v/>
      </c>
      <c r="L272" s="83">
        <f t="shared" si="96"/>
        <v>110.85</v>
      </c>
    </row>
    <row r="273" spans="1:12" x14ac:dyDescent="0.25">
      <c r="A273" s="84">
        <v>45146</v>
      </c>
      <c r="B273" s="85" t="str">
        <f t="shared" ref="B273:B274" si="97">IF(ISBLANK(B272),"No Site input",B272)</f>
        <v>ODNR_4</v>
      </c>
      <c r="C273" s="77">
        <v>2</v>
      </c>
      <c r="D273" s="78">
        <v>10</v>
      </c>
      <c r="E273" s="84">
        <v>45202</v>
      </c>
      <c r="F273" s="80">
        <v>10</v>
      </c>
      <c r="G273" s="81">
        <v>104.54</v>
      </c>
      <c r="H273" s="81">
        <v>0</v>
      </c>
      <c r="I273" s="81" t="s">
        <v>31</v>
      </c>
      <c r="J273" s="82">
        <f t="shared" si="91"/>
        <v>104.54</v>
      </c>
      <c r="K273" s="82" t="str">
        <f t="shared" si="92"/>
        <v/>
      </c>
      <c r="L273" s="83">
        <f t="shared" si="96"/>
        <v>104.54</v>
      </c>
    </row>
    <row r="274" spans="1:12" x14ac:dyDescent="0.25">
      <c r="A274" s="84">
        <v>45146</v>
      </c>
      <c r="B274" s="85" t="str">
        <f t="shared" si="97"/>
        <v>ODNR_4</v>
      </c>
      <c r="C274" s="77">
        <v>3</v>
      </c>
      <c r="D274" s="78">
        <v>10</v>
      </c>
      <c r="E274" s="79">
        <v>45202</v>
      </c>
      <c r="F274" s="80">
        <v>10</v>
      </c>
      <c r="G274" s="81">
        <v>106.06</v>
      </c>
      <c r="H274" s="81">
        <v>0</v>
      </c>
      <c r="I274" s="81" t="s">
        <v>31</v>
      </c>
      <c r="J274" s="82">
        <f t="shared" si="91"/>
        <v>106.06</v>
      </c>
      <c r="K274" s="82" t="str">
        <f t="shared" si="92"/>
        <v/>
      </c>
      <c r="L274" s="83">
        <f t="shared" si="96"/>
        <v>106.06</v>
      </c>
    </row>
    <row r="275" spans="1:12" x14ac:dyDescent="0.25">
      <c r="A275" s="75">
        <v>45146</v>
      </c>
      <c r="B275" s="85" t="s">
        <v>14</v>
      </c>
      <c r="C275" s="77">
        <v>1</v>
      </c>
      <c r="D275" s="78">
        <v>10</v>
      </c>
      <c r="E275" s="79">
        <v>45202</v>
      </c>
      <c r="F275" s="80">
        <v>10</v>
      </c>
      <c r="G275" s="81">
        <v>110.68</v>
      </c>
      <c r="H275" s="81">
        <v>0</v>
      </c>
      <c r="I275" s="81" t="s">
        <v>31</v>
      </c>
      <c r="J275" s="82">
        <f t="shared" si="91"/>
        <v>110.68</v>
      </c>
      <c r="K275" s="82" t="str">
        <f t="shared" si="92"/>
        <v/>
      </c>
      <c r="L275" s="83">
        <f t="shared" si="96"/>
        <v>110.68</v>
      </c>
    </row>
    <row r="276" spans="1:12" x14ac:dyDescent="0.25">
      <c r="A276" s="84">
        <v>45146</v>
      </c>
      <c r="B276" s="85" t="str">
        <f t="shared" ref="B276:B277" si="98">IF(ISBLANK(B275),"No Site input",B275)</f>
        <v>ODNR_6</v>
      </c>
      <c r="C276" s="77">
        <v>2</v>
      </c>
      <c r="D276" s="78">
        <v>10</v>
      </c>
      <c r="E276" s="84">
        <v>45202</v>
      </c>
      <c r="F276" s="80">
        <v>10</v>
      </c>
      <c r="G276" s="81">
        <v>109.22</v>
      </c>
      <c r="H276" s="81">
        <v>0</v>
      </c>
      <c r="I276" s="81" t="s">
        <v>31</v>
      </c>
      <c r="J276" s="82">
        <f t="shared" si="91"/>
        <v>109.22</v>
      </c>
      <c r="K276" s="82" t="str">
        <f t="shared" si="92"/>
        <v/>
      </c>
      <c r="L276" s="83">
        <f t="shared" si="96"/>
        <v>109.22</v>
      </c>
    </row>
    <row r="277" spans="1:12" x14ac:dyDescent="0.25">
      <c r="A277" s="84">
        <v>45146</v>
      </c>
      <c r="B277" s="85" t="str">
        <f t="shared" si="98"/>
        <v>ODNR_6</v>
      </c>
      <c r="C277" s="77">
        <v>3</v>
      </c>
      <c r="D277" s="78">
        <v>10</v>
      </c>
      <c r="E277" s="79">
        <v>45202</v>
      </c>
      <c r="F277" s="80">
        <v>10</v>
      </c>
      <c r="G277" s="81">
        <v>110.67</v>
      </c>
      <c r="H277" s="81">
        <v>0</v>
      </c>
      <c r="I277" s="81" t="s">
        <v>31</v>
      </c>
      <c r="J277" s="82">
        <f t="shared" si="91"/>
        <v>110.67</v>
      </c>
      <c r="K277" s="82" t="str">
        <f t="shared" si="92"/>
        <v/>
      </c>
      <c r="L277" s="83">
        <f t="shared" si="96"/>
        <v>110.67</v>
      </c>
    </row>
    <row r="278" spans="1:12" x14ac:dyDescent="0.25">
      <c r="A278" s="75">
        <v>45146</v>
      </c>
      <c r="B278" s="85" t="s">
        <v>15</v>
      </c>
      <c r="C278" s="77">
        <v>1</v>
      </c>
      <c r="D278" s="78">
        <v>10</v>
      </c>
      <c r="E278" s="79">
        <v>45202</v>
      </c>
      <c r="F278" s="80">
        <v>10</v>
      </c>
      <c r="G278" s="81">
        <v>122.15</v>
      </c>
      <c r="H278" s="81">
        <v>0</v>
      </c>
      <c r="I278" s="81" t="s">
        <v>31</v>
      </c>
      <c r="J278" s="82">
        <f t="shared" si="91"/>
        <v>122.15</v>
      </c>
      <c r="K278" s="82" t="str">
        <f t="shared" si="92"/>
        <v/>
      </c>
      <c r="L278" s="83">
        <f t="shared" si="96"/>
        <v>122.15</v>
      </c>
    </row>
    <row r="279" spans="1:12" x14ac:dyDescent="0.25">
      <c r="A279" s="84">
        <v>45146</v>
      </c>
      <c r="B279" s="85" t="str">
        <f t="shared" ref="B279:B280" si="99">IF(ISBLANK(B278),"No Site input",B278)</f>
        <v>Bridge</v>
      </c>
      <c r="C279" s="77">
        <v>2</v>
      </c>
      <c r="D279" s="78">
        <v>10</v>
      </c>
      <c r="E279" s="84">
        <v>45202</v>
      </c>
      <c r="F279" s="80">
        <v>10</v>
      </c>
      <c r="G279" s="81">
        <v>115.71</v>
      </c>
      <c r="H279" s="81">
        <v>0</v>
      </c>
      <c r="I279" s="81" t="s">
        <v>31</v>
      </c>
      <c r="J279" s="82">
        <f t="shared" si="91"/>
        <v>115.71</v>
      </c>
      <c r="K279" s="82" t="str">
        <f t="shared" si="92"/>
        <v/>
      </c>
      <c r="L279" s="83">
        <f t="shared" si="96"/>
        <v>115.71</v>
      </c>
    </row>
    <row r="280" spans="1:12" x14ac:dyDescent="0.25">
      <c r="A280" s="84">
        <v>45146</v>
      </c>
      <c r="B280" s="85" t="str">
        <f t="shared" si="99"/>
        <v>Bridge</v>
      </c>
      <c r="C280" s="77">
        <v>3</v>
      </c>
      <c r="D280" s="78">
        <v>10</v>
      </c>
      <c r="E280" s="79">
        <v>45202</v>
      </c>
      <c r="F280" s="80">
        <v>10</v>
      </c>
      <c r="G280" s="81">
        <v>110.34</v>
      </c>
      <c r="H280" s="81">
        <v>0</v>
      </c>
      <c r="I280" s="81" t="s">
        <v>31</v>
      </c>
      <c r="J280" s="82">
        <f t="shared" si="91"/>
        <v>110.34</v>
      </c>
      <c r="K280" s="82" t="str">
        <f t="shared" si="92"/>
        <v/>
      </c>
      <c r="L280" s="83">
        <f t="shared" si="96"/>
        <v>110.34</v>
      </c>
    </row>
    <row r="281" spans="1:12" x14ac:dyDescent="0.25">
      <c r="A281" s="75">
        <v>45146</v>
      </c>
      <c r="B281" s="85" t="s">
        <v>16</v>
      </c>
      <c r="C281" s="77">
        <v>1</v>
      </c>
      <c r="D281" s="78">
        <v>10</v>
      </c>
      <c r="E281" s="79">
        <v>45202</v>
      </c>
      <c r="F281" s="80">
        <v>10</v>
      </c>
      <c r="G281" s="81">
        <v>104.95</v>
      </c>
      <c r="H281" s="81">
        <v>0</v>
      </c>
      <c r="I281" s="81" t="s">
        <v>31</v>
      </c>
      <c r="J281" s="82">
        <f t="shared" si="91"/>
        <v>104.95</v>
      </c>
      <c r="K281" s="82" t="str">
        <f t="shared" si="92"/>
        <v/>
      </c>
      <c r="L281" s="83">
        <f t="shared" si="96"/>
        <v>104.95</v>
      </c>
    </row>
    <row r="282" spans="1:12" x14ac:dyDescent="0.25">
      <c r="A282" s="84">
        <v>45146</v>
      </c>
      <c r="B282" s="85" t="str">
        <f t="shared" ref="B282:B283" si="100">IF(ISBLANK(B281),"No Site input",B281)</f>
        <v>ODNR_2</v>
      </c>
      <c r="C282" s="77">
        <v>2</v>
      </c>
      <c r="D282" s="78">
        <v>10</v>
      </c>
      <c r="E282" s="84">
        <v>45202</v>
      </c>
      <c r="F282" s="80">
        <v>10</v>
      </c>
      <c r="G282" s="81">
        <v>109.85</v>
      </c>
      <c r="H282" s="81">
        <v>0</v>
      </c>
      <c r="I282" s="81" t="s">
        <v>31</v>
      </c>
      <c r="J282" s="82">
        <f t="shared" si="91"/>
        <v>109.85</v>
      </c>
      <c r="K282" s="82" t="str">
        <f t="shared" si="92"/>
        <v/>
      </c>
      <c r="L282" s="83">
        <f t="shared" si="96"/>
        <v>109.85</v>
      </c>
    </row>
    <row r="283" spans="1:12" x14ac:dyDescent="0.25">
      <c r="A283" s="84">
        <v>45146</v>
      </c>
      <c r="B283" s="85" t="str">
        <f t="shared" si="100"/>
        <v>ODNR_2</v>
      </c>
      <c r="C283" s="77">
        <v>3</v>
      </c>
      <c r="D283" s="78">
        <v>10</v>
      </c>
      <c r="E283" s="79">
        <v>45202</v>
      </c>
      <c r="F283" s="80">
        <v>10</v>
      </c>
      <c r="G283" s="81">
        <v>106.76</v>
      </c>
      <c r="H283" s="81">
        <v>0</v>
      </c>
      <c r="I283" s="81" t="s">
        <v>31</v>
      </c>
      <c r="J283" s="82">
        <f t="shared" si="91"/>
        <v>106.76</v>
      </c>
      <c r="K283" s="82" t="str">
        <f t="shared" si="92"/>
        <v/>
      </c>
      <c r="L283" s="83">
        <f t="shared" si="96"/>
        <v>106.76</v>
      </c>
    </row>
    <row r="284" spans="1:12" x14ac:dyDescent="0.25">
      <c r="A284" s="75">
        <v>45146</v>
      </c>
      <c r="B284" s="85" t="s">
        <v>17</v>
      </c>
      <c r="C284" s="77">
        <v>1</v>
      </c>
      <c r="D284" s="78">
        <v>10</v>
      </c>
      <c r="E284" s="79">
        <v>45202</v>
      </c>
      <c r="F284" s="80">
        <v>10</v>
      </c>
      <c r="G284" s="81">
        <v>91.58</v>
      </c>
      <c r="H284" s="81">
        <v>0</v>
      </c>
      <c r="I284" s="81" t="s">
        <v>31</v>
      </c>
      <c r="J284" s="82">
        <f t="shared" si="91"/>
        <v>91.58</v>
      </c>
      <c r="K284" s="82" t="str">
        <f t="shared" si="92"/>
        <v/>
      </c>
      <c r="L284" s="83">
        <f t="shared" si="96"/>
        <v>91.58</v>
      </c>
    </row>
    <row r="285" spans="1:12" x14ac:dyDescent="0.25">
      <c r="A285" s="84">
        <v>45146</v>
      </c>
      <c r="B285" s="85" t="str">
        <f t="shared" ref="B285:B286" si="101">IF(ISBLANK(B284),"No Site input",B284)</f>
        <v>Buoy_2</v>
      </c>
      <c r="C285" s="77">
        <v>2</v>
      </c>
      <c r="D285" s="78">
        <v>10</v>
      </c>
      <c r="E285" s="84">
        <v>45202</v>
      </c>
      <c r="F285" s="80">
        <v>10</v>
      </c>
      <c r="G285" s="81">
        <v>89.31</v>
      </c>
      <c r="H285" s="81">
        <v>0</v>
      </c>
      <c r="I285" s="81" t="s">
        <v>31</v>
      </c>
      <c r="J285" s="82">
        <f t="shared" si="91"/>
        <v>89.31</v>
      </c>
      <c r="K285" s="82" t="str">
        <f t="shared" si="92"/>
        <v/>
      </c>
      <c r="L285" s="83">
        <f t="shared" si="96"/>
        <v>89.31</v>
      </c>
    </row>
    <row r="286" spans="1:12" x14ac:dyDescent="0.25">
      <c r="A286" s="84">
        <v>45146</v>
      </c>
      <c r="B286" s="85" t="str">
        <f t="shared" si="101"/>
        <v>Buoy_2</v>
      </c>
      <c r="C286" s="77">
        <v>3</v>
      </c>
      <c r="D286" s="78">
        <v>10</v>
      </c>
      <c r="E286" s="79">
        <v>45202</v>
      </c>
      <c r="F286" s="80">
        <v>10</v>
      </c>
      <c r="G286" s="81">
        <v>83.82</v>
      </c>
      <c r="H286" s="81">
        <v>0</v>
      </c>
      <c r="I286" s="81" t="s">
        <v>31</v>
      </c>
      <c r="J286" s="82">
        <f t="shared" si="91"/>
        <v>83.82</v>
      </c>
      <c r="K286" s="82" t="str">
        <f t="shared" si="92"/>
        <v/>
      </c>
      <c r="L286" s="83">
        <f t="shared" si="96"/>
        <v>83.82</v>
      </c>
    </row>
    <row r="287" spans="1:12" x14ac:dyDescent="0.25">
      <c r="A287" s="75">
        <v>45146</v>
      </c>
      <c r="B287" s="85" t="s">
        <v>18</v>
      </c>
      <c r="C287" s="77">
        <v>1</v>
      </c>
      <c r="D287" s="78">
        <v>10</v>
      </c>
      <c r="E287" s="79">
        <v>45202</v>
      </c>
      <c r="F287" s="80">
        <v>10</v>
      </c>
      <c r="G287" s="81">
        <v>94.32</v>
      </c>
      <c r="H287" s="81">
        <v>0</v>
      </c>
      <c r="I287" s="81" t="s">
        <v>31</v>
      </c>
      <c r="J287" s="82">
        <f t="shared" si="91"/>
        <v>94.32</v>
      </c>
      <c r="K287" s="82" t="str">
        <f t="shared" si="92"/>
        <v/>
      </c>
      <c r="L287" s="83">
        <f t="shared" si="96"/>
        <v>94.32</v>
      </c>
    </row>
    <row r="288" spans="1:12" x14ac:dyDescent="0.25">
      <c r="A288" s="84">
        <v>45146</v>
      </c>
      <c r="B288" s="85" t="str">
        <f t="shared" ref="B288:B289" si="102">IF(ISBLANK(B287),"No Site input",B287)</f>
        <v>ODNR_1</v>
      </c>
      <c r="C288" s="77">
        <v>2</v>
      </c>
      <c r="D288" s="78">
        <v>10</v>
      </c>
      <c r="E288" s="84">
        <v>45202</v>
      </c>
      <c r="F288" s="80">
        <v>10</v>
      </c>
      <c r="G288" s="81">
        <v>90.45</v>
      </c>
      <c r="H288" s="81">
        <v>0</v>
      </c>
      <c r="I288" s="81" t="s">
        <v>31</v>
      </c>
      <c r="J288" s="82">
        <f t="shared" si="91"/>
        <v>90.45</v>
      </c>
      <c r="K288" s="82" t="str">
        <f t="shared" si="92"/>
        <v/>
      </c>
      <c r="L288" s="83">
        <f t="shared" si="96"/>
        <v>90.45</v>
      </c>
    </row>
    <row r="289" spans="1:12" x14ac:dyDescent="0.25">
      <c r="A289" s="84">
        <v>45146</v>
      </c>
      <c r="B289" s="85" t="str">
        <f t="shared" si="102"/>
        <v>ODNR_1</v>
      </c>
      <c r="C289" s="77">
        <v>3</v>
      </c>
      <c r="D289" s="78">
        <v>10</v>
      </c>
      <c r="E289" s="79">
        <v>45202</v>
      </c>
      <c r="F289" s="80">
        <v>10</v>
      </c>
      <c r="G289" s="81">
        <v>92.48</v>
      </c>
      <c r="H289" s="81">
        <v>0</v>
      </c>
      <c r="I289" s="81" t="s">
        <v>31</v>
      </c>
      <c r="J289" s="82">
        <f t="shared" si="91"/>
        <v>92.48</v>
      </c>
      <c r="K289" s="82" t="str">
        <f t="shared" si="92"/>
        <v/>
      </c>
      <c r="L289" s="83">
        <f t="shared" si="96"/>
        <v>92.48</v>
      </c>
    </row>
    <row r="290" spans="1:12" x14ac:dyDescent="0.25">
      <c r="A290" s="75">
        <v>45146</v>
      </c>
      <c r="B290" s="85" t="s">
        <v>19</v>
      </c>
      <c r="C290" s="77">
        <v>1</v>
      </c>
      <c r="D290" s="78">
        <v>10</v>
      </c>
      <c r="E290" s="79">
        <v>45202</v>
      </c>
      <c r="F290" s="80">
        <v>10</v>
      </c>
      <c r="G290" s="81">
        <v>83.19</v>
      </c>
      <c r="H290" s="81">
        <v>0</v>
      </c>
      <c r="I290" s="81" t="s">
        <v>31</v>
      </c>
      <c r="J290" s="82">
        <f t="shared" si="91"/>
        <v>83.19</v>
      </c>
      <c r="K290" s="82" t="str">
        <f t="shared" si="92"/>
        <v/>
      </c>
      <c r="L290" s="83">
        <f t="shared" si="96"/>
        <v>83.19</v>
      </c>
    </row>
    <row r="291" spans="1:12" x14ac:dyDescent="0.25">
      <c r="A291" s="84">
        <v>45146</v>
      </c>
      <c r="B291" s="85" t="str">
        <f t="shared" ref="B291:B292" si="103">IF(ISBLANK(B290),"No Site input",B290)</f>
        <v>EC_1163</v>
      </c>
      <c r="C291" s="77">
        <v>2</v>
      </c>
      <c r="D291" s="78">
        <v>10</v>
      </c>
      <c r="E291" s="84">
        <v>45202</v>
      </c>
      <c r="F291" s="80">
        <v>10</v>
      </c>
      <c r="G291" s="81">
        <v>76.400000000000006</v>
      </c>
      <c r="H291" s="81">
        <v>0</v>
      </c>
      <c r="I291" s="81" t="s">
        <v>31</v>
      </c>
      <c r="J291" s="82">
        <f t="shared" si="91"/>
        <v>76.400000000000006</v>
      </c>
      <c r="K291" s="82" t="str">
        <f t="shared" si="92"/>
        <v/>
      </c>
      <c r="L291" s="83">
        <f t="shared" si="96"/>
        <v>76.400000000000006</v>
      </c>
    </row>
    <row r="292" spans="1:12" x14ac:dyDescent="0.25">
      <c r="A292" s="84">
        <v>45146</v>
      </c>
      <c r="B292" s="85" t="str">
        <f t="shared" si="103"/>
        <v>EC_1163</v>
      </c>
      <c r="C292" s="77">
        <v>3</v>
      </c>
      <c r="D292" s="78">
        <v>10</v>
      </c>
      <c r="E292" s="79">
        <v>45202</v>
      </c>
      <c r="F292" s="80">
        <v>10</v>
      </c>
      <c r="G292" s="81">
        <v>83.39</v>
      </c>
      <c r="H292" s="81">
        <v>0</v>
      </c>
      <c r="I292" s="81" t="s">
        <v>31</v>
      </c>
      <c r="J292" s="82">
        <f t="shared" si="91"/>
        <v>83.39</v>
      </c>
      <c r="K292" s="82" t="str">
        <f t="shared" si="92"/>
        <v/>
      </c>
      <c r="L292" s="83">
        <f t="shared" si="96"/>
        <v>83.39</v>
      </c>
    </row>
    <row r="293" spans="1:12" x14ac:dyDescent="0.25">
      <c r="A293" s="75">
        <v>45146</v>
      </c>
      <c r="B293" s="85" t="s">
        <v>20</v>
      </c>
      <c r="C293" s="77">
        <v>1</v>
      </c>
      <c r="D293" s="78">
        <v>10</v>
      </c>
      <c r="E293" s="79">
        <v>45202</v>
      </c>
      <c r="F293" s="80">
        <v>10</v>
      </c>
      <c r="G293" s="81">
        <v>74.05</v>
      </c>
      <c r="H293" s="81">
        <v>0</v>
      </c>
      <c r="I293" s="81" t="s">
        <v>31</v>
      </c>
      <c r="J293" s="82">
        <f t="shared" si="91"/>
        <v>74.05</v>
      </c>
      <c r="K293" s="82" t="str">
        <f t="shared" si="92"/>
        <v/>
      </c>
      <c r="L293" s="83">
        <f t="shared" si="96"/>
        <v>74.05</v>
      </c>
    </row>
    <row r="294" spans="1:12" x14ac:dyDescent="0.25">
      <c r="A294" s="84">
        <v>45146</v>
      </c>
      <c r="B294" s="85" t="str">
        <f t="shared" ref="B294:B295" si="104">IF(ISBLANK(B293),"No Site input",B293)</f>
        <v>Causeway</v>
      </c>
      <c r="C294" s="77">
        <v>2</v>
      </c>
      <c r="D294" s="78">
        <v>10</v>
      </c>
      <c r="E294" s="84">
        <v>45202</v>
      </c>
      <c r="F294" s="80">
        <v>10</v>
      </c>
      <c r="G294" s="81">
        <v>76.98</v>
      </c>
      <c r="H294" s="81">
        <v>0</v>
      </c>
      <c r="I294" s="81" t="s">
        <v>31</v>
      </c>
      <c r="J294" s="82">
        <f t="shared" si="91"/>
        <v>76.98</v>
      </c>
      <c r="K294" s="82" t="str">
        <f t="shared" si="92"/>
        <v/>
      </c>
      <c r="L294" s="83">
        <f t="shared" si="96"/>
        <v>76.98</v>
      </c>
    </row>
    <row r="295" spans="1:12" x14ac:dyDescent="0.25">
      <c r="A295" s="84">
        <v>45146</v>
      </c>
      <c r="B295" s="85" t="str">
        <f t="shared" si="104"/>
        <v>Causeway</v>
      </c>
      <c r="C295" s="77">
        <v>3</v>
      </c>
      <c r="D295" s="78">
        <v>10</v>
      </c>
      <c r="E295" s="79">
        <v>45202</v>
      </c>
      <c r="F295" s="80">
        <v>10</v>
      </c>
      <c r="G295" s="81">
        <v>78.430000000000007</v>
      </c>
      <c r="H295" s="81">
        <v>0</v>
      </c>
      <c r="I295" s="81" t="s">
        <v>31</v>
      </c>
      <c r="J295" s="82">
        <f t="shared" si="91"/>
        <v>78.430000000000007</v>
      </c>
      <c r="K295" s="82" t="str">
        <f t="shared" si="92"/>
        <v/>
      </c>
      <c r="L295" s="83">
        <f t="shared" si="96"/>
        <v>78.430000000000007</v>
      </c>
    </row>
    <row r="296" spans="1:12" x14ac:dyDescent="0.25">
      <c r="A296" s="75">
        <v>45146</v>
      </c>
      <c r="B296" s="85" t="s">
        <v>21</v>
      </c>
      <c r="C296" s="77">
        <v>1</v>
      </c>
      <c r="D296" s="78">
        <v>10</v>
      </c>
      <c r="E296" s="79">
        <v>45202</v>
      </c>
      <c r="F296" s="80">
        <v>10</v>
      </c>
      <c r="G296" s="81">
        <v>0.04</v>
      </c>
      <c r="H296" s="81">
        <v>0</v>
      </c>
      <c r="I296" s="81" t="s">
        <v>31</v>
      </c>
      <c r="J296" s="82">
        <f t="shared" si="91"/>
        <v>0.04</v>
      </c>
      <c r="K296" s="82" t="str">
        <f t="shared" si="92"/>
        <v/>
      </c>
      <c r="L296" s="83">
        <f t="shared" si="96"/>
        <v>0.04</v>
      </c>
    </row>
    <row r="297" spans="1:12" x14ac:dyDescent="0.25">
      <c r="A297" s="84">
        <v>45146</v>
      </c>
      <c r="B297" s="85" t="str">
        <f t="shared" ref="B297:B298" si="105">IF(ISBLANK(B296),"No Site input",B296)</f>
        <v>Bells</v>
      </c>
      <c r="C297" s="77">
        <v>2</v>
      </c>
      <c r="D297" s="78">
        <v>10</v>
      </c>
      <c r="E297" s="84">
        <v>45202</v>
      </c>
      <c r="F297" s="80">
        <v>10</v>
      </c>
      <c r="G297" s="81">
        <v>0.04</v>
      </c>
      <c r="H297" s="81">
        <v>0</v>
      </c>
      <c r="I297" s="81" t="s">
        <v>31</v>
      </c>
      <c r="J297" s="82">
        <f t="shared" si="91"/>
        <v>0.04</v>
      </c>
      <c r="K297" s="82" t="str">
        <f t="shared" si="92"/>
        <v/>
      </c>
      <c r="L297" s="83">
        <f t="shared" si="96"/>
        <v>0.04</v>
      </c>
    </row>
    <row r="298" spans="1:12" x14ac:dyDescent="0.25">
      <c r="A298" s="84">
        <v>45146</v>
      </c>
      <c r="B298" s="85" t="str">
        <f t="shared" si="105"/>
        <v>Bells</v>
      </c>
      <c r="C298" s="77">
        <v>3</v>
      </c>
      <c r="D298" s="78">
        <v>10</v>
      </c>
      <c r="E298" s="79">
        <v>45202</v>
      </c>
      <c r="F298" s="80">
        <v>10</v>
      </c>
      <c r="G298" s="81">
        <v>0.04</v>
      </c>
      <c r="H298" s="81">
        <v>0</v>
      </c>
      <c r="I298" s="81" t="s">
        <v>31</v>
      </c>
      <c r="J298" s="82">
        <f t="shared" si="91"/>
        <v>0.04</v>
      </c>
      <c r="K298" s="82" t="str">
        <f t="shared" si="92"/>
        <v/>
      </c>
      <c r="L298" s="83">
        <f t="shared" si="96"/>
        <v>0.04</v>
      </c>
    </row>
    <row r="299" spans="1:12" x14ac:dyDescent="0.25">
      <c r="A299" s="102">
        <v>45153</v>
      </c>
      <c r="B299" s="60" t="s">
        <v>9</v>
      </c>
      <c r="C299" s="11">
        <v>1</v>
      </c>
      <c r="D299" s="12">
        <v>10</v>
      </c>
      <c r="E299" s="61">
        <v>45204</v>
      </c>
      <c r="F299" s="13">
        <v>10</v>
      </c>
      <c r="G299" s="14">
        <v>31.38</v>
      </c>
      <c r="H299" s="14">
        <v>0</v>
      </c>
      <c r="I299" s="14" t="s">
        <v>31</v>
      </c>
      <c r="J299" s="82">
        <f t="shared" si="91"/>
        <v>31.38</v>
      </c>
      <c r="K299" s="82" t="str">
        <f t="shared" si="92"/>
        <v/>
      </c>
      <c r="L299" s="62">
        <f>IFERROR(IF(H299&gt;0,($G299*($F299/$D299))*H299,($G299*($F299/$D299))),"")</f>
        <v>31.38</v>
      </c>
    </row>
    <row r="300" spans="1:12" x14ac:dyDescent="0.25">
      <c r="A300" s="16">
        <v>45153</v>
      </c>
      <c r="B300" s="17" t="str">
        <f>IF(ISBLANK(B299),"No Site input",B299)</f>
        <v>Muddy Creek</v>
      </c>
      <c r="C300" s="11">
        <v>2</v>
      </c>
      <c r="D300" s="12">
        <v>10</v>
      </c>
      <c r="E300" s="16">
        <v>45204</v>
      </c>
      <c r="F300" s="13">
        <v>10</v>
      </c>
      <c r="G300" s="14">
        <v>128.46</v>
      </c>
      <c r="H300" s="14">
        <v>0</v>
      </c>
      <c r="I300" s="14" t="s">
        <v>31</v>
      </c>
      <c r="J300" s="82">
        <f t="shared" si="91"/>
        <v>128.46</v>
      </c>
      <c r="K300" s="82" t="str">
        <f t="shared" si="92"/>
        <v/>
      </c>
      <c r="L300" s="62">
        <f t="shared" ref="L300:L328" si="106">IFERROR(IF(H300&gt;0,($G300*($F300/$D300))*H300,($G300*($F300/$D300))),"")</f>
        <v>128.46</v>
      </c>
    </row>
    <row r="301" spans="1:12" x14ac:dyDescent="0.25">
      <c r="A301" s="84">
        <v>45153</v>
      </c>
      <c r="B301" s="85" t="str">
        <f>IF(ISBLANK(B300),"No Site input",B300)</f>
        <v>Muddy Creek</v>
      </c>
      <c r="C301" s="77">
        <v>3</v>
      </c>
      <c r="D301" s="78">
        <v>10</v>
      </c>
      <c r="E301" s="79">
        <v>45204</v>
      </c>
      <c r="F301" s="80">
        <v>10</v>
      </c>
      <c r="G301" s="81">
        <v>132.13</v>
      </c>
      <c r="H301" s="81">
        <v>0</v>
      </c>
      <c r="I301" s="81" t="s">
        <v>31</v>
      </c>
      <c r="J301" s="82">
        <f t="shared" si="91"/>
        <v>132.13</v>
      </c>
      <c r="K301" s="82" t="str">
        <f t="shared" si="92"/>
        <v/>
      </c>
      <c r="L301" s="83">
        <f t="shared" si="106"/>
        <v>132.13</v>
      </c>
    </row>
    <row r="302" spans="1:12" x14ac:dyDescent="0.25">
      <c r="A302" s="75">
        <v>45153</v>
      </c>
      <c r="B302" s="85" t="s">
        <v>13</v>
      </c>
      <c r="C302" s="77">
        <v>1</v>
      </c>
      <c r="D302" s="78">
        <v>10</v>
      </c>
      <c r="E302" s="79">
        <v>45204</v>
      </c>
      <c r="F302" s="80">
        <v>10</v>
      </c>
      <c r="G302" s="81">
        <v>115.74</v>
      </c>
      <c r="H302" s="81">
        <v>0</v>
      </c>
      <c r="I302" s="81" t="s">
        <v>31</v>
      </c>
      <c r="J302" s="82">
        <f t="shared" si="91"/>
        <v>115.74</v>
      </c>
      <c r="K302" s="82" t="str">
        <f t="shared" si="92"/>
        <v/>
      </c>
      <c r="L302" s="83">
        <f t="shared" si="106"/>
        <v>115.74</v>
      </c>
    </row>
    <row r="303" spans="1:12" x14ac:dyDescent="0.25">
      <c r="A303" s="84">
        <v>45153</v>
      </c>
      <c r="B303" s="85" t="str">
        <f t="shared" ref="B303:B304" si="107">IF(ISBLANK(B302),"No Site input",B302)</f>
        <v>ODNR_4</v>
      </c>
      <c r="C303" s="77">
        <v>2</v>
      </c>
      <c r="D303" s="78">
        <v>10</v>
      </c>
      <c r="E303" s="84">
        <v>45204</v>
      </c>
      <c r="F303" s="80">
        <v>10</v>
      </c>
      <c r="G303" s="81">
        <v>115.11</v>
      </c>
      <c r="H303" s="81">
        <v>0</v>
      </c>
      <c r="I303" s="81" t="s">
        <v>31</v>
      </c>
      <c r="J303" s="82">
        <f t="shared" si="91"/>
        <v>115.11</v>
      </c>
      <c r="K303" s="82" t="str">
        <f t="shared" si="92"/>
        <v/>
      </c>
      <c r="L303" s="83">
        <f t="shared" si="106"/>
        <v>115.11</v>
      </c>
    </row>
    <row r="304" spans="1:12" x14ac:dyDescent="0.25">
      <c r="A304" s="84">
        <v>45153</v>
      </c>
      <c r="B304" s="85" t="str">
        <f t="shared" si="107"/>
        <v>ODNR_4</v>
      </c>
      <c r="C304" s="77">
        <v>3</v>
      </c>
      <c r="D304" s="78">
        <v>10</v>
      </c>
      <c r="E304" s="79">
        <v>45204</v>
      </c>
      <c r="F304" s="80">
        <v>10</v>
      </c>
      <c r="G304" s="81">
        <v>48.19</v>
      </c>
      <c r="H304" s="81">
        <v>0</v>
      </c>
      <c r="I304" s="81" t="s">
        <v>31</v>
      </c>
      <c r="J304" s="82">
        <f t="shared" si="91"/>
        <v>48.19</v>
      </c>
      <c r="K304" s="82" t="str">
        <f t="shared" si="92"/>
        <v/>
      </c>
      <c r="L304" s="83">
        <f t="shared" si="106"/>
        <v>48.19</v>
      </c>
    </row>
    <row r="305" spans="1:12" x14ac:dyDescent="0.25">
      <c r="A305" s="75">
        <v>45153</v>
      </c>
      <c r="B305" s="85" t="s">
        <v>14</v>
      </c>
      <c r="C305" s="77">
        <v>1</v>
      </c>
      <c r="D305" s="78">
        <v>10</v>
      </c>
      <c r="E305" s="79">
        <v>45204</v>
      </c>
      <c r="F305" s="80">
        <v>10</v>
      </c>
      <c r="G305" s="81">
        <v>92.78</v>
      </c>
      <c r="H305" s="81">
        <v>0</v>
      </c>
      <c r="I305" s="81" t="s">
        <v>31</v>
      </c>
      <c r="J305" s="82">
        <f t="shared" si="91"/>
        <v>92.78</v>
      </c>
      <c r="K305" s="82" t="str">
        <f t="shared" si="92"/>
        <v/>
      </c>
      <c r="L305" s="83">
        <f t="shared" si="106"/>
        <v>92.78</v>
      </c>
    </row>
    <row r="306" spans="1:12" x14ac:dyDescent="0.25">
      <c r="A306" s="84">
        <v>45153</v>
      </c>
      <c r="B306" s="85" t="str">
        <f t="shared" ref="B306:B307" si="108">IF(ISBLANK(B305),"No Site input",B305)</f>
        <v>ODNR_6</v>
      </c>
      <c r="C306" s="77">
        <v>2</v>
      </c>
      <c r="D306" s="78">
        <v>10</v>
      </c>
      <c r="E306" s="84">
        <v>45204</v>
      </c>
      <c r="F306" s="80">
        <v>10</v>
      </c>
      <c r="G306" s="81">
        <v>91.63</v>
      </c>
      <c r="H306" s="81">
        <v>0</v>
      </c>
      <c r="I306" s="81" t="s">
        <v>31</v>
      </c>
      <c r="J306" s="82">
        <f t="shared" si="91"/>
        <v>91.63</v>
      </c>
      <c r="K306" s="82" t="str">
        <f t="shared" si="92"/>
        <v/>
      </c>
      <c r="L306" s="83">
        <f t="shared" si="106"/>
        <v>91.63</v>
      </c>
    </row>
    <row r="307" spans="1:12" x14ac:dyDescent="0.25">
      <c r="A307" s="84">
        <v>45153</v>
      </c>
      <c r="B307" s="85" t="str">
        <f t="shared" si="108"/>
        <v>ODNR_6</v>
      </c>
      <c r="C307" s="77">
        <v>3</v>
      </c>
      <c r="D307" s="78">
        <v>10</v>
      </c>
      <c r="E307" s="79">
        <v>45204</v>
      </c>
      <c r="F307" s="80">
        <v>10</v>
      </c>
      <c r="G307" s="81">
        <v>94.92</v>
      </c>
      <c r="H307" s="81">
        <v>0</v>
      </c>
      <c r="I307" s="81" t="s">
        <v>31</v>
      </c>
      <c r="J307" s="82">
        <f t="shared" si="91"/>
        <v>94.92</v>
      </c>
      <c r="K307" s="82" t="str">
        <f t="shared" si="92"/>
        <v/>
      </c>
      <c r="L307" s="83">
        <f t="shared" si="106"/>
        <v>94.92</v>
      </c>
    </row>
    <row r="308" spans="1:12" x14ac:dyDescent="0.25">
      <c r="A308" s="75">
        <v>45153</v>
      </c>
      <c r="B308" s="85" t="s">
        <v>15</v>
      </c>
      <c r="C308" s="77">
        <v>1</v>
      </c>
      <c r="D308" s="78">
        <v>10</v>
      </c>
      <c r="E308" s="79">
        <v>45204</v>
      </c>
      <c r="F308" s="80">
        <v>10</v>
      </c>
      <c r="G308" s="81">
        <v>112.78</v>
      </c>
      <c r="H308" s="81">
        <v>0</v>
      </c>
      <c r="I308" s="81" t="s">
        <v>31</v>
      </c>
      <c r="J308" s="82">
        <f t="shared" si="91"/>
        <v>112.78</v>
      </c>
      <c r="K308" s="82" t="str">
        <f t="shared" si="92"/>
        <v/>
      </c>
      <c r="L308" s="83">
        <f t="shared" si="106"/>
        <v>112.78</v>
      </c>
    </row>
    <row r="309" spans="1:12" x14ac:dyDescent="0.25">
      <c r="A309" s="84">
        <v>45153</v>
      </c>
      <c r="B309" s="85" t="str">
        <f t="shared" ref="B309:B310" si="109">IF(ISBLANK(B308),"No Site input",B308)</f>
        <v>Bridge</v>
      </c>
      <c r="C309" s="77">
        <v>2</v>
      </c>
      <c r="D309" s="78">
        <v>10</v>
      </c>
      <c r="E309" s="84">
        <v>45204</v>
      </c>
      <c r="F309" s="80">
        <v>10</v>
      </c>
      <c r="G309" s="81">
        <v>110.87</v>
      </c>
      <c r="H309" s="81">
        <v>0</v>
      </c>
      <c r="I309" s="81" t="s">
        <v>31</v>
      </c>
      <c r="J309" s="82">
        <f t="shared" si="91"/>
        <v>110.87</v>
      </c>
      <c r="K309" s="82" t="str">
        <f t="shared" si="92"/>
        <v/>
      </c>
      <c r="L309" s="83">
        <f t="shared" si="106"/>
        <v>110.87</v>
      </c>
    </row>
    <row r="310" spans="1:12" x14ac:dyDescent="0.25">
      <c r="A310" s="84">
        <v>45153</v>
      </c>
      <c r="B310" s="85" t="str">
        <f t="shared" si="109"/>
        <v>Bridge</v>
      </c>
      <c r="C310" s="77">
        <v>3</v>
      </c>
      <c r="D310" s="78">
        <v>10</v>
      </c>
      <c r="E310" s="79">
        <v>45204</v>
      </c>
      <c r="F310" s="80">
        <v>10</v>
      </c>
      <c r="G310" s="81">
        <v>109.31</v>
      </c>
      <c r="H310" s="81">
        <v>0</v>
      </c>
      <c r="I310" s="81" t="s">
        <v>31</v>
      </c>
      <c r="J310" s="82">
        <f t="shared" si="91"/>
        <v>109.31</v>
      </c>
      <c r="K310" s="82" t="str">
        <f t="shared" si="92"/>
        <v/>
      </c>
      <c r="L310" s="83">
        <f t="shared" si="106"/>
        <v>109.31</v>
      </c>
    </row>
    <row r="311" spans="1:12" x14ac:dyDescent="0.25">
      <c r="A311" s="75">
        <v>45153</v>
      </c>
      <c r="B311" s="85" t="s">
        <v>16</v>
      </c>
      <c r="C311" s="77">
        <v>1</v>
      </c>
      <c r="D311" s="78">
        <v>10</v>
      </c>
      <c r="E311" s="79">
        <v>45204</v>
      </c>
      <c r="F311" s="80">
        <v>10</v>
      </c>
      <c r="G311" s="81">
        <v>68.290000000000006</v>
      </c>
      <c r="H311" s="81">
        <v>0</v>
      </c>
      <c r="I311" s="81" t="s">
        <v>31</v>
      </c>
      <c r="J311" s="82">
        <f t="shared" si="91"/>
        <v>68.290000000000006</v>
      </c>
      <c r="K311" s="82" t="str">
        <f t="shared" si="92"/>
        <v/>
      </c>
      <c r="L311" s="83">
        <f t="shared" si="106"/>
        <v>68.290000000000006</v>
      </c>
    </row>
    <row r="312" spans="1:12" x14ac:dyDescent="0.25">
      <c r="A312" s="84">
        <v>45153</v>
      </c>
      <c r="B312" s="85" t="str">
        <f t="shared" ref="B312:B313" si="110">IF(ISBLANK(B311),"No Site input",B311)</f>
        <v>ODNR_2</v>
      </c>
      <c r="C312" s="77">
        <v>2</v>
      </c>
      <c r="D312" s="78">
        <v>10</v>
      </c>
      <c r="E312" s="84">
        <v>45204</v>
      </c>
      <c r="F312" s="80">
        <v>10</v>
      </c>
      <c r="G312" s="81">
        <v>60.39</v>
      </c>
      <c r="H312" s="81">
        <v>0</v>
      </c>
      <c r="I312" s="81" t="s">
        <v>31</v>
      </c>
      <c r="J312" s="82">
        <f t="shared" si="91"/>
        <v>60.39</v>
      </c>
      <c r="K312" s="82" t="str">
        <f t="shared" si="92"/>
        <v/>
      </c>
      <c r="L312" s="83">
        <f t="shared" si="106"/>
        <v>60.39</v>
      </c>
    </row>
    <row r="313" spans="1:12" x14ac:dyDescent="0.25">
      <c r="A313" s="84">
        <v>45153</v>
      </c>
      <c r="B313" s="85" t="str">
        <f t="shared" si="110"/>
        <v>ODNR_2</v>
      </c>
      <c r="C313" s="77">
        <v>3</v>
      </c>
      <c r="D313" s="78">
        <v>10</v>
      </c>
      <c r="E313" s="79">
        <v>45204</v>
      </c>
      <c r="F313" s="80">
        <v>10</v>
      </c>
      <c r="G313" s="81">
        <v>94.96</v>
      </c>
      <c r="H313" s="81">
        <v>0</v>
      </c>
      <c r="I313" s="81" t="s">
        <v>31</v>
      </c>
      <c r="J313" s="82">
        <f t="shared" si="91"/>
        <v>94.96</v>
      </c>
      <c r="K313" s="82" t="str">
        <f t="shared" si="92"/>
        <v/>
      </c>
      <c r="L313" s="83">
        <f t="shared" si="106"/>
        <v>94.96</v>
      </c>
    </row>
    <row r="314" spans="1:12" x14ac:dyDescent="0.25">
      <c r="A314" s="75">
        <v>45153</v>
      </c>
      <c r="B314" s="85" t="s">
        <v>17</v>
      </c>
      <c r="C314" s="77">
        <v>1</v>
      </c>
      <c r="D314" s="78">
        <v>10</v>
      </c>
      <c r="E314" s="79">
        <v>45204</v>
      </c>
      <c r="F314" s="80">
        <v>10</v>
      </c>
      <c r="G314" s="81">
        <v>91.93</v>
      </c>
      <c r="H314" s="81">
        <v>0</v>
      </c>
      <c r="I314" s="81" t="s">
        <v>31</v>
      </c>
      <c r="J314" s="82">
        <f t="shared" si="91"/>
        <v>91.93</v>
      </c>
      <c r="K314" s="82" t="str">
        <f t="shared" si="92"/>
        <v/>
      </c>
      <c r="L314" s="83">
        <f t="shared" si="106"/>
        <v>91.93</v>
      </c>
    </row>
    <row r="315" spans="1:12" x14ac:dyDescent="0.25">
      <c r="A315" s="84">
        <v>45153</v>
      </c>
      <c r="B315" s="85" t="str">
        <f t="shared" ref="B315:B316" si="111">IF(ISBLANK(B314),"No Site input",B314)</f>
        <v>Buoy_2</v>
      </c>
      <c r="C315" s="77">
        <v>2</v>
      </c>
      <c r="D315" s="78">
        <v>10</v>
      </c>
      <c r="E315" s="84">
        <v>45204</v>
      </c>
      <c r="F315" s="80">
        <v>10</v>
      </c>
      <c r="G315" s="81">
        <v>94.38</v>
      </c>
      <c r="H315" s="81">
        <v>0</v>
      </c>
      <c r="I315" s="81" t="s">
        <v>31</v>
      </c>
      <c r="J315" s="82">
        <f t="shared" si="91"/>
        <v>94.38</v>
      </c>
      <c r="K315" s="82" t="str">
        <f t="shared" si="92"/>
        <v/>
      </c>
      <c r="L315" s="83">
        <f t="shared" si="106"/>
        <v>94.38</v>
      </c>
    </row>
    <row r="316" spans="1:12" x14ac:dyDescent="0.25">
      <c r="A316" s="84">
        <v>45153</v>
      </c>
      <c r="B316" s="85" t="str">
        <f t="shared" si="111"/>
        <v>Buoy_2</v>
      </c>
      <c r="C316" s="77">
        <v>3</v>
      </c>
      <c r="D316" s="78">
        <v>10</v>
      </c>
      <c r="E316" s="79">
        <v>45204</v>
      </c>
      <c r="F316" s="80">
        <v>10</v>
      </c>
      <c r="G316" s="81">
        <v>77.760000000000005</v>
      </c>
      <c r="H316" s="81">
        <v>0</v>
      </c>
      <c r="I316" s="81" t="s">
        <v>31</v>
      </c>
      <c r="J316" s="82">
        <f t="shared" si="91"/>
        <v>77.760000000000005</v>
      </c>
      <c r="K316" s="82" t="str">
        <f t="shared" si="92"/>
        <v/>
      </c>
      <c r="L316" s="83">
        <f t="shared" si="106"/>
        <v>77.760000000000005</v>
      </c>
    </row>
    <row r="317" spans="1:12" x14ac:dyDescent="0.25">
      <c r="A317" s="75">
        <v>45153</v>
      </c>
      <c r="B317" s="85" t="s">
        <v>18</v>
      </c>
      <c r="C317" s="77">
        <v>1</v>
      </c>
      <c r="D317" s="78">
        <v>10</v>
      </c>
      <c r="E317" s="79">
        <v>45204</v>
      </c>
      <c r="F317" s="80">
        <v>10</v>
      </c>
      <c r="G317" s="81">
        <v>87.16</v>
      </c>
      <c r="H317" s="81">
        <v>0</v>
      </c>
      <c r="I317" s="81" t="s">
        <v>31</v>
      </c>
      <c r="J317" s="82">
        <f t="shared" si="91"/>
        <v>87.16</v>
      </c>
      <c r="K317" s="82" t="str">
        <f t="shared" si="92"/>
        <v/>
      </c>
      <c r="L317" s="83">
        <f t="shared" si="106"/>
        <v>87.16</v>
      </c>
    </row>
    <row r="318" spans="1:12" x14ac:dyDescent="0.25">
      <c r="A318" s="84">
        <v>45153</v>
      </c>
      <c r="B318" s="85" t="str">
        <f t="shared" ref="B318:B319" si="112">IF(ISBLANK(B317),"No Site input",B317)</f>
        <v>ODNR_1</v>
      </c>
      <c r="C318" s="77">
        <v>2</v>
      </c>
      <c r="D318" s="78">
        <v>10</v>
      </c>
      <c r="E318" s="84">
        <v>45204</v>
      </c>
      <c r="F318" s="80">
        <v>10</v>
      </c>
      <c r="G318" s="81">
        <v>88.51</v>
      </c>
      <c r="H318" s="81">
        <v>0</v>
      </c>
      <c r="I318" s="81" t="s">
        <v>31</v>
      </c>
      <c r="J318" s="82">
        <f t="shared" si="91"/>
        <v>88.51</v>
      </c>
      <c r="K318" s="82" t="str">
        <f t="shared" si="92"/>
        <v/>
      </c>
      <c r="L318" s="83">
        <f t="shared" si="106"/>
        <v>88.51</v>
      </c>
    </row>
    <row r="319" spans="1:12" x14ac:dyDescent="0.25">
      <c r="A319" s="84">
        <v>45153</v>
      </c>
      <c r="B319" s="85" t="str">
        <f t="shared" si="112"/>
        <v>ODNR_1</v>
      </c>
      <c r="C319" s="77">
        <v>3</v>
      </c>
      <c r="D319" s="78">
        <v>10</v>
      </c>
      <c r="E319" s="79">
        <v>45204</v>
      </c>
      <c r="F319" s="80">
        <v>10</v>
      </c>
      <c r="G319" s="81">
        <v>89.74</v>
      </c>
      <c r="H319" s="81">
        <v>0</v>
      </c>
      <c r="I319" s="81" t="s">
        <v>31</v>
      </c>
      <c r="J319" s="82">
        <f t="shared" si="91"/>
        <v>89.74</v>
      </c>
      <c r="K319" s="82" t="str">
        <f t="shared" si="92"/>
        <v/>
      </c>
      <c r="L319" s="83">
        <f t="shared" si="106"/>
        <v>89.74</v>
      </c>
    </row>
    <row r="320" spans="1:12" x14ac:dyDescent="0.25">
      <c r="A320" s="75">
        <v>45153</v>
      </c>
      <c r="B320" s="85" t="s">
        <v>19</v>
      </c>
      <c r="C320" s="77">
        <v>1</v>
      </c>
      <c r="D320" s="78">
        <v>10</v>
      </c>
      <c r="E320" s="79">
        <v>45204</v>
      </c>
      <c r="F320" s="80">
        <v>10</v>
      </c>
      <c r="G320" s="81">
        <v>85.552999999999997</v>
      </c>
      <c r="H320" s="81">
        <v>0</v>
      </c>
      <c r="I320" s="81" t="s">
        <v>31</v>
      </c>
      <c r="J320" s="82">
        <f t="shared" si="91"/>
        <v>85.552999999999997</v>
      </c>
      <c r="K320" s="82" t="str">
        <f t="shared" si="92"/>
        <v/>
      </c>
      <c r="L320" s="83">
        <f t="shared" si="106"/>
        <v>85.552999999999997</v>
      </c>
    </row>
    <row r="321" spans="1:12" x14ac:dyDescent="0.25">
      <c r="A321" s="84">
        <v>45153</v>
      </c>
      <c r="B321" s="85" t="str">
        <f t="shared" ref="B321:B322" si="113">IF(ISBLANK(B320),"No Site input",B320)</f>
        <v>EC_1163</v>
      </c>
      <c r="C321" s="77">
        <v>2</v>
      </c>
      <c r="D321" s="78">
        <v>10</v>
      </c>
      <c r="E321" s="84">
        <v>45204</v>
      </c>
      <c r="F321" s="80">
        <v>10</v>
      </c>
      <c r="G321" s="81">
        <v>83.36</v>
      </c>
      <c r="H321" s="81">
        <v>0</v>
      </c>
      <c r="I321" s="81" t="s">
        <v>31</v>
      </c>
      <c r="J321" s="82">
        <f t="shared" si="91"/>
        <v>83.36</v>
      </c>
      <c r="K321" s="82" t="str">
        <f t="shared" si="92"/>
        <v/>
      </c>
      <c r="L321" s="83">
        <f t="shared" si="106"/>
        <v>83.36</v>
      </c>
    </row>
    <row r="322" spans="1:12" x14ac:dyDescent="0.25">
      <c r="A322" s="84">
        <v>45153</v>
      </c>
      <c r="B322" s="85" t="str">
        <f t="shared" si="113"/>
        <v>EC_1163</v>
      </c>
      <c r="C322" s="77">
        <v>3</v>
      </c>
      <c r="D322" s="78">
        <v>10</v>
      </c>
      <c r="E322" s="79">
        <v>45204</v>
      </c>
      <c r="F322" s="80">
        <v>10</v>
      </c>
      <c r="G322" s="81">
        <v>83.15</v>
      </c>
      <c r="H322" s="81">
        <v>0</v>
      </c>
      <c r="I322" s="81" t="s">
        <v>31</v>
      </c>
      <c r="J322" s="82">
        <f t="shared" si="91"/>
        <v>83.15</v>
      </c>
      <c r="K322" s="82" t="str">
        <f t="shared" si="92"/>
        <v/>
      </c>
      <c r="L322" s="83">
        <f t="shared" si="106"/>
        <v>83.15</v>
      </c>
    </row>
    <row r="323" spans="1:12" x14ac:dyDescent="0.25">
      <c r="A323" s="75">
        <v>45153</v>
      </c>
      <c r="B323" s="85" t="s">
        <v>20</v>
      </c>
      <c r="C323" s="77">
        <v>1</v>
      </c>
      <c r="D323" s="78">
        <v>10</v>
      </c>
      <c r="E323" s="79">
        <v>45204</v>
      </c>
      <c r="F323" s="80">
        <v>10</v>
      </c>
      <c r="G323" s="81">
        <v>89.54</v>
      </c>
      <c r="H323" s="81">
        <v>0</v>
      </c>
      <c r="I323" s="81" t="s">
        <v>31</v>
      </c>
      <c r="J323" s="82">
        <f t="shared" ref="J323:J328" si="114">IFERROR(AVERAGE(G323,I323),"")</f>
        <v>89.54</v>
      </c>
      <c r="K323" s="82" t="str">
        <f t="shared" ref="K323:K328" si="115">IFERROR(_xlfn.STDEV.S(G323,I323),"")</f>
        <v/>
      </c>
      <c r="L323" s="83">
        <f t="shared" si="106"/>
        <v>89.54</v>
      </c>
    </row>
    <row r="324" spans="1:12" x14ac:dyDescent="0.25">
      <c r="A324" s="84">
        <v>45153</v>
      </c>
      <c r="B324" s="85" t="str">
        <f t="shared" ref="B324:B325" si="116">IF(ISBLANK(B323),"No Site input",B323)</f>
        <v>Causeway</v>
      </c>
      <c r="C324" s="77">
        <v>2</v>
      </c>
      <c r="D324" s="78">
        <v>10</v>
      </c>
      <c r="E324" s="84">
        <v>45204</v>
      </c>
      <c r="F324" s="80">
        <v>10</v>
      </c>
      <c r="G324" s="81">
        <v>90.86</v>
      </c>
      <c r="H324" s="81">
        <v>0</v>
      </c>
      <c r="I324" s="81" t="s">
        <v>31</v>
      </c>
      <c r="J324" s="82">
        <f t="shared" si="114"/>
        <v>90.86</v>
      </c>
      <c r="K324" s="82" t="str">
        <f t="shared" si="115"/>
        <v/>
      </c>
      <c r="L324" s="83">
        <f t="shared" si="106"/>
        <v>90.86</v>
      </c>
    </row>
    <row r="325" spans="1:12" x14ac:dyDescent="0.25">
      <c r="A325" s="84">
        <v>45153</v>
      </c>
      <c r="B325" s="85" t="str">
        <f t="shared" si="116"/>
        <v>Causeway</v>
      </c>
      <c r="C325" s="77">
        <v>3</v>
      </c>
      <c r="D325" s="78">
        <v>10</v>
      </c>
      <c r="E325" s="79">
        <v>45204</v>
      </c>
      <c r="F325" s="80">
        <v>10</v>
      </c>
      <c r="G325" s="81">
        <v>91.4</v>
      </c>
      <c r="H325" s="81">
        <v>0</v>
      </c>
      <c r="I325" s="81" t="s">
        <v>31</v>
      </c>
      <c r="J325" s="82">
        <f t="shared" si="114"/>
        <v>91.4</v>
      </c>
      <c r="K325" s="82" t="str">
        <f t="shared" si="115"/>
        <v/>
      </c>
      <c r="L325" s="83">
        <f t="shared" si="106"/>
        <v>91.4</v>
      </c>
    </row>
    <row r="326" spans="1:12" x14ac:dyDescent="0.25">
      <c r="A326" s="75">
        <v>45153</v>
      </c>
      <c r="B326" s="85" t="s">
        <v>21</v>
      </c>
      <c r="C326" s="77">
        <v>1</v>
      </c>
      <c r="D326" s="78">
        <v>10</v>
      </c>
      <c r="E326" s="79">
        <v>45204</v>
      </c>
      <c r="F326" s="80">
        <v>10</v>
      </c>
      <c r="G326" s="81">
        <v>42.64</v>
      </c>
      <c r="H326" s="81">
        <v>0</v>
      </c>
      <c r="I326" s="81" t="s">
        <v>31</v>
      </c>
      <c r="J326" s="82">
        <f t="shared" si="114"/>
        <v>42.64</v>
      </c>
      <c r="K326" s="82" t="str">
        <f t="shared" si="115"/>
        <v/>
      </c>
      <c r="L326" s="83">
        <f t="shared" si="106"/>
        <v>42.64</v>
      </c>
    </row>
    <row r="327" spans="1:12" x14ac:dyDescent="0.25">
      <c r="A327" s="84">
        <v>45153</v>
      </c>
      <c r="B327" s="85" t="str">
        <f t="shared" ref="B327:B328" si="117">IF(ISBLANK(B326),"No Site input",B326)</f>
        <v>Bells</v>
      </c>
      <c r="C327" s="77">
        <v>2</v>
      </c>
      <c r="D327" s="78">
        <v>10</v>
      </c>
      <c r="E327" s="84">
        <v>45204</v>
      </c>
      <c r="F327" s="80">
        <v>10</v>
      </c>
      <c r="G327" s="81">
        <v>42.8</v>
      </c>
      <c r="H327" s="81">
        <v>0</v>
      </c>
      <c r="I327" s="81" t="s">
        <v>31</v>
      </c>
      <c r="J327" s="82">
        <f t="shared" si="114"/>
        <v>42.8</v>
      </c>
      <c r="K327" s="82" t="str">
        <f t="shared" si="115"/>
        <v/>
      </c>
      <c r="L327" s="83">
        <f t="shared" si="106"/>
        <v>42.8</v>
      </c>
    </row>
    <row r="328" spans="1:12" x14ac:dyDescent="0.25">
      <c r="A328" s="84">
        <v>45153</v>
      </c>
      <c r="B328" s="85" t="str">
        <f t="shared" si="117"/>
        <v>Bells</v>
      </c>
      <c r="C328" s="77">
        <v>3</v>
      </c>
      <c r="D328" s="78">
        <v>10</v>
      </c>
      <c r="E328" s="79">
        <v>45204</v>
      </c>
      <c r="F328" s="80">
        <v>10</v>
      </c>
      <c r="G328" s="81">
        <v>42.43</v>
      </c>
      <c r="H328" s="81">
        <v>0</v>
      </c>
      <c r="I328" s="81" t="s">
        <v>31</v>
      </c>
      <c r="J328" s="82">
        <f t="shared" si="114"/>
        <v>42.43</v>
      </c>
      <c r="K328" s="82" t="str">
        <f t="shared" si="115"/>
        <v/>
      </c>
      <c r="L328" s="83">
        <f t="shared" si="106"/>
        <v>42.43</v>
      </c>
    </row>
    <row r="329" spans="1:12" x14ac:dyDescent="0.25">
      <c r="A329" s="102">
        <v>45160</v>
      </c>
      <c r="B329" s="60" t="s">
        <v>9</v>
      </c>
      <c r="C329" s="11">
        <v>1</v>
      </c>
      <c r="D329" s="12">
        <v>10</v>
      </c>
      <c r="E329" s="61">
        <v>45224</v>
      </c>
      <c r="F329" s="13">
        <v>10</v>
      </c>
      <c r="G329" s="14">
        <v>88.33</v>
      </c>
      <c r="H329" s="14">
        <v>0</v>
      </c>
      <c r="I329" s="81" t="s">
        <v>31</v>
      </c>
      <c r="J329" s="15">
        <f>IFERROR(AVERAGE(G329,I329),"")</f>
        <v>88.33</v>
      </c>
      <c r="K329" s="15" t="str">
        <f>IFERROR(_xlfn.STDEV.S(G329,I329),"")</f>
        <v/>
      </c>
      <c r="L329" s="62">
        <f>IFERROR(IF(H329&gt;0,($G329*($F329/$D329))*H329,($G329*($F329/$D329))),"")</f>
        <v>88.33</v>
      </c>
    </row>
    <row r="330" spans="1:12" x14ac:dyDescent="0.25">
      <c r="A330" s="16">
        <v>45160</v>
      </c>
      <c r="B330" s="17" t="str">
        <f>IF(ISBLANK(B329),"No Site input",B329)</f>
        <v>Muddy Creek</v>
      </c>
      <c r="C330" s="11">
        <v>2</v>
      </c>
      <c r="D330" s="12">
        <v>10</v>
      </c>
      <c r="E330" s="61">
        <v>45224</v>
      </c>
      <c r="F330" s="13">
        <v>10</v>
      </c>
      <c r="G330" s="14">
        <v>79.67</v>
      </c>
      <c r="H330" s="14">
        <v>0</v>
      </c>
      <c r="I330" s="81" t="s">
        <v>31</v>
      </c>
      <c r="J330" s="15">
        <f t="shared" ref="J330:J355" si="118">IFERROR(AVERAGE(G330,I330),"")</f>
        <v>79.67</v>
      </c>
      <c r="K330" s="15" t="str">
        <f t="shared" ref="K330:K355" si="119">IFERROR(_xlfn.STDEV.S(G330,I330),"")</f>
        <v/>
      </c>
      <c r="L330" s="62">
        <f t="shared" ref="L330:L355" si="120">IFERROR(IF(H330&gt;0,($G330*($F330/$D330))*H330,($G330*($F330/$D330))),"")</f>
        <v>79.67</v>
      </c>
    </row>
    <row r="331" spans="1:12" x14ac:dyDescent="0.25">
      <c r="A331" s="84">
        <v>45160</v>
      </c>
      <c r="B331" s="85" t="str">
        <f>IF(ISBLANK(B330),"No Site input",B330)</f>
        <v>Muddy Creek</v>
      </c>
      <c r="C331" s="77">
        <v>3</v>
      </c>
      <c r="D331" s="78">
        <v>10</v>
      </c>
      <c r="E331" s="61">
        <v>45224</v>
      </c>
      <c r="F331" s="80">
        <v>10</v>
      </c>
      <c r="G331" s="81">
        <v>90.46</v>
      </c>
      <c r="H331" s="81">
        <v>0</v>
      </c>
      <c r="I331" s="81" t="s">
        <v>31</v>
      </c>
      <c r="J331" s="15">
        <f t="shared" si="118"/>
        <v>90.46</v>
      </c>
      <c r="K331" s="15" t="str">
        <f t="shared" si="119"/>
        <v/>
      </c>
      <c r="L331" s="83">
        <f t="shared" si="120"/>
        <v>90.46</v>
      </c>
    </row>
    <row r="332" spans="1:12" x14ac:dyDescent="0.25">
      <c r="A332" s="75">
        <v>45160</v>
      </c>
      <c r="B332" s="85" t="s">
        <v>13</v>
      </c>
      <c r="C332" s="77">
        <v>1</v>
      </c>
      <c r="D332" s="78">
        <v>10</v>
      </c>
      <c r="E332" s="61">
        <v>45224</v>
      </c>
      <c r="F332" s="80">
        <v>10</v>
      </c>
      <c r="G332" s="81">
        <v>78.650000000000006</v>
      </c>
      <c r="H332" s="81">
        <v>0</v>
      </c>
      <c r="I332" s="81" t="s">
        <v>31</v>
      </c>
      <c r="J332" s="15">
        <f t="shared" si="118"/>
        <v>78.650000000000006</v>
      </c>
      <c r="K332" s="15" t="str">
        <f t="shared" si="119"/>
        <v/>
      </c>
      <c r="L332" s="83">
        <f t="shared" si="120"/>
        <v>78.650000000000006</v>
      </c>
    </row>
    <row r="333" spans="1:12" x14ac:dyDescent="0.25">
      <c r="A333" s="84">
        <v>45160</v>
      </c>
      <c r="B333" s="85" t="str">
        <f t="shared" ref="B333:B334" si="121">IF(ISBLANK(B332),"No Site input",B332)</f>
        <v>ODNR_4</v>
      </c>
      <c r="C333" s="77">
        <v>2</v>
      </c>
      <c r="D333" s="78">
        <v>10</v>
      </c>
      <c r="E333" s="61">
        <v>45224</v>
      </c>
      <c r="F333" s="80">
        <v>10</v>
      </c>
      <c r="G333" s="81">
        <v>84.55</v>
      </c>
      <c r="H333" s="81">
        <v>0</v>
      </c>
      <c r="I333" s="81" t="s">
        <v>31</v>
      </c>
      <c r="J333" s="15">
        <f t="shared" si="118"/>
        <v>84.55</v>
      </c>
      <c r="K333" s="15" t="str">
        <f t="shared" si="119"/>
        <v/>
      </c>
      <c r="L333" s="83">
        <f t="shared" si="120"/>
        <v>84.55</v>
      </c>
    </row>
    <row r="334" spans="1:12" x14ac:dyDescent="0.25">
      <c r="A334" s="84">
        <v>45160</v>
      </c>
      <c r="B334" s="85" t="str">
        <f t="shared" si="121"/>
        <v>ODNR_4</v>
      </c>
      <c r="C334" s="77">
        <v>3</v>
      </c>
      <c r="D334" s="78">
        <v>10</v>
      </c>
      <c r="E334" s="61">
        <v>45224</v>
      </c>
      <c r="F334" s="80">
        <v>10</v>
      </c>
      <c r="G334" s="81">
        <v>76.599999999999994</v>
      </c>
      <c r="H334" s="81">
        <v>0</v>
      </c>
      <c r="I334" s="81" t="s">
        <v>31</v>
      </c>
      <c r="J334" s="15">
        <f t="shared" si="118"/>
        <v>76.599999999999994</v>
      </c>
      <c r="K334" s="15" t="str">
        <f t="shared" si="119"/>
        <v/>
      </c>
      <c r="L334" s="83">
        <f t="shared" si="120"/>
        <v>76.599999999999994</v>
      </c>
    </row>
    <row r="335" spans="1:12" x14ac:dyDescent="0.25">
      <c r="A335" s="75">
        <v>45160</v>
      </c>
      <c r="B335" s="85" t="s">
        <v>14</v>
      </c>
      <c r="C335" s="77">
        <v>1</v>
      </c>
      <c r="D335" s="78">
        <v>10</v>
      </c>
      <c r="E335" s="61">
        <v>45224</v>
      </c>
      <c r="F335" s="80">
        <v>10</v>
      </c>
      <c r="G335" s="81">
        <v>64.31</v>
      </c>
      <c r="H335" s="81">
        <v>0</v>
      </c>
      <c r="I335" s="81" t="s">
        <v>31</v>
      </c>
      <c r="J335" s="15">
        <f t="shared" si="118"/>
        <v>64.31</v>
      </c>
      <c r="K335" s="15" t="str">
        <f t="shared" si="119"/>
        <v/>
      </c>
      <c r="L335" s="83">
        <f t="shared" si="120"/>
        <v>64.31</v>
      </c>
    </row>
    <row r="336" spans="1:12" x14ac:dyDescent="0.25">
      <c r="A336" s="84">
        <v>45160</v>
      </c>
      <c r="B336" s="85" t="str">
        <f t="shared" ref="B336:B337" si="122">IF(ISBLANK(B335),"No Site input",B335)</f>
        <v>ODNR_6</v>
      </c>
      <c r="C336" s="77">
        <v>2</v>
      </c>
      <c r="D336" s="78">
        <v>10</v>
      </c>
      <c r="E336" s="61">
        <v>45224</v>
      </c>
      <c r="F336" s="80">
        <v>10</v>
      </c>
      <c r="G336" s="81">
        <v>68.459999999999994</v>
      </c>
      <c r="H336" s="81">
        <v>0</v>
      </c>
      <c r="I336" s="81" t="s">
        <v>31</v>
      </c>
      <c r="J336" s="15">
        <f t="shared" si="118"/>
        <v>68.459999999999994</v>
      </c>
      <c r="K336" s="15" t="str">
        <f t="shared" si="119"/>
        <v/>
      </c>
      <c r="L336" s="83">
        <f t="shared" si="120"/>
        <v>68.459999999999994</v>
      </c>
    </row>
    <row r="337" spans="1:12" x14ac:dyDescent="0.25">
      <c r="A337" s="84">
        <v>45160</v>
      </c>
      <c r="B337" s="85" t="str">
        <f t="shared" si="122"/>
        <v>ODNR_6</v>
      </c>
      <c r="C337" s="77">
        <v>3</v>
      </c>
      <c r="D337" s="78">
        <v>10</v>
      </c>
      <c r="E337" s="61">
        <v>45224</v>
      </c>
      <c r="F337" s="80">
        <v>10</v>
      </c>
      <c r="G337" s="81">
        <v>55.21</v>
      </c>
      <c r="H337" s="81">
        <v>0</v>
      </c>
      <c r="I337" s="81" t="s">
        <v>31</v>
      </c>
      <c r="J337" s="15">
        <f t="shared" si="118"/>
        <v>55.21</v>
      </c>
      <c r="K337" s="15" t="str">
        <f t="shared" si="119"/>
        <v/>
      </c>
      <c r="L337" s="83">
        <f t="shared" si="120"/>
        <v>55.21</v>
      </c>
    </row>
    <row r="338" spans="1:12" x14ac:dyDescent="0.25">
      <c r="A338" s="75">
        <v>45160</v>
      </c>
      <c r="B338" s="85" t="s">
        <v>15</v>
      </c>
      <c r="C338" s="77">
        <v>1</v>
      </c>
      <c r="D338" s="78">
        <v>10</v>
      </c>
      <c r="E338" s="61">
        <v>45224</v>
      </c>
      <c r="F338" s="80">
        <v>10</v>
      </c>
      <c r="G338" s="81">
        <v>83.73</v>
      </c>
      <c r="H338" s="81">
        <v>0</v>
      </c>
      <c r="I338" s="81" t="s">
        <v>31</v>
      </c>
      <c r="J338" s="15">
        <f t="shared" si="118"/>
        <v>83.73</v>
      </c>
      <c r="K338" s="15" t="str">
        <f t="shared" si="119"/>
        <v/>
      </c>
      <c r="L338" s="83">
        <f t="shared" si="120"/>
        <v>83.73</v>
      </c>
    </row>
    <row r="339" spans="1:12" x14ac:dyDescent="0.25">
      <c r="A339" s="84">
        <v>45160</v>
      </c>
      <c r="B339" s="85" t="str">
        <f t="shared" ref="B339:B340" si="123">IF(ISBLANK(B338),"No Site input",B338)</f>
        <v>Bridge</v>
      </c>
      <c r="C339" s="77">
        <v>2</v>
      </c>
      <c r="D339" s="78">
        <v>10</v>
      </c>
      <c r="E339" s="61">
        <v>45224</v>
      </c>
      <c r="F339" s="80">
        <v>10</v>
      </c>
      <c r="G339" s="81">
        <v>80.349999999999994</v>
      </c>
      <c r="H339" s="81">
        <v>0</v>
      </c>
      <c r="I339" s="81" t="s">
        <v>31</v>
      </c>
      <c r="J339" s="15">
        <f t="shared" si="118"/>
        <v>80.349999999999994</v>
      </c>
      <c r="K339" s="15" t="str">
        <f t="shared" si="119"/>
        <v/>
      </c>
      <c r="L339" s="83">
        <f t="shared" si="120"/>
        <v>80.349999999999994</v>
      </c>
    </row>
    <row r="340" spans="1:12" x14ac:dyDescent="0.25">
      <c r="A340" s="84">
        <v>45160</v>
      </c>
      <c r="B340" s="85" t="str">
        <f t="shared" si="123"/>
        <v>Bridge</v>
      </c>
      <c r="C340" s="77">
        <v>3</v>
      </c>
      <c r="D340" s="78">
        <v>10</v>
      </c>
      <c r="E340" s="61">
        <v>45224</v>
      </c>
      <c r="F340" s="80">
        <v>10</v>
      </c>
      <c r="G340" s="81">
        <v>77.069999999999993</v>
      </c>
      <c r="H340" s="81">
        <v>0</v>
      </c>
      <c r="I340" s="81" t="s">
        <v>31</v>
      </c>
      <c r="J340" s="15">
        <f t="shared" si="118"/>
        <v>77.069999999999993</v>
      </c>
      <c r="K340" s="15" t="str">
        <f t="shared" si="119"/>
        <v/>
      </c>
      <c r="L340" s="83">
        <f t="shared" si="120"/>
        <v>77.069999999999993</v>
      </c>
    </row>
    <row r="341" spans="1:12" x14ac:dyDescent="0.25">
      <c r="A341" s="75">
        <v>45160</v>
      </c>
      <c r="B341" s="85" t="s">
        <v>16</v>
      </c>
      <c r="C341" s="77">
        <v>1</v>
      </c>
      <c r="D341" s="78">
        <v>10</v>
      </c>
      <c r="E341" s="61">
        <v>45224</v>
      </c>
      <c r="F341" s="80">
        <v>10</v>
      </c>
      <c r="G341" s="81">
        <v>82.74</v>
      </c>
      <c r="H341" s="81">
        <v>0</v>
      </c>
      <c r="I341" s="81" t="s">
        <v>31</v>
      </c>
      <c r="J341" s="15">
        <f t="shared" si="118"/>
        <v>82.74</v>
      </c>
      <c r="K341" s="15" t="str">
        <f t="shared" si="119"/>
        <v/>
      </c>
      <c r="L341" s="83">
        <f t="shared" si="120"/>
        <v>82.74</v>
      </c>
    </row>
    <row r="342" spans="1:12" x14ac:dyDescent="0.25">
      <c r="A342" s="84">
        <v>45160</v>
      </c>
      <c r="B342" s="85" t="str">
        <f t="shared" ref="B342:B343" si="124">IF(ISBLANK(B341),"No Site input",B341)</f>
        <v>ODNR_2</v>
      </c>
      <c r="C342" s="77">
        <v>2</v>
      </c>
      <c r="D342" s="78">
        <v>10</v>
      </c>
      <c r="E342" s="61">
        <v>45224</v>
      </c>
      <c r="F342" s="80">
        <v>10</v>
      </c>
      <c r="G342" s="81">
        <v>84.52</v>
      </c>
      <c r="H342" s="81">
        <v>0</v>
      </c>
      <c r="I342" s="81" t="s">
        <v>31</v>
      </c>
      <c r="J342" s="15">
        <f t="shared" si="118"/>
        <v>84.52</v>
      </c>
      <c r="K342" s="15" t="str">
        <f t="shared" si="119"/>
        <v/>
      </c>
      <c r="L342" s="83">
        <f t="shared" si="120"/>
        <v>84.52</v>
      </c>
    </row>
    <row r="343" spans="1:12" x14ac:dyDescent="0.25">
      <c r="A343" s="84">
        <v>45160</v>
      </c>
      <c r="B343" s="85" t="str">
        <f t="shared" si="124"/>
        <v>ODNR_2</v>
      </c>
      <c r="C343" s="77">
        <v>3</v>
      </c>
      <c r="D343" s="78">
        <v>10</v>
      </c>
      <c r="E343" s="61">
        <v>45224</v>
      </c>
      <c r="F343" s="80">
        <v>10</v>
      </c>
      <c r="G343" s="81">
        <v>86.14</v>
      </c>
      <c r="H343" s="81">
        <v>0</v>
      </c>
      <c r="I343" s="81" t="s">
        <v>31</v>
      </c>
      <c r="J343" s="15">
        <f t="shared" si="118"/>
        <v>86.14</v>
      </c>
      <c r="K343" s="15" t="str">
        <f t="shared" si="119"/>
        <v/>
      </c>
      <c r="L343" s="83">
        <f t="shared" si="120"/>
        <v>86.14</v>
      </c>
    </row>
    <row r="344" spans="1:12" x14ac:dyDescent="0.25">
      <c r="A344" s="75">
        <v>45160</v>
      </c>
      <c r="B344" s="85" t="s">
        <v>17</v>
      </c>
      <c r="C344" s="77">
        <v>1</v>
      </c>
      <c r="D344" s="78">
        <v>10</v>
      </c>
      <c r="E344" s="61">
        <v>45224</v>
      </c>
      <c r="F344" s="80">
        <v>10</v>
      </c>
      <c r="G344" s="81">
        <v>57.12</v>
      </c>
      <c r="H344" s="81">
        <v>0</v>
      </c>
      <c r="I344" s="81" t="s">
        <v>31</v>
      </c>
      <c r="J344" s="15">
        <f t="shared" si="118"/>
        <v>57.12</v>
      </c>
      <c r="K344" s="15" t="str">
        <f t="shared" si="119"/>
        <v/>
      </c>
      <c r="L344" s="83">
        <f t="shared" si="120"/>
        <v>57.12</v>
      </c>
    </row>
    <row r="345" spans="1:12" x14ac:dyDescent="0.25">
      <c r="A345" s="84">
        <v>45160</v>
      </c>
      <c r="B345" s="85" t="str">
        <f t="shared" ref="B345:B346" si="125">IF(ISBLANK(B344),"No Site input",B344)</f>
        <v>Buoy_2</v>
      </c>
      <c r="C345" s="77">
        <v>2</v>
      </c>
      <c r="D345" s="78">
        <v>10</v>
      </c>
      <c r="E345" s="61">
        <v>45224</v>
      </c>
      <c r="F345" s="80">
        <v>10</v>
      </c>
      <c r="G345" s="81">
        <v>67.77</v>
      </c>
      <c r="H345" s="81">
        <v>0</v>
      </c>
      <c r="I345" s="81" t="s">
        <v>31</v>
      </c>
      <c r="J345" s="15">
        <f t="shared" si="118"/>
        <v>67.77</v>
      </c>
      <c r="K345" s="15" t="str">
        <f t="shared" si="119"/>
        <v/>
      </c>
      <c r="L345" s="83">
        <f t="shared" si="120"/>
        <v>67.77</v>
      </c>
    </row>
    <row r="346" spans="1:12" x14ac:dyDescent="0.25">
      <c r="A346" s="84">
        <v>45160</v>
      </c>
      <c r="B346" s="85" t="str">
        <f t="shared" si="125"/>
        <v>Buoy_2</v>
      </c>
      <c r="C346" s="77">
        <v>3</v>
      </c>
      <c r="D346" s="78">
        <v>10</v>
      </c>
      <c r="E346" s="61">
        <v>45224</v>
      </c>
      <c r="F346" s="80">
        <v>10</v>
      </c>
      <c r="G346" s="81">
        <v>70.92</v>
      </c>
      <c r="H346" s="81">
        <v>0</v>
      </c>
      <c r="I346" s="81" t="s">
        <v>31</v>
      </c>
      <c r="J346" s="15">
        <f t="shared" si="118"/>
        <v>70.92</v>
      </c>
      <c r="K346" s="15" t="str">
        <f t="shared" si="119"/>
        <v/>
      </c>
      <c r="L346" s="83">
        <f t="shared" si="120"/>
        <v>70.92</v>
      </c>
    </row>
    <row r="347" spans="1:12" x14ac:dyDescent="0.25">
      <c r="A347" s="75">
        <v>45160</v>
      </c>
      <c r="B347" s="85" t="s">
        <v>18</v>
      </c>
      <c r="C347" s="77">
        <v>1</v>
      </c>
      <c r="D347" s="78">
        <v>10</v>
      </c>
      <c r="E347" s="61">
        <v>45224</v>
      </c>
      <c r="F347" s="80">
        <v>10</v>
      </c>
      <c r="G347" s="81">
        <v>56.67</v>
      </c>
      <c r="H347" s="81">
        <v>0</v>
      </c>
      <c r="I347" s="81" t="s">
        <v>31</v>
      </c>
      <c r="J347" s="15">
        <f t="shared" si="118"/>
        <v>56.67</v>
      </c>
      <c r="K347" s="15" t="str">
        <f t="shared" si="119"/>
        <v/>
      </c>
      <c r="L347" s="83">
        <f t="shared" si="120"/>
        <v>56.67</v>
      </c>
    </row>
    <row r="348" spans="1:12" x14ac:dyDescent="0.25">
      <c r="A348" s="84">
        <v>45160</v>
      </c>
      <c r="B348" s="85" t="str">
        <f t="shared" ref="B348:B349" si="126">IF(ISBLANK(B347),"No Site input",B347)</f>
        <v>ODNR_1</v>
      </c>
      <c r="C348" s="77">
        <v>2</v>
      </c>
      <c r="D348" s="78">
        <v>10</v>
      </c>
      <c r="E348" s="61">
        <v>45224</v>
      </c>
      <c r="F348" s="80">
        <v>10</v>
      </c>
      <c r="G348" s="81">
        <v>61.6</v>
      </c>
      <c r="H348" s="81">
        <v>0</v>
      </c>
      <c r="I348" s="81" t="s">
        <v>31</v>
      </c>
      <c r="J348" s="15">
        <f t="shared" si="118"/>
        <v>61.6</v>
      </c>
      <c r="K348" s="15" t="str">
        <f t="shared" si="119"/>
        <v/>
      </c>
      <c r="L348" s="83">
        <f t="shared" si="120"/>
        <v>61.6</v>
      </c>
    </row>
    <row r="349" spans="1:12" x14ac:dyDescent="0.25">
      <c r="A349" s="84">
        <v>45160</v>
      </c>
      <c r="B349" s="85" t="str">
        <f t="shared" si="126"/>
        <v>ODNR_1</v>
      </c>
      <c r="C349" s="77">
        <v>3</v>
      </c>
      <c r="D349" s="78">
        <v>10</v>
      </c>
      <c r="E349" s="61">
        <v>45224</v>
      </c>
      <c r="F349" s="80">
        <v>10</v>
      </c>
      <c r="G349" s="81">
        <v>58.96</v>
      </c>
      <c r="H349" s="81">
        <v>0</v>
      </c>
      <c r="I349" s="81" t="s">
        <v>31</v>
      </c>
      <c r="J349" s="15">
        <f t="shared" si="118"/>
        <v>58.96</v>
      </c>
      <c r="K349" s="15" t="str">
        <f t="shared" si="119"/>
        <v/>
      </c>
      <c r="L349" s="83">
        <f t="shared" si="120"/>
        <v>58.96</v>
      </c>
    </row>
    <row r="350" spans="1:12" x14ac:dyDescent="0.25">
      <c r="A350" s="75">
        <v>45160</v>
      </c>
      <c r="B350" s="85" t="s">
        <v>19</v>
      </c>
      <c r="C350" s="77">
        <v>1</v>
      </c>
      <c r="D350" s="78">
        <v>10</v>
      </c>
      <c r="E350" s="61">
        <v>45224</v>
      </c>
      <c r="F350" s="80">
        <v>10</v>
      </c>
      <c r="G350" s="81">
        <v>53.19</v>
      </c>
      <c r="H350" s="81">
        <v>0</v>
      </c>
      <c r="I350" s="81" t="s">
        <v>31</v>
      </c>
      <c r="J350" s="15">
        <f t="shared" si="118"/>
        <v>53.19</v>
      </c>
      <c r="K350" s="15" t="str">
        <f t="shared" si="119"/>
        <v/>
      </c>
      <c r="L350" s="83">
        <f t="shared" si="120"/>
        <v>53.19</v>
      </c>
    </row>
    <row r="351" spans="1:12" x14ac:dyDescent="0.25">
      <c r="A351" s="84">
        <v>45160</v>
      </c>
      <c r="B351" s="85" t="str">
        <f t="shared" ref="B351:B352" si="127">IF(ISBLANK(B350),"No Site input",B350)</f>
        <v>EC_1163</v>
      </c>
      <c r="C351" s="77">
        <v>2</v>
      </c>
      <c r="D351" s="78">
        <v>10</v>
      </c>
      <c r="E351" s="61">
        <v>45224</v>
      </c>
      <c r="F351" s="80">
        <v>10</v>
      </c>
      <c r="G351" s="81">
        <v>54.21</v>
      </c>
      <c r="H351" s="81">
        <v>0</v>
      </c>
      <c r="I351" s="81" t="s">
        <v>31</v>
      </c>
      <c r="J351" s="15">
        <f t="shared" si="118"/>
        <v>54.21</v>
      </c>
      <c r="K351" s="15" t="str">
        <f t="shared" si="119"/>
        <v/>
      </c>
      <c r="L351" s="83">
        <f t="shared" si="120"/>
        <v>54.21</v>
      </c>
    </row>
    <row r="352" spans="1:12" x14ac:dyDescent="0.25">
      <c r="A352" s="84">
        <v>45160</v>
      </c>
      <c r="B352" s="85" t="str">
        <f t="shared" si="127"/>
        <v>EC_1163</v>
      </c>
      <c r="C352" s="77">
        <v>3</v>
      </c>
      <c r="D352" s="78">
        <v>10</v>
      </c>
      <c r="E352" s="61">
        <v>45224</v>
      </c>
      <c r="F352" s="80">
        <v>10</v>
      </c>
      <c r="G352" s="81">
        <v>55.37</v>
      </c>
      <c r="H352" s="81">
        <v>0</v>
      </c>
      <c r="I352" s="81" t="s">
        <v>31</v>
      </c>
      <c r="J352" s="15">
        <f t="shared" si="118"/>
        <v>55.37</v>
      </c>
      <c r="K352" s="15" t="str">
        <f t="shared" si="119"/>
        <v/>
      </c>
      <c r="L352" s="83">
        <f t="shared" si="120"/>
        <v>55.37</v>
      </c>
    </row>
    <row r="353" spans="1:12" x14ac:dyDescent="0.25">
      <c r="A353" s="75">
        <v>45160</v>
      </c>
      <c r="B353" s="85" t="s">
        <v>20</v>
      </c>
      <c r="C353" s="77">
        <v>1</v>
      </c>
      <c r="D353" s="78">
        <v>10</v>
      </c>
      <c r="E353" s="61">
        <v>45224</v>
      </c>
      <c r="F353" s="80">
        <v>10</v>
      </c>
      <c r="G353" s="81">
        <v>51.93</v>
      </c>
      <c r="H353" s="81">
        <v>0</v>
      </c>
      <c r="I353" s="81" t="s">
        <v>31</v>
      </c>
      <c r="J353" s="15">
        <f t="shared" si="118"/>
        <v>51.93</v>
      </c>
      <c r="K353" s="15" t="str">
        <f t="shared" si="119"/>
        <v/>
      </c>
      <c r="L353" s="83">
        <f t="shared" si="120"/>
        <v>51.93</v>
      </c>
    </row>
    <row r="354" spans="1:12" x14ac:dyDescent="0.25">
      <c r="A354" s="84">
        <v>45160</v>
      </c>
      <c r="B354" s="85" t="str">
        <f t="shared" ref="B354:B355" si="128">IF(ISBLANK(B353),"No Site input",B353)</f>
        <v>Causeway</v>
      </c>
      <c r="C354" s="77">
        <v>2</v>
      </c>
      <c r="D354" s="78">
        <v>10</v>
      </c>
      <c r="E354" s="61">
        <v>45224</v>
      </c>
      <c r="F354" s="80">
        <v>10</v>
      </c>
      <c r="G354" s="81">
        <v>49.2</v>
      </c>
      <c r="H354" s="81">
        <v>0</v>
      </c>
      <c r="I354" s="81" t="s">
        <v>31</v>
      </c>
      <c r="J354" s="15">
        <f t="shared" si="118"/>
        <v>49.2</v>
      </c>
      <c r="K354" s="15" t="str">
        <f t="shared" si="119"/>
        <v/>
      </c>
      <c r="L354" s="83">
        <f t="shared" si="120"/>
        <v>49.2</v>
      </c>
    </row>
    <row r="355" spans="1:12" x14ac:dyDescent="0.25">
      <c r="A355" s="84">
        <v>45160</v>
      </c>
      <c r="B355" s="85" t="str">
        <f t="shared" si="128"/>
        <v>Causeway</v>
      </c>
      <c r="C355" s="77">
        <v>3</v>
      </c>
      <c r="D355" s="78">
        <v>10</v>
      </c>
      <c r="E355" s="61">
        <v>45224</v>
      </c>
      <c r="F355" s="80">
        <v>10</v>
      </c>
      <c r="G355" s="81">
        <v>50.53</v>
      </c>
      <c r="H355" s="81">
        <v>0</v>
      </c>
      <c r="I355" s="81" t="s">
        <v>31</v>
      </c>
      <c r="J355" s="15">
        <f t="shared" si="118"/>
        <v>50.53</v>
      </c>
      <c r="K355" s="15" t="str">
        <f t="shared" si="119"/>
        <v/>
      </c>
      <c r="L355" s="83">
        <f t="shared" si="120"/>
        <v>50.53</v>
      </c>
    </row>
    <row r="356" spans="1:12" x14ac:dyDescent="0.25">
      <c r="A356" s="102">
        <v>45167</v>
      </c>
      <c r="B356" s="60" t="s">
        <v>9</v>
      </c>
      <c r="C356" s="11">
        <v>1</v>
      </c>
      <c r="D356" s="12">
        <v>10</v>
      </c>
      <c r="E356" s="61">
        <v>45224</v>
      </c>
      <c r="F356" s="13">
        <v>10</v>
      </c>
      <c r="G356" s="14">
        <v>9.1999999999999993</v>
      </c>
      <c r="H356" s="14">
        <v>0</v>
      </c>
      <c r="I356" s="81" t="s">
        <v>31</v>
      </c>
      <c r="J356" s="15">
        <f>IFERROR(AVERAGE(G356,I356),"")</f>
        <v>9.1999999999999993</v>
      </c>
      <c r="K356" s="15" t="str">
        <f>IFERROR(_xlfn.STDEV.S(G356,I356),"")</f>
        <v/>
      </c>
      <c r="L356" s="62">
        <f>IFERROR(IF(H356&gt;0,($G356*($F356/$D356))*H356,($G356*($F356/$D356))),"")</f>
        <v>9.1999999999999993</v>
      </c>
    </row>
    <row r="357" spans="1:12" x14ac:dyDescent="0.25">
      <c r="A357" s="102">
        <v>45167</v>
      </c>
      <c r="B357" s="17" t="str">
        <f>IF(ISBLANK(B356),"No Site input",B356)</f>
        <v>Muddy Creek</v>
      </c>
      <c r="C357" s="11">
        <v>2</v>
      </c>
      <c r="D357" s="12">
        <v>10</v>
      </c>
      <c r="E357" s="61">
        <v>45224</v>
      </c>
      <c r="F357" s="13">
        <v>10</v>
      </c>
      <c r="G357" s="14">
        <v>9.08</v>
      </c>
      <c r="H357" s="14">
        <v>0</v>
      </c>
      <c r="I357" s="81" t="s">
        <v>31</v>
      </c>
      <c r="J357" s="15">
        <f t="shared" ref="J357:J370" si="129">IFERROR(AVERAGE(G357,I357),"")</f>
        <v>9.08</v>
      </c>
      <c r="K357" s="15" t="str">
        <f t="shared" ref="K357:K370" si="130">IFERROR(_xlfn.STDEV.S(G357,I357),"")</f>
        <v/>
      </c>
      <c r="L357" s="62">
        <f t="shared" ref="L357:L370" si="131">IFERROR(IF(H357&gt;0,($G357*($F357/$D357))*H357,($G357*($F357/$D357))),"")</f>
        <v>9.08</v>
      </c>
    </row>
    <row r="358" spans="1:12" x14ac:dyDescent="0.25">
      <c r="A358" s="102">
        <v>45167</v>
      </c>
      <c r="B358" s="85" t="str">
        <f>IF(ISBLANK(B357),"No Site input",B357)</f>
        <v>Muddy Creek</v>
      </c>
      <c r="C358" s="77">
        <v>3</v>
      </c>
      <c r="D358" s="78">
        <v>10</v>
      </c>
      <c r="E358" s="61">
        <v>45224</v>
      </c>
      <c r="F358" s="80">
        <v>10</v>
      </c>
      <c r="G358" s="81">
        <v>7.22</v>
      </c>
      <c r="H358" s="81">
        <v>0</v>
      </c>
      <c r="I358" s="81" t="s">
        <v>31</v>
      </c>
      <c r="J358" s="15">
        <f t="shared" si="129"/>
        <v>7.22</v>
      </c>
      <c r="K358" s="15" t="str">
        <f t="shared" si="130"/>
        <v/>
      </c>
      <c r="L358" s="83">
        <f t="shared" si="131"/>
        <v>7.22</v>
      </c>
    </row>
    <row r="359" spans="1:12" x14ac:dyDescent="0.25">
      <c r="A359" s="102">
        <v>45167</v>
      </c>
      <c r="B359" s="85" t="s">
        <v>13</v>
      </c>
      <c r="C359" s="77">
        <v>1</v>
      </c>
      <c r="D359" s="78">
        <v>10</v>
      </c>
      <c r="E359" s="61">
        <v>45224</v>
      </c>
      <c r="F359" s="80">
        <v>10</v>
      </c>
      <c r="G359" s="81">
        <v>13.98</v>
      </c>
      <c r="H359" s="81">
        <v>0</v>
      </c>
      <c r="I359" s="81" t="s">
        <v>31</v>
      </c>
      <c r="J359" s="15">
        <f t="shared" si="129"/>
        <v>13.98</v>
      </c>
      <c r="K359" s="15" t="str">
        <f t="shared" si="130"/>
        <v/>
      </c>
      <c r="L359" s="83">
        <f t="shared" si="131"/>
        <v>13.98</v>
      </c>
    </row>
    <row r="360" spans="1:12" x14ac:dyDescent="0.25">
      <c r="A360" s="102">
        <v>45167</v>
      </c>
      <c r="B360" s="85" t="str">
        <f t="shared" ref="B360:B361" si="132">IF(ISBLANK(B359),"No Site input",B359)</f>
        <v>ODNR_4</v>
      </c>
      <c r="C360" s="77">
        <v>2</v>
      </c>
      <c r="D360" s="78">
        <v>10</v>
      </c>
      <c r="E360" s="61">
        <v>45224</v>
      </c>
      <c r="F360" s="80">
        <v>10</v>
      </c>
      <c r="G360" s="81">
        <v>14.66</v>
      </c>
      <c r="H360" s="81">
        <v>0</v>
      </c>
      <c r="I360" s="81" t="s">
        <v>31</v>
      </c>
      <c r="J360" s="15">
        <f t="shared" si="129"/>
        <v>14.66</v>
      </c>
      <c r="K360" s="15" t="str">
        <f t="shared" si="130"/>
        <v/>
      </c>
      <c r="L360" s="83">
        <f t="shared" si="131"/>
        <v>14.66</v>
      </c>
    </row>
    <row r="361" spans="1:12" x14ac:dyDescent="0.25">
      <c r="A361" s="102">
        <v>45167</v>
      </c>
      <c r="B361" s="85" t="str">
        <f t="shared" si="132"/>
        <v>ODNR_4</v>
      </c>
      <c r="C361" s="77">
        <v>3</v>
      </c>
      <c r="D361" s="78">
        <v>10</v>
      </c>
      <c r="E361" s="61">
        <v>45224</v>
      </c>
      <c r="F361" s="80">
        <v>10</v>
      </c>
      <c r="G361" s="81">
        <v>14.65</v>
      </c>
      <c r="H361" s="81">
        <v>0</v>
      </c>
      <c r="I361" s="81" t="s">
        <v>31</v>
      </c>
      <c r="J361" s="15">
        <f t="shared" si="129"/>
        <v>14.65</v>
      </c>
      <c r="K361" s="15" t="str">
        <f t="shared" si="130"/>
        <v/>
      </c>
      <c r="L361" s="83">
        <f t="shared" si="131"/>
        <v>14.65</v>
      </c>
    </row>
    <row r="362" spans="1:12" x14ac:dyDescent="0.25">
      <c r="A362" s="102">
        <v>45167</v>
      </c>
      <c r="B362" s="85" t="s">
        <v>14</v>
      </c>
      <c r="C362" s="77">
        <v>1</v>
      </c>
      <c r="D362" s="78">
        <v>10</v>
      </c>
      <c r="E362" s="61">
        <v>45224</v>
      </c>
      <c r="F362" s="80">
        <v>10</v>
      </c>
      <c r="G362" s="81">
        <v>139.57</v>
      </c>
      <c r="H362" s="81">
        <v>0</v>
      </c>
      <c r="I362" s="81" t="s">
        <v>31</v>
      </c>
      <c r="J362" s="15">
        <f t="shared" si="129"/>
        <v>139.57</v>
      </c>
      <c r="K362" s="15" t="str">
        <f t="shared" si="130"/>
        <v/>
      </c>
      <c r="L362" s="83">
        <f t="shared" si="131"/>
        <v>139.57</v>
      </c>
    </row>
    <row r="363" spans="1:12" x14ac:dyDescent="0.25">
      <c r="A363" s="102">
        <v>45167</v>
      </c>
      <c r="B363" s="85" t="str">
        <f t="shared" ref="B363:B364" si="133">IF(ISBLANK(B362),"No Site input",B362)</f>
        <v>ODNR_6</v>
      </c>
      <c r="C363" s="77">
        <v>2</v>
      </c>
      <c r="D363" s="78">
        <v>10</v>
      </c>
      <c r="E363" s="61">
        <v>45224</v>
      </c>
      <c r="F363" s="80">
        <v>10</v>
      </c>
      <c r="G363" s="81">
        <v>81.48</v>
      </c>
      <c r="H363" s="81">
        <v>0</v>
      </c>
      <c r="I363" s="81" t="s">
        <v>31</v>
      </c>
      <c r="J363" s="15">
        <f t="shared" si="129"/>
        <v>81.48</v>
      </c>
      <c r="K363" s="15" t="str">
        <f t="shared" si="130"/>
        <v/>
      </c>
      <c r="L363" s="83">
        <f t="shared" si="131"/>
        <v>81.48</v>
      </c>
    </row>
    <row r="364" spans="1:12" x14ac:dyDescent="0.25">
      <c r="A364" s="102">
        <v>45167</v>
      </c>
      <c r="B364" s="85" t="str">
        <f t="shared" si="133"/>
        <v>ODNR_6</v>
      </c>
      <c r="C364" s="77">
        <v>3</v>
      </c>
      <c r="D364" s="78">
        <v>10</v>
      </c>
      <c r="E364" s="61">
        <v>45224</v>
      </c>
      <c r="F364" s="80">
        <v>10</v>
      </c>
      <c r="G364" s="81">
        <v>36.89</v>
      </c>
      <c r="H364" s="81">
        <v>0</v>
      </c>
      <c r="I364" s="81" t="s">
        <v>31</v>
      </c>
      <c r="J364" s="15">
        <f t="shared" si="129"/>
        <v>36.89</v>
      </c>
      <c r="K364" s="15" t="str">
        <f t="shared" si="130"/>
        <v/>
      </c>
      <c r="L364" s="83">
        <f t="shared" si="131"/>
        <v>36.89</v>
      </c>
    </row>
    <row r="365" spans="1:12" x14ac:dyDescent="0.25">
      <c r="A365" s="102">
        <v>45167</v>
      </c>
      <c r="B365" s="85" t="s">
        <v>15</v>
      </c>
      <c r="C365" s="77">
        <v>1</v>
      </c>
      <c r="D365" s="78">
        <v>10</v>
      </c>
      <c r="E365" s="61">
        <v>45224</v>
      </c>
      <c r="F365" s="80">
        <v>10</v>
      </c>
      <c r="G365" s="81">
        <v>103.31</v>
      </c>
      <c r="H365" s="81">
        <v>0</v>
      </c>
      <c r="I365" s="81" t="s">
        <v>31</v>
      </c>
      <c r="J365" s="15">
        <f t="shared" si="129"/>
        <v>103.31</v>
      </c>
      <c r="K365" s="15" t="str">
        <f t="shared" si="130"/>
        <v/>
      </c>
      <c r="L365" s="83">
        <f t="shared" si="131"/>
        <v>103.31</v>
      </c>
    </row>
    <row r="366" spans="1:12" x14ac:dyDescent="0.25">
      <c r="A366" s="102">
        <v>45167</v>
      </c>
      <c r="B366" s="85" t="str">
        <f t="shared" ref="B366:B367" si="134">IF(ISBLANK(B365),"No Site input",B365)</f>
        <v>Bridge</v>
      </c>
      <c r="C366" s="77">
        <v>2</v>
      </c>
      <c r="D366" s="78">
        <v>10</v>
      </c>
      <c r="E366" s="61">
        <v>45224</v>
      </c>
      <c r="F366" s="80">
        <v>10</v>
      </c>
      <c r="G366" s="81">
        <v>114.02</v>
      </c>
      <c r="H366" s="81">
        <v>0</v>
      </c>
      <c r="I366" s="81" t="s">
        <v>31</v>
      </c>
      <c r="J366" s="15">
        <f t="shared" si="129"/>
        <v>114.02</v>
      </c>
      <c r="K366" s="15" t="str">
        <f t="shared" si="130"/>
        <v/>
      </c>
      <c r="L366" s="83">
        <f t="shared" si="131"/>
        <v>114.02</v>
      </c>
    </row>
    <row r="367" spans="1:12" x14ac:dyDescent="0.25">
      <c r="A367" s="102">
        <v>45167</v>
      </c>
      <c r="B367" s="85" t="str">
        <f t="shared" si="134"/>
        <v>Bridge</v>
      </c>
      <c r="C367" s="77">
        <v>3</v>
      </c>
      <c r="D367" s="78">
        <v>10</v>
      </c>
      <c r="E367" s="61">
        <v>45224</v>
      </c>
      <c r="F367" s="80">
        <v>10</v>
      </c>
      <c r="G367" s="81">
        <v>53.12</v>
      </c>
      <c r="H367" s="81">
        <v>0</v>
      </c>
      <c r="I367" s="81" t="s">
        <v>31</v>
      </c>
      <c r="J367" s="15">
        <f t="shared" si="129"/>
        <v>53.12</v>
      </c>
      <c r="K367" s="15" t="str">
        <f t="shared" si="130"/>
        <v/>
      </c>
      <c r="L367" s="83">
        <f t="shared" si="131"/>
        <v>53.12</v>
      </c>
    </row>
    <row r="368" spans="1:12" x14ac:dyDescent="0.25">
      <c r="A368" s="102">
        <v>45167</v>
      </c>
      <c r="B368" s="85" t="s">
        <v>16</v>
      </c>
      <c r="C368" s="77">
        <v>1</v>
      </c>
      <c r="D368" s="78">
        <v>10</v>
      </c>
      <c r="E368" s="61">
        <v>45224</v>
      </c>
      <c r="F368" s="80">
        <v>10</v>
      </c>
      <c r="G368" s="81">
        <v>41.07</v>
      </c>
      <c r="H368" s="81">
        <v>0</v>
      </c>
      <c r="I368" s="81" t="s">
        <v>31</v>
      </c>
      <c r="J368" s="15">
        <f t="shared" si="129"/>
        <v>41.07</v>
      </c>
      <c r="K368" s="15" t="str">
        <f t="shared" si="130"/>
        <v/>
      </c>
      <c r="L368" s="83">
        <f t="shared" si="131"/>
        <v>41.07</v>
      </c>
    </row>
    <row r="369" spans="1:12" x14ac:dyDescent="0.25">
      <c r="A369" s="102">
        <v>45167</v>
      </c>
      <c r="B369" s="85" t="str">
        <f t="shared" ref="B369:B370" si="135">IF(ISBLANK(B368),"No Site input",B368)</f>
        <v>ODNR_2</v>
      </c>
      <c r="C369" s="77">
        <v>2</v>
      </c>
      <c r="D369" s="78">
        <v>10</v>
      </c>
      <c r="E369" s="61">
        <v>45224</v>
      </c>
      <c r="F369" s="80">
        <v>10</v>
      </c>
      <c r="G369" s="81">
        <v>85.11</v>
      </c>
      <c r="H369" s="81">
        <v>0</v>
      </c>
      <c r="I369" s="81" t="s">
        <v>31</v>
      </c>
      <c r="J369" s="15">
        <f t="shared" si="129"/>
        <v>85.11</v>
      </c>
      <c r="K369" s="15" t="str">
        <f t="shared" si="130"/>
        <v/>
      </c>
      <c r="L369" s="83">
        <f t="shared" si="131"/>
        <v>85.11</v>
      </c>
    </row>
    <row r="370" spans="1:12" x14ac:dyDescent="0.25">
      <c r="A370" s="102">
        <v>45167</v>
      </c>
      <c r="B370" s="85" t="str">
        <f t="shared" si="135"/>
        <v>ODNR_2</v>
      </c>
      <c r="C370" s="77">
        <v>3</v>
      </c>
      <c r="D370" s="78">
        <v>10</v>
      </c>
      <c r="E370" s="61">
        <v>45224</v>
      </c>
      <c r="F370" s="80">
        <v>10</v>
      </c>
      <c r="G370" s="81">
        <v>89.56</v>
      </c>
      <c r="H370" s="81">
        <v>0</v>
      </c>
      <c r="I370" s="81" t="s">
        <v>31</v>
      </c>
      <c r="J370" s="15">
        <f t="shared" si="129"/>
        <v>89.56</v>
      </c>
      <c r="K370" s="15" t="str">
        <f t="shared" si="130"/>
        <v/>
      </c>
      <c r="L370" s="83">
        <f t="shared" si="131"/>
        <v>89.56</v>
      </c>
    </row>
    <row r="371" spans="1:12" x14ac:dyDescent="0.25">
      <c r="A371" s="102">
        <v>45167</v>
      </c>
      <c r="B371" s="60" t="s">
        <v>21</v>
      </c>
      <c r="C371" s="11">
        <v>1</v>
      </c>
      <c r="D371" s="12">
        <v>10</v>
      </c>
      <c r="E371" s="61">
        <v>45227</v>
      </c>
      <c r="F371" s="13">
        <v>10</v>
      </c>
      <c r="G371" s="14">
        <v>32.880000000000003</v>
      </c>
      <c r="H371" s="14">
        <v>0</v>
      </c>
      <c r="I371" s="81" t="s">
        <v>31</v>
      </c>
      <c r="J371" s="15">
        <f>IFERROR(AVERAGE(G371,I371),"")</f>
        <v>32.880000000000003</v>
      </c>
      <c r="K371" s="15" t="str">
        <f>IFERROR(_xlfn.STDEV.S(G371,I371),"")</f>
        <v/>
      </c>
      <c r="L371" s="62">
        <f>IFERROR(IF(H371&gt;0,($G371*($F371/$D371))*H371,($G371*($F371/$D371))),"")</f>
        <v>32.880000000000003</v>
      </c>
    </row>
    <row r="372" spans="1:12" x14ac:dyDescent="0.25">
      <c r="A372" s="102">
        <v>45167</v>
      </c>
      <c r="B372" s="60" t="s">
        <v>21</v>
      </c>
      <c r="C372" s="11">
        <v>2</v>
      </c>
      <c r="D372" s="12">
        <v>10</v>
      </c>
      <c r="E372" s="61">
        <v>45227</v>
      </c>
      <c r="F372" s="13">
        <v>10</v>
      </c>
      <c r="G372" s="14">
        <v>38.61</v>
      </c>
      <c r="H372" s="14">
        <v>0</v>
      </c>
      <c r="I372" s="81" t="s">
        <v>31</v>
      </c>
      <c r="J372" s="15">
        <f t="shared" ref="J372:J397" si="136">IFERROR(AVERAGE(G372,I372),"")</f>
        <v>38.61</v>
      </c>
      <c r="K372" s="15" t="str">
        <f t="shared" ref="K372:K397" si="137">IFERROR(_xlfn.STDEV.S(G372,I372),"")</f>
        <v/>
      </c>
      <c r="L372" s="62">
        <f t="shared" ref="L372:L397" si="138">IFERROR(IF(H372&gt;0,($G372*($F372/$D372))*H372,($G372*($F372/$D372))),"")</f>
        <v>38.61</v>
      </c>
    </row>
    <row r="373" spans="1:12" x14ac:dyDescent="0.25">
      <c r="A373" s="102">
        <v>45167</v>
      </c>
      <c r="B373" s="60" t="s">
        <v>21</v>
      </c>
      <c r="C373" s="77">
        <v>3</v>
      </c>
      <c r="D373" s="78">
        <v>10</v>
      </c>
      <c r="E373" s="61">
        <v>45227</v>
      </c>
      <c r="F373" s="80">
        <v>10</v>
      </c>
      <c r="G373" s="81">
        <v>34.4</v>
      </c>
      <c r="H373" s="81">
        <v>0</v>
      </c>
      <c r="I373" s="81" t="s">
        <v>31</v>
      </c>
      <c r="J373" s="15">
        <f t="shared" si="136"/>
        <v>34.4</v>
      </c>
      <c r="K373" s="15" t="str">
        <f t="shared" si="137"/>
        <v/>
      </c>
      <c r="L373" s="83">
        <f t="shared" si="138"/>
        <v>34.4</v>
      </c>
    </row>
    <row r="374" spans="1:12" x14ac:dyDescent="0.25">
      <c r="A374" s="102">
        <v>45167</v>
      </c>
      <c r="B374" s="85" t="s">
        <v>20</v>
      </c>
      <c r="C374" s="77">
        <v>1</v>
      </c>
      <c r="D374" s="78">
        <v>10</v>
      </c>
      <c r="E374" s="61">
        <v>45227</v>
      </c>
      <c r="F374" s="80">
        <v>10</v>
      </c>
      <c r="G374" s="81">
        <v>116.51</v>
      </c>
      <c r="H374" s="81">
        <v>0</v>
      </c>
      <c r="I374" s="81" t="s">
        <v>31</v>
      </c>
      <c r="J374" s="15">
        <f t="shared" si="136"/>
        <v>116.51</v>
      </c>
      <c r="K374" s="15" t="str">
        <f t="shared" si="137"/>
        <v/>
      </c>
      <c r="L374" s="83">
        <f t="shared" si="138"/>
        <v>116.51</v>
      </c>
    </row>
    <row r="375" spans="1:12" x14ac:dyDescent="0.25">
      <c r="A375" s="102">
        <v>45167</v>
      </c>
      <c r="B375" s="85" t="str">
        <f t="shared" ref="B375:B376" si="139">IF(ISBLANK(B374),"No Site input",B374)</f>
        <v>Causeway</v>
      </c>
      <c r="C375" s="77">
        <v>2</v>
      </c>
      <c r="D375" s="78">
        <v>10</v>
      </c>
      <c r="E375" s="61">
        <v>45227</v>
      </c>
      <c r="F375" s="80">
        <v>10</v>
      </c>
      <c r="G375" s="88">
        <v>119.37</v>
      </c>
      <c r="H375" s="81">
        <v>0</v>
      </c>
      <c r="I375" s="81" t="s">
        <v>31</v>
      </c>
      <c r="J375" s="15">
        <f>IFERROR(AVERAGE(G375,I375),"")</f>
        <v>119.37</v>
      </c>
      <c r="K375" s="15" t="str">
        <f>IFERROR(_xlfn.STDEV.S(G376,I375),"")</f>
        <v/>
      </c>
      <c r="L375" s="83">
        <f>IFERROR(IF(H375&gt;0,($G376*($F375/$D375))*H375,($G376*($F375/$D375))),"")</f>
        <v>118.29</v>
      </c>
    </row>
    <row r="376" spans="1:12" x14ac:dyDescent="0.25">
      <c r="A376" s="102">
        <v>45167</v>
      </c>
      <c r="B376" s="85" t="str">
        <f t="shared" si="139"/>
        <v>Causeway</v>
      </c>
      <c r="C376" s="77">
        <v>3</v>
      </c>
      <c r="D376" s="78">
        <v>10</v>
      </c>
      <c r="E376" s="61">
        <v>45227</v>
      </c>
      <c r="F376" s="80">
        <v>10</v>
      </c>
      <c r="G376" s="81">
        <v>118.29</v>
      </c>
      <c r="H376" s="81">
        <v>0</v>
      </c>
      <c r="I376" s="81" t="s">
        <v>31</v>
      </c>
      <c r="J376" s="15">
        <f>IFERROR(AVERAGE(G376,I376),"")</f>
        <v>118.29</v>
      </c>
      <c r="K376" s="15" t="str">
        <f>IFERROR(_xlfn.STDEV.S(#REF!,I376),"")</f>
        <v/>
      </c>
      <c r="L376" s="83">
        <f>IFERROR(IF(H376&gt;0,($G377*($F376/$D376))*H376,($G377*($F376/$D376))),"")</f>
        <v>20.28</v>
      </c>
    </row>
    <row r="377" spans="1:12" x14ac:dyDescent="0.25">
      <c r="A377" s="102">
        <v>45188</v>
      </c>
      <c r="B377" s="85" t="s">
        <v>21</v>
      </c>
      <c r="C377" s="77">
        <v>1</v>
      </c>
      <c r="D377" s="78">
        <v>10</v>
      </c>
      <c r="E377" s="61">
        <v>45227</v>
      </c>
      <c r="F377" s="80">
        <v>10</v>
      </c>
      <c r="G377" s="81">
        <v>20.28</v>
      </c>
      <c r="H377" s="81">
        <v>0</v>
      </c>
      <c r="I377" s="81" t="s">
        <v>31</v>
      </c>
      <c r="J377" s="15">
        <f t="shared" si="136"/>
        <v>20.28</v>
      </c>
      <c r="K377" s="15" t="str">
        <f t="shared" si="137"/>
        <v/>
      </c>
      <c r="L377" s="83">
        <f t="shared" si="138"/>
        <v>20.28</v>
      </c>
    </row>
    <row r="378" spans="1:12" x14ac:dyDescent="0.25">
      <c r="A378" s="102">
        <v>45188</v>
      </c>
      <c r="B378" s="85" t="str">
        <f t="shared" ref="B378:B379" si="140">IF(ISBLANK(B377),"No Site input",B377)</f>
        <v>Bells</v>
      </c>
      <c r="C378" s="77">
        <v>2</v>
      </c>
      <c r="D378" s="78">
        <v>10</v>
      </c>
      <c r="E378" s="61">
        <v>45227</v>
      </c>
      <c r="F378" s="80">
        <v>10</v>
      </c>
      <c r="G378" s="81">
        <v>13.46</v>
      </c>
      <c r="H378" s="81">
        <v>0</v>
      </c>
      <c r="I378" s="81" t="s">
        <v>31</v>
      </c>
      <c r="J378" s="15">
        <f t="shared" si="136"/>
        <v>13.46</v>
      </c>
      <c r="K378" s="15" t="str">
        <f t="shared" si="137"/>
        <v/>
      </c>
      <c r="L378" s="83">
        <f t="shared" si="138"/>
        <v>13.46</v>
      </c>
    </row>
    <row r="379" spans="1:12" x14ac:dyDescent="0.25">
      <c r="A379" s="102">
        <v>45188</v>
      </c>
      <c r="B379" s="85" t="str">
        <f t="shared" si="140"/>
        <v>Bells</v>
      </c>
      <c r="C379" s="77">
        <v>3</v>
      </c>
      <c r="D379" s="78">
        <v>10</v>
      </c>
      <c r="E379" s="61">
        <v>45227</v>
      </c>
      <c r="F379" s="80">
        <v>10</v>
      </c>
      <c r="G379" s="81">
        <v>22.51</v>
      </c>
      <c r="H379" s="81">
        <v>0</v>
      </c>
      <c r="I379" s="81" t="s">
        <v>31</v>
      </c>
      <c r="J379" s="15">
        <f t="shared" si="136"/>
        <v>22.51</v>
      </c>
      <c r="K379" s="15" t="str">
        <f t="shared" si="137"/>
        <v/>
      </c>
      <c r="L379" s="83">
        <f t="shared" si="138"/>
        <v>22.51</v>
      </c>
    </row>
    <row r="380" spans="1:12" x14ac:dyDescent="0.25">
      <c r="A380" s="102">
        <v>45181</v>
      </c>
      <c r="B380" s="85" t="s">
        <v>21</v>
      </c>
      <c r="C380" s="77">
        <v>1</v>
      </c>
      <c r="D380" s="78">
        <v>10</v>
      </c>
      <c r="E380" s="61">
        <v>45227</v>
      </c>
      <c r="F380" s="80">
        <v>10</v>
      </c>
      <c r="G380" s="81">
        <v>38.08</v>
      </c>
      <c r="H380" s="81">
        <v>0</v>
      </c>
      <c r="I380" s="81" t="s">
        <v>31</v>
      </c>
      <c r="J380" s="15">
        <f t="shared" si="136"/>
        <v>38.08</v>
      </c>
      <c r="K380" s="15" t="str">
        <f t="shared" si="137"/>
        <v/>
      </c>
      <c r="L380" s="83">
        <f t="shared" si="138"/>
        <v>38.08</v>
      </c>
    </row>
    <row r="381" spans="1:12" x14ac:dyDescent="0.25">
      <c r="A381" s="102">
        <v>45181</v>
      </c>
      <c r="B381" s="85" t="str">
        <f t="shared" ref="B381:B382" si="141">IF(ISBLANK(B380),"No Site input",B380)</f>
        <v>Bells</v>
      </c>
      <c r="C381" s="77">
        <v>2</v>
      </c>
      <c r="D381" s="78">
        <v>10</v>
      </c>
      <c r="E381" s="61">
        <v>45227</v>
      </c>
      <c r="F381" s="80">
        <v>10</v>
      </c>
      <c r="G381" s="81">
        <v>39</v>
      </c>
      <c r="H381" s="81">
        <v>0</v>
      </c>
      <c r="I381" s="81" t="s">
        <v>31</v>
      </c>
      <c r="J381" s="15">
        <f t="shared" si="136"/>
        <v>39</v>
      </c>
      <c r="K381" s="15" t="str">
        <f t="shared" si="137"/>
        <v/>
      </c>
      <c r="L381" s="83">
        <f t="shared" si="138"/>
        <v>39</v>
      </c>
    </row>
    <row r="382" spans="1:12" x14ac:dyDescent="0.25">
      <c r="A382" s="102">
        <v>45181</v>
      </c>
      <c r="B382" s="85" t="str">
        <f t="shared" si="141"/>
        <v>Bells</v>
      </c>
      <c r="C382" s="77">
        <v>3</v>
      </c>
      <c r="D382" s="78">
        <v>10</v>
      </c>
      <c r="E382" s="61">
        <v>45227</v>
      </c>
      <c r="F382" s="80">
        <v>10</v>
      </c>
      <c r="G382" s="81">
        <v>34.840000000000003</v>
      </c>
      <c r="H382" s="81">
        <v>0</v>
      </c>
      <c r="I382" s="81" t="s">
        <v>31</v>
      </c>
      <c r="J382" s="15">
        <f t="shared" si="136"/>
        <v>34.840000000000003</v>
      </c>
      <c r="K382" s="15" t="str">
        <f t="shared" si="137"/>
        <v/>
      </c>
      <c r="L382" s="83">
        <f t="shared" si="138"/>
        <v>34.840000000000003</v>
      </c>
    </row>
    <row r="383" spans="1:12" x14ac:dyDescent="0.25">
      <c r="A383" s="102">
        <v>45167</v>
      </c>
      <c r="B383" s="85" t="s">
        <v>17</v>
      </c>
      <c r="C383" s="77">
        <v>1</v>
      </c>
      <c r="D383" s="78">
        <v>10</v>
      </c>
      <c r="E383" s="61">
        <v>45227</v>
      </c>
      <c r="F383" s="80">
        <v>10</v>
      </c>
      <c r="G383" s="81">
        <v>85.24</v>
      </c>
      <c r="H383" s="81">
        <v>0</v>
      </c>
      <c r="I383" s="81" t="s">
        <v>31</v>
      </c>
      <c r="J383" s="15">
        <f t="shared" si="136"/>
        <v>85.24</v>
      </c>
      <c r="K383" s="15" t="str">
        <f t="shared" si="137"/>
        <v/>
      </c>
      <c r="L383" s="83">
        <f t="shared" si="138"/>
        <v>85.24</v>
      </c>
    </row>
    <row r="384" spans="1:12" x14ac:dyDescent="0.25">
      <c r="A384" s="102">
        <v>45167</v>
      </c>
      <c r="B384" s="85" t="str">
        <f t="shared" ref="B384:B385" si="142">IF(ISBLANK(B383),"No Site input",B383)</f>
        <v>Buoy_2</v>
      </c>
      <c r="C384" s="77">
        <v>2</v>
      </c>
      <c r="D384" s="78">
        <v>10</v>
      </c>
      <c r="E384" s="61">
        <v>45227</v>
      </c>
      <c r="F384" s="80">
        <v>10</v>
      </c>
      <c r="G384" s="81">
        <v>89.14</v>
      </c>
      <c r="H384" s="81">
        <v>0</v>
      </c>
      <c r="I384" s="81" t="s">
        <v>31</v>
      </c>
      <c r="J384" s="15">
        <f t="shared" si="136"/>
        <v>89.14</v>
      </c>
      <c r="K384" s="15" t="str">
        <f t="shared" si="137"/>
        <v/>
      </c>
      <c r="L384" s="83">
        <f t="shared" si="138"/>
        <v>89.14</v>
      </c>
    </row>
    <row r="385" spans="1:12" x14ac:dyDescent="0.25">
      <c r="A385" s="102">
        <v>45167</v>
      </c>
      <c r="B385" s="85" t="str">
        <f t="shared" si="142"/>
        <v>Buoy_2</v>
      </c>
      <c r="C385" s="77">
        <v>3</v>
      </c>
      <c r="D385" s="78">
        <v>10</v>
      </c>
      <c r="E385" s="61">
        <v>45227</v>
      </c>
      <c r="F385" s="80">
        <v>10</v>
      </c>
      <c r="G385" s="81">
        <v>89.47</v>
      </c>
      <c r="H385" s="81">
        <v>0</v>
      </c>
      <c r="I385" s="81" t="s">
        <v>31</v>
      </c>
      <c r="J385" s="15">
        <f t="shared" si="136"/>
        <v>89.47</v>
      </c>
      <c r="K385" s="15" t="str">
        <f t="shared" si="137"/>
        <v/>
      </c>
      <c r="L385" s="83">
        <f t="shared" si="138"/>
        <v>89.47</v>
      </c>
    </row>
    <row r="386" spans="1:12" x14ac:dyDescent="0.25">
      <c r="A386" s="102">
        <v>45181</v>
      </c>
      <c r="B386" s="85" t="s">
        <v>20</v>
      </c>
      <c r="C386" s="77">
        <v>1</v>
      </c>
      <c r="D386" s="78">
        <v>10</v>
      </c>
      <c r="E386" s="61">
        <v>45227</v>
      </c>
      <c r="F386" s="80">
        <v>10</v>
      </c>
      <c r="G386" s="81">
        <v>89.08</v>
      </c>
      <c r="H386" s="81">
        <v>0</v>
      </c>
      <c r="I386" s="81" t="s">
        <v>31</v>
      </c>
      <c r="J386" s="15">
        <f t="shared" si="136"/>
        <v>89.08</v>
      </c>
      <c r="K386" s="15" t="str">
        <f t="shared" si="137"/>
        <v/>
      </c>
      <c r="L386" s="83">
        <f t="shared" si="138"/>
        <v>89.08</v>
      </c>
    </row>
    <row r="387" spans="1:12" x14ac:dyDescent="0.25">
      <c r="A387" s="102">
        <v>45181</v>
      </c>
      <c r="B387" s="85" t="str">
        <f t="shared" ref="B387:B388" si="143">IF(ISBLANK(B386),"No Site input",B386)</f>
        <v>Causeway</v>
      </c>
      <c r="C387" s="77">
        <v>2</v>
      </c>
      <c r="D387" s="78">
        <v>10</v>
      </c>
      <c r="E387" s="61">
        <v>45227</v>
      </c>
      <c r="F387" s="80">
        <v>10</v>
      </c>
      <c r="G387" s="81">
        <v>85.9</v>
      </c>
      <c r="H387" s="81">
        <v>0</v>
      </c>
      <c r="I387" s="81" t="s">
        <v>31</v>
      </c>
      <c r="J387" s="15">
        <f t="shared" si="136"/>
        <v>85.9</v>
      </c>
      <c r="K387" s="15" t="str">
        <f t="shared" si="137"/>
        <v/>
      </c>
      <c r="L387" s="83">
        <f t="shared" si="138"/>
        <v>85.9</v>
      </c>
    </row>
    <row r="388" spans="1:12" x14ac:dyDescent="0.25">
      <c r="A388" s="102">
        <v>45181</v>
      </c>
      <c r="B388" s="85" t="str">
        <f t="shared" si="143"/>
        <v>Causeway</v>
      </c>
      <c r="C388" s="77">
        <v>3</v>
      </c>
      <c r="D388" s="78">
        <v>10</v>
      </c>
      <c r="E388" s="61">
        <v>45227</v>
      </c>
      <c r="F388" s="80">
        <v>10</v>
      </c>
      <c r="G388" s="81">
        <v>32.200000000000003</v>
      </c>
      <c r="H388" s="81">
        <v>0</v>
      </c>
      <c r="I388" s="81" t="s">
        <v>31</v>
      </c>
      <c r="J388" s="15">
        <f t="shared" si="136"/>
        <v>32.200000000000003</v>
      </c>
      <c r="K388" s="15" t="str">
        <f t="shared" si="137"/>
        <v/>
      </c>
      <c r="L388" s="83">
        <f t="shared" si="138"/>
        <v>32.200000000000003</v>
      </c>
    </row>
    <row r="389" spans="1:12" x14ac:dyDescent="0.25">
      <c r="A389" s="102">
        <v>45167</v>
      </c>
      <c r="B389" s="85" t="s">
        <v>19</v>
      </c>
      <c r="C389" s="77">
        <v>1</v>
      </c>
      <c r="D389" s="78">
        <v>10</v>
      </c>
      <c r="E389" s="61">
        <v>45227</v>
      </c>
      <c r="F389" s="80">
        <v>10</v>
      </c>
      <c r="G389" s="81">
        <v>94.65</v>
      </c>
      <c r="H389" s="81">
        <v>0</v>
      </c>
      <c r="I389" s="81" t="s">
        <v>31</v>
      </c>
      <c r="J389" s="15">
        <f t="shared" si="136"/>
        <v>94.65</v>
      </c>
      <c r="K389" s="15" t="str">
        <f t="shared" si="137"/>
        <v/>
      </c>
      <c r="L389" s="83">
        <f t="shared" si="138"/>
        <v>94.65</v>
      </c>
    </row>
    <row r="390" spans="1:12" x14ac:dyDescent="0.25">
      <c r="A390" s="102">
        <v>45167</v>
      </c>
      <c r="B390" s="85" t="str">
        <f t="shared" ref="B390:B391" si="144">IF(ISBLANK(B389),"No Site input",B389)</f>
        <v>EC_1163</v>
      </c>
      <c r="C390" s="77">
        <v>2</v>
      </c>
      <c r="D390" s="78">
        <v>10</v>
      </c>
      <c r="E390" s="61">
        <v>45227</v>
      </c>
      <c r="F390" s="80">
        <v>10</v>
      </c>
      <c r="G390" s="81">
        <v>94.71</v>
      </c>
      <c r="H390" s="81">
        <v>0</v>
      </c>
      <c r="I390" s="81" t="s">
        <v>31</v>
      </c>
      <c r="J390" s="15">
        <f t="shared" si="136"/>
        <v>94.71</v>
      </c>
      <c r="K390" s="15" t="str">
        <f t="shared" si="137"/>
        <v/>
      </c>
      <c r="L390" s="83">
        <f t="shared" si="138"/>
        <v>94.71</v>
      </c>
    </row>
    <row r="391" spans="1:12" x14ac:dyDescent="0.25">
      <c r="A391" s="102">
        <v>45167</v>
      </c>
      <c r="B391" s="85" t="str">
        <f t="shared" si="144"/>
        <v>EC_1163</v>
      </c>
      <c r="C391" s="77">
        <v>3</v>
      </c>
      <c r="D391" s="78">
        <v>10</v>
      </c>
      <c r="E391" s="61">
        <v>45227</v>
      </c>
      <c r="F391" s="80">
        <v>10</v>
      </c>
      <c r="G391" s="81">
        <v>97.59</v>
      </c>
      <c r="H391" s="81">
        <v>0</v>
      </c>
      <c r="I391" s="81" t="s">
        <v>31</v>
      </c>
      <c r="J391" s="15">
        <f t="shared" si="136"/>
        <v>97.59</v>
      </c>
      <c r="K391" s="15" t="str">
        <f t="shared" si="137"/>
        <v/>
      </c>
      <c r="L391" s="83">
        <f t="shared" si="138"/>
        <v>97.59</v>
      </c>
    </row>
    <row r="392" spans="1:12" x14ac:dyDescent="0.25">
      <c r="A392" s="102">
        <v>45167</v>
      </c>
      <c r="B392" s="85" t="s">
        <v>18</v>
      </c>
      <c r="C392" s="77">
        <v>1</v>
      </c>
      <c r="D392" s="78">
        <v>10</v>
      </c>
      <c r="E392" s="61">
        <v>45227</v>
      </c>
      <c r="F392" s="80">
        <v>10</v>
      </c>
      <c r="G392" s="81">
        <v>92.35</v>
      </c>
      <c r="H392" s="81">
        <v>0</v>
      </c>
      <c r="I392" s="81" t="s">
        <v>31</v>
      </c>
      <c r="J392" s="15">
        <f t="shared" si="136"/>
        <v>92.35</v>
      </c>
      <c r="K392" s="15" t="str">
        <f t="shared" si="137"/>
        <v/>
      </c>
      <c r="L392" s="83">
        <f t="shared" si="138"/>
        <v>92.35</v>
      </c>
    </row>
    <row r="393" spans="1:12" x14ac:dyDescent="0.25">
      <c r="A393" s="102">
        <v>45167</v>
      </c>
      <c r="B393" s="85" t="str">
        <f t="shared" ref="B393:B394" si="145">IF(ISBLANK(B392),"No Site input",B392)</f>
        <v>ODNR_1</v>
      </c>
      <c r="C393" s="77">
        <v>2</v>
      </c>
      <c r="D393" s="78">
        <v>10</v>
      </c>
      <c r="E393" s="61">
        <v>45227</v>
      </c>
      <c r="F393" s="80">
        <v>10</v>
      </c>
      <c r="G393" s="81">
        <v>88.56</v>
      </c>
      <c r="H393" s="81">
        <v>0</v>
      </c>
      <c r="I393" s="81" t="s">
        <v>31</v>
      </c>
      <c r="J393" s="15">
        <f t="shared" si="136"/>
        <v>88.56</v>
      </c>
      <c r="K393" s="15" t="str">
        <f t="shared" si="137"/>
        <v/>
      </c>
      <c r="L393" s="83">
        <f t="shared" si="138"/>
        <v>88.56</v>
      </c>
    </row>
    <row r="394" spans="1:12" x14ac:dyDescent="0.25">
      <c r="A394" s="102">
        <v>45167</v>
      </c>
      <c r="B394" s="85" t="str">
        <f t="shared" si="145"/>
        <v>ODNR_1</v>
      </c>
      <c r="C394" s="77">
        <v>3</v>
      </c>
      <c r="D394" s="78">
        <v>10</v>
      </c>
      <c r="E394" s="61">
        <v>45227</v>
      </c>
      <c r="F394" s="80">
        <v>10</v>
      </c>
      <c r="G394" s="81">
        <v>91.77</v>
      </c>
      <c r="H394" s="81">
        <v>0</v>
      </c>
      <c r="I394" s="81" t="s">
        <v>31</v>
      </c>
      <c r="J394" s="15">
        <f t="shared" si="136"/>
        <v>91.77</v>
      </c>
      <c r="K394" s="15" t="str">
        <f t="shared" si="137"/>
        <v/>
      </c>
      <c r="L394" s="83">
        <f t="shared" si="138"/>
        <v>91.77</v>
      </c>
    </row>
    <row r="395" spans="1:12" x14ac:dyDescent="0.25">
      <c r="A395" s="102">
        <v>45188</v>
      </c>
      <c r="B395" s="85" t="s">
        <v>20</v>
      </c>
      <c r="C395" s="77">
        <v>1</v>
      </c>
      <c r="D395" s="78">
        <v>10</v>
      </c>
      <c r="E395" s="61">
        <v>45227</v>
      </c>
      <c r="F395" s="80">
        <v>10</v>
      </c>
      <c r="G395" s="81">
        <v>68.08</v>
      </c>
      <c r="H395" s="81">
        <v>0</v>
      </c>
      <c r="I395" s="81" t="s">
        <v>31</v>
      </c>
      <c r="J395" s="15">
        <f t="shared" si="136"/>
        <v>68.08</v>
      </c>
      <c r="K395" s="15" t="str">
        <f t="shared" si="137"/>
        <v/>
      </c>
      <c r="L395" s="83">
        <f t="shared" si="138"/>
        <v>68.08</v>
      </c>
    </row>
    <row r="396" spans="1:12" x14ac:dyDescent="0.25">
      <c r="A396" s="102">
        <v>45188</v>
      </c>
      <c r="B396" s="85" t="str">
        <f t="shared" ref="B396:B397" si="146">IF(ISBLANK(B395),"No Site input",B395)</f>
        <v>Causeway</v>
      </c>
      <c r="C396" s="77">
        <v>2</v>
      </c>
      <c r="D396" s="78">
        <v>10</v>
      </c>
      <c r="E396" s="61">
        <v>45227</v>
      </c>
      <c r="F396" s="80">
        <v>10</v>
      </c>
      <c r="G396" s="81">
        <v>31.02</v>
      </c>
      <c r="H396" s="81">
        <v>0</v>
      </c>
      <c r="I396" s="81" t="s">
        <v>31</v>
      </c>
      <c r="J396" s="15">
        <f t="shared" si="136"/>
        <v>31.02</v>
      </c>
      <c r="K396" s="15" t="str">
        <f t="shared" si="137"/>
        <v/>
      </c>
      <c r="L396" s="83">
        <f t="shared" si="138"/>
        <v>31.02</v>
      </c>
    </row>
    <row r="397" spans="1:12" x14ac:dyDescent="0.25">
      <c r="A397" s="102">
        <v>45188</v>
      </c>
      <c r="B397" s="85" t="str">
        <f t="shared" si="146"/>
        <v>Causeway</v>
      </c>
      <c r="C397" s="77">
        <v>3</v>
      </c>
      <c r="D397" s="78">
        <v>10</v>
      </c>
      <c r="E397" s="61">
        <v>45227</v>
      </c>
      <c r="F397" s="80">
        <v>10</v>
      </c>
      <c r="G397" s="81">
        <v>70.569999999999993</v>
      </c>
      <c r="H397" s="81">
        <v>0</v>
      </c>
      <c r="I397" s="81" t="s">
        <v>31</v>
      </c>
      <c r="J397" s="15">
        <f t="shared" si="136"/>
        <v>70.569999999999993</v>
      </c>
      <c r="K397" s="15" t="str">
        <f t="shared" si="137"/>
        <v/>
      </c>
      <c r="L397" s="83">
        <f t="shared" si="138"/>
        <v>70.569999999999993</v>
      </c>
    </row>
    <row r="398" spans="1:12" x14ac:dyDescent="0.25">
      <c r="A398" s="102">
        <v>45181</v>
      </c>
      <c r="B398" s="60" t="s">
        <v>9</v>
      </c>
      <c r="C398" s="11">
        <v>1</v>
      </c>
      <c r="D398" s="12">
        <v>10</v>
      </c>
      <c r="E398" s="61">
        <v>45230</v>
      </c>
      <c r="F398" s="13">
        <v>10</v>
      </c>
      <c r="G398" s="14">
        <v>149.15</v>
      </c>
      <c r="H398" s="14">
        <v>0</v>
      </c>
      <c r="I398" s="81" t="s">
        <v>31</v>
      </c>
      <c r="J398" s="15">
        <f>IFERROR(AVERAGE(G398,I398),"")</f>
        <v>149.15</v>
      </c>
      <c r="K398" s="15" t="str">
        <f>IFERROR(_xlfn.STDEV.S(G398,I398),"")</f>
        <v/>
      </c>
      <c r="L398" s="62">
        <f>IFERROR(IF(H398&gt;0,($G398*($F398/$D398))*H398,($G398*($F398/$D398))),"")</f>
        <v>149.15</v>
      </c>
    </row>
    <row r="399" spans="1:12" x14ac:dyDescent="0.25">
      <c r="A399" s="102">
        <v>45181</v>
      </c>
      <c r="B399" s="17" t="str">
        <f>IF(ISBLANK(B398),"No Site input",B398)</f>
        <v>Muddy Creek</v>
      </c>
      <c r="C399" s="11">
        <v>2</v>
      </c>
      <c r="D399" s="12">
        <v>10</v>
      </c>
      <c r="E399" s="61">
        <v>45230</v>
      </c>
      <c r="F399" s="13">
        <v>10</v>
      </c>
      <c r="G399" s="14">
        <v>154</v>
      </c>
      <c r="H399" s="14">
        <v>0</v>
      </c>
      <c r="I399" s="81" t="s">
        <v>31</v>
      </c>
      <c r="J399" s="15">
        <f t="shared" ref="J399:J421" si="147">IFERROR(AVERAGE(G399,I399),"")</f>
        <v>154</v>
      </c>
      <c r="K399" s="15" t="str">
        <f t="shared" ref="K399:K421" si="148">IFERROR(_xlfn.STDEV.S(G399,I399),"")</f>
        <v/>
      </c>
      <c r="L399" s="62">
        <f t="shared" ref="L399:L421" si="149">IFERROR(IF(H399&gt;0,($G399*($F399/$D399))*H399,($G399*($F399/$D399))),"")</f>
        <v>154</v>
      </c>
    </row>
    <row r="400" spans="1:12" x14ac:dyDescent="0.25">
      <c r="A400" s="102">
        <v>45181</v>
      </c>
      <c r="B400" s="85" t="str">
        <f>IF(ISBLANK(B399),"No Site input",B399)</f>
        <v>Muddy Creek</v>
      </c>
      <c r="C400" s="77">
        <v>3</v>
      </c>
      <c r="D400" s="78">
        <v>10</v>
      </c>
      <c r="E400" s="61">
        <v>45230</v>
      </c>
      <c r="F400" s="80">
        <v>10</v>
      </c>
      <c r="G400" s="81">
        <v>154.79</v>
      </c>
      <c r="H400" s="14">
        <v>0</v>
      </c>
      <c r="I400" s="81" t="s">
        <v>31</v>
      </c>
      <c r="J400" s="15">
        <f t="shared" si="147"/>
        <v>154.79</v>
      </c>
      <c r="K400" s="15" t="str">
        <f t="shared" si="148"/>
        <v/>
      </c>
      <c r="L400" s="62">
        <f t="shared" si="149"/>
        <v>154.79</v>
      </c>
    </row>
    <row r="401" spans="1:12" x14ac:dyDescent="0.25">
      <c r="A401" s="102">
        <v>45181</v>
      </c>
      <c r="B401" s="85" t="s">
        <v>13</v>
      </c>
      <c r="C401" s="77">
        <v>1</v>
      </c>
      <c r="D401" s="78">
        <v>10</v>
      </c>
      <c r="E401" s="61">
        <v>45230</v>
      </c>
      <c r="F401" s="80">
        <v>10</v>
      </c>
      <c r="G401" s="81">
        <v>201.02</v>
      </c>
      <c r="H401" s="14">
        <v>0</v>
      </c>
      <c r="I401" s="81" t="s">
        <v>31</v>
      </c>
      <c r="J401" s="15">
        <f t="shared" si="147"/>
        <v>201.02</v>
      </c>
      <c r="K401" s="15" t="str">
        <f t="shared" si="148"/>
        <v/>
      </c>
      <c r="L401" s="62">
        <f t="shared" si="149"/>
        <v>201.02</v>
      </c>
    </row>
    <row r="402" spans="1:12" x14ac:dyDescent="0.25">
      <c r="A402" s="102">
        <v>45181</v>
      </c>
      <c r="B402" s="85" t="str">
        <f t="shared" ref="B402:B403" si="150">IF(ISBLANK(B401),"No Site input",B401)</f>
        <v>ODNR_4</v>
      </c>
      <c r="C402" s="77">
        <v>2</v>
      </c>
      <c r="D402" s="78">
        <v>10</v>
      </c>
      <c r="E402" s="61">
        <v>45230</v>
      </c>
      <c r="F402" s="80">
        <v>10</v>
      </c>
      <c r="G402" s="81">
        <v>205.01</v>
      </c>
      <c r="H402" s="14">
        <v>0</v>
      </c>
      <c r="I402" s="81" t="s">
        <v>31</v>
      </c>
      <c r="J402" s="15">
        <f t="shared" si="147"/>
        <v>205.01</v>
      </c>
      <c r="K402" s="15" t="str">
        <f t="shared" si="148"/>
        <v/>
      </c>
      <c r="L402" s="62">
        <f t="shared" si="149"/>
        <v>205.01</v>
      </c>
    </row>
    <row r="403" spans="1:12" x14ac:dyDescent="0.25">
      <c r="A403" s="102">
        <v>45181</v>
      </c>
      <c r="B403" s="85" t="str">
        <f t="shared" si="150"/>
        <v>ODNR_4</v>
      </c>
      <c r="C403" s="77">
        <v>3</v>
      </c>
      <c r="D403" s="78">
        <v>10</v>
      </c>
      <c r="E403" s="61">
        <v>45230</v>
      </c>
      <c r="F403" s="80">
        <v>10</v>
      </c>
      <c r="G403" s="81">
        <v>202.55</v>
      </c>
      <c r="H403" s="14">
        <v>0</v>
      </c>
      <c r="I403" s="81" t="s">
        <v>31</v>
      </c>
      <c r="J403" s="15">
        <f t="shared" si="147"/>
        <v>202.55</v>
      </c>
      <c r="K403" s="15" t="str">
        <f t="shared" si="148"/>
        <v/>
      </c>
      <c r="L403" s="62">
        <f t="shared" si="149"/>
        <v>202.55</v>
      </c>
    </row>
    <row r="404" spans="1:12" x14ac:dyDescent="0.25">
      <c r="A404" s="102">
        <v>45181</v>
      </c>
      <c r="B404" s="85" t="s">
        <v>14</v>
      </c>
      <c r="C404" s="77">
        <v>1</v>
      </c>
      <c r="D404" s="78">
        <v>10</v>
      </c>
      <c r="E404" s="61">
        <v>45230</v>
      </c>
      <c r="F404" s="80">
        <v>10</v>
      </c>
      <c r="G404" s="81">
        <v>131.07</v>
      </c>
      <c r="H404" s="14">
        <v>0</v>
      </c>
      <c r="I404" s="81" t="s">
        <v>31</v>
      </c>
      <c r="J404" s="15">
        <f t="shared" si="147"/>
        <v>131.07</v>
      </c>
      <c r="K404" s="15" t="str">
        <f t="shared" si="148"/>
        <v/>
      </c>
      <c r="L404" s="62">
        <f t="shared" si="149"/>
        <v>131.07</v>
      </c>
    </row>
    <row r="405" spans="1:12" x14ac:dyDescent="0.25">
      <c r="A405" s="102">
        <v>45181</v>
      </c>
      <c r="B405" s="85" t="str">
        <f t="shared" ref="B405:B406" si="151">IF(ISBLANK(B404),"No Site input",B404)</f>
        <v>ODNR_6</v>
      </c>
      <c r="C405" s="77">
        <v>2</v>
      </c>
      <c r="D405" s="78">
        <v>10</v>
      </c>
      <c r="E405" s="61">
        <v>45230</v>
      </c>
      <c r="F405" s="80">
        <v>10</v>
      </c>
      <c r="G405" s="81">
        <v>131.6</v>
      </c>
      <c r="H405" s="14">
        <v>0</v>
      </c>
      <c r="I405" s="81" t="s">
        <v>31</v>
      </c>
      <c r="J405" s="15">
        <f t="shared" si="147"/>
        <v>131.6</v>
      </c>
      <c r="K405" s="15" t="str">
        <f t="shared" si="148"/>
        <v/>
      </c>
      <c r="L405" s="62">
        <f t="shared" si="149"/>
        <v>131.6</v>
      </c>
    </row>
    <row r="406" spans="1:12" x14ac:dyDescent="0.25">
      <c r="A406" s="102">
        <v>45181</v>
      </c>
      <c r="B406" s="85" t="str">
        <f t="shared" si="151"/>
        <v>ODNR_6</v>
      </c>
      <c r="C406" s="77">
        <v>3</v>
      </c>
      <c r="D406" s="78">
        <v>10</v>
      </c>
      <c r="E406" s="61">
        <v>45230</v>
      </c>
      <c r="F406" s="80">
        <v>10</v>
      </c>
      <c r="G406" s="81">
        <v>124.88</v>
      </c>
      <c r="H406" s="14">
        <v>0</v>
      </c>
      <c r="I406" s="81" t="s">
        <v>31</v>
      </c>
      <c r="J406" s="15">
        <f t="shared" si="147"/>
        <v>124.88</v>
      </c>
      <c r="K406" s="15" t="str">
        <f t="shared" si="148"/>
        <v/>
      </c>
      <c r="L406" s="62">
        <f t="shared" si="149"/>
        <v>124.88</v>
      </c>
    </row>
    <row r="407" spans="1:12" x14ac:dyDescent="0.25">
      <c r="A407" s="102">
        <v>45181</v>
      </c>
      <c r="B407" s="85" t="s">
        <v>15</v>
      </c>
      <c r="C407" s="77">
        <v>1</v>
      </c>
      <c r="D407" s="78">
        <v>10</v>
      </c>
      <c r="E407" s="61">
        <v>45230</v>
      </c>
      <c r="F407" s="80">
        <v>10</v>
      </c>
      <c r="G407" s="81">
        <v>190.82</v>
      </c>
      <c r="H407" s="14">
        <v>0</v>
      </c>
      <c r="I407" s="81" t="s">
        <v>31</v>
      </c>
      <c r="J407" s="15">
        <f t="shared" si="147"/>
        <v>190.82</v>
      </c>
      <c r="K407" s="15" t="str">
        <f t="shared" si="148"/>
        <v/>
      </c>
      <c r="L407" s="62">
        <f t="shared" si="149"/>
        <v>190.82</v>
      </c>
    </row>
    <row r="408" spans="1:12" x14ac:dyDescent="0.25">
      <c r="A408" s="102">
        <v>45181</v>
      </c>
      <c r="B408" s="85" t="str">
        <f t="shared" ref="B408:B409" si="152">IF(ISBLANK(B407),"No Site input",B407)</f>
        <v>Bridge</v>
      </c>
      <c r="C408" s="77">
        <v>2</v>
      </c>
      <c r="D408" s="78">
        <v>10</v>
      </c>
      <c r="E408" s="61">
        <v>45230</v>
      </c>
      <c r="F408" s="80">
        <v>10</v>
      </c>
      <c r="G408" s="81">
        <v>194.27</v>
      </c>
      <c r="H408" s="14">
        <v>0</v>
      </c>
      <c r="I408" s="81" t="s">
        <v>31</v>
      </c>
      <c r="J408" s="15">
        <f t="shared" si="147"/>
        <v>194.27</v>
      </c>
      <c r="K408" s="15" t="str">
        <f t="shared" si="148"/>
        <v/>
      </c>
      <c r="L408" s="62">
        <f t="shared" si="149"/>
        <v>194.27</v>
      </c>
    </row>
    <row r="409" spans="1:12" x14ac:dyDescent="0.25">
      <c r="A409" s="102">
        <v>45181</v>
      </c>
      <c r="B409" s="85" t="str">
        <f t="shared" si="152"/>
        <v>Bridge</v>
      </c>
      <c r="C409" s="77">
        <v>3</v>
      </c>
      <c r="D409" s="78">
        <v>10</v>
      </c>
      <c r="E409" s="61">
        <v>45230</v>
      </c>
      <c r="F409" s="80">
        <v>10</v>
      </c>
      <c r="G409" s="81">
        <v>194.45</v>
      </c>
      <c r="H409" s="14">
        <v>0</v>
      </c>
      <c r="I409" s="81" t="s">
        <v>31</v>
      </c>
      <c r="J409" s="15">
        <f t="shared" si="147"/>
        <v>194.45</v>
      </c>
      <c r="K409" s="15" t="str">
        <f t="shared" si="148"/>
        <v/>
      </c>
      <c r="L409" s="62">
        <f t="shared" si="149"/>
        <v>194.45</v>
      </c>
    </row>
    <row r="410" spans="1:12" x14ac:dyDescent="0.25">
      <c r="A410" s="102">
        <v>45181</v>
      </c>
      <c r="B410" s="85" t="s">
        <v>16</v>
      </c>
      <c r="C410" s="77">
        <v>1</v>
      </c>
      <c r="D410" s="78">
        <v>10</v>
      </c>
      <c r="E410" s="61">
        <v>45230</v>
      </c>
      <c r="F410" s="80">
        <v>10</v>
      </c>
      <c r="G410" s="81">
        <v>127.59</v>
      </c>
      <c r="H410" s="14">
        <v>0</v>
      </c>
      <c r="I410" s="81" t="s">
        <v>31</v>
      </c>
      <c r="J410" s="15">
        <f t="shared" si="147"/>
        <v>127.59</v>
      </c>
      <c r="K410" s="15" t="str">
        <f t="shared" si="148"/>
        <v/>
      </c>
      <c r="L410" s="62">
        <f t="shared" si="149"/>
        <v>127.59</v>
      </c>
    </row>
    <row r="411" spans="1:12" x14ac:dyDescent="0.25">
      <c r="A411" s="102">
        <v>45181</v>
      </c>
      <c r="B411" s="85" t="str">
        <f t="shared" ref="B411:B412" si="153">IF(ISBLANK(B410),"No Site input",B410)</f>
        <v>ODNR_2</v>
      </c>
      <c r="C411" s="77">
        <v>2</v>
      </c>
      <c r="D411" s="78">
        <v>10</v>
      </c>
      <c r="E411" s="61">
        <v>45230</v>
      </c>
      <c r="F411" s="80">
        <v>10</v>
      </c>
      <c r="G411" s="81">
        <v>123.71</v>
      </c>
      <c r="H411" s="14">
        <v>0</v>
      </c>
      <c r="I411" s="81" t="s">
        <v>31</v>
      </c>
      <c r="J411" s="15">
        <f t="shared" si="147"/>
        <v>123.71</v>
      </c>
      <c r="K411" s="15" t="str">
        <f t="shared" si="148"/>
        <v/>
      </c>
      <c r="L411" s="62">
        <f t="shared" si="149"/>
        <v>123.71</v>
      </c>
    </row>
    <row r="412" spans="1:12" x14ac:dyDescent="0.25">
      <c r="A412" s="102">
        <v>45181</v>
      </c>
      <c r="B412" s="85" t="str">
        <f t="shared" si="153"/>
        <v>ODNR_2</v>
      </c>
      <c r="C412" s="77">
        <v>3</v>
      </c>
      <c r="D412" s="78">
        <v>10</v>
      </c>
      <c r="E412" s="61">
        <v>45230</v>
      </c>
      <c r="F412" s="80">
        <v>10</v>
      </c>
      <c r="G412" s="81">
        <v>127.53</v>
      </c>
      <c r="H412" s="14">
        <v>0</v>
      </c>
      <c r="I412" s="81" t="s">
        <v>31</v>
      </c>
      <c r="J412" s="15">
        <f t="shared" si="147"/>
        <v>127.53</v>
      </c>
      <c r="K412" s="15" t="str">
        <f t="shared" si="148"/>
        <v/>
      </c>
      <c r="L412" s="62">
        <f t="shared" si="149"/>
        <v>127.53</v>
      </c>
    </row>
    <row r="413" spans="1:12" x14ac:dyDescent="0.25">
      <c r="A413" s="102">
        <v>45181</v>
      </c>
      <c r="B413" s="85" t="s">
        <v>17</v>
      </c>
      <c r="C413" s="77">
        <v>1</v>
      </c>
      <c r="D413" s="78">
        <v>10</v>
      </c>
      <c r="E413" s="61">
        <v>45230</v>
      </c>
      <c r="F413" s="80">
        <v>10</v>
      </c>
      <c r="G413" s="81">
        <v>101.1</v>
      </c>
      <c r="H413" s="14">
        <v>0</v>
      </c>
      <c r="I413" s="81" t="s">
        <v>31</v>
      </c>
      <c r="J413" s="15">
        <f t="shared" si="147"/>
        <v>101.1</v>
      </c>
      <c r="K413" s="15" t="str">
        <f t="shared" si="148"/>
        <v/>
      </c>
      <c r="L413" s="62">
        <f t="shared" si="149"/>
        <v>101.1</v>
      </c>
    </row>
    <row r="414" spans="1:12" x14ac:dyDescent="0.25">
      <c r="A414" s="102">
        <v>45181</v>
      </c>
      <c r="B414" s="85" t="str">
        <f t="shared" ref="B414:B415" si="154">IF(ISBLANK(B413),"No Site input",B413)</f>
        <v>Buoy_2</v>
      </c>
      <c r="C414" s="77">
        <v>2</v>
      </c>
      <c r="D414" s="78">
        <v>10</v>
      </c>
      <c r="E414" s="61">
        <v>45230</v>
      </c>
      <c r="F414" s="80">
        <v>10</v>
      </c>
      <c r="G414" s="81">
        <v>122.4</v>
      </c>
      <c r="H414" s="14">
        <v>0</v>
      </c>
      <c r="I414" s="81" t="s">
        <v>31</v>
      </c>
      <c r="J414" s="15">
        <f t="shared" si="147"/>
        <v>122.4</v>
      </c>
      <c r="K414" s="15" t="str">
        <f t="shared" si="148"/>
        <v/>
      </c>
      <c r="L414" s="62">
        <f t="shared" si="149"/>
        <v>122.4</v>
      </c>
    </row>
    <row r="415" spans="1:12" x14ac:dyDescent="0.25">
      <c r="A415" s="102">
        <v>45181</v>
      </c>
      <c r="B415" s="85" t="str">
        <f t="shared" si="154"/>
        <v>Buoy_2</v>
      </c>
      <c r="C415" s="77">
        <v>3</v>
      </c>
      <c r="D415" s="78">
        <v>10</v>
      </c>
      <c r="E415" s="61">
        <v>45230</v>
      </c>
      <c r="F415" s="80">
        <v>10</v>
      </c>
      <c r="G415" s="81">
        <v>120.94</v>
      </c>
      <c r="H415" s="14">
        <v>0</v>
      </c>
      <c r="I415" s="81" t="s">
        <v>31</v>
      </c>
      <c r="J415" s="15">
        <f t="shared" si="147"/>
        <v>120.94</v>
      </c>
      <c r="K415" s="15" t="str">
        <f t="shared" si="148"/>
        <v/>
      </c>
      <c r="L415" s="62">
        <f t="shared" si="149"/>
        <v>120.94</v>
      </c>
    </row>
    <row r="416" spans="1:12" x14ac:dyDescent="0.25">
      <c r="A416" s="102">
        <v>45181</v>
      </c>
      <c r="B416" s="85" t="s">
        <v>18</v>
      </c>
      <c r="C416" s="77">
        <v>1</v>
      </c>
      <c r="D416" s="78">
        <v>10</v>
      </c>
      <c r="E416" s="61">
        <v>45230</v>
      </c>
      <c r="F416" s="80">
        <v>10</v>
      </c>
      <c r="G416" s="81">
        <v>115.03</v>
      </c>
      <c r="H416" s="14">
        <v>0</v>
      </c>
      <c r="I416" s="81" t="s">
        <v>31</v>
      </c>
      <c r="J416" s="15">
        <f t="shared" si="147"/>
        <v>115.03</v>
      </c>
      <c r="K416" s="15" t="str">
        <f t="shared" si="148"/>
        <v/>
      </c>
      <c r="L416" s="62">
        <f t="shared" si="149"/>
        <v>115.03</v>
      </c>
    </row>
    <row r="417" spans="1:12" x14ac:dyDescent="0.25">
      <c r="A417" s="102">
        <v>45181</v>
      </c>
      <c r="B417" s="85" t="str">
        <f t="shared" ref="B417:B418" si="155">IF(ISBLANK(B416),"No Site input",B416)</f>
        <v>ODNR_1</v>
      </c>
      <c r="C417" s="77">
        <v>2</v>
      </c>
      <c r="D417" s="78">
        <v>10</v>
      </c>
      <c r="E417" s="61">
        <v>45230</v>
      </c>
      <c r="F417" s="80">
        <v>10</v>
      </c>
      <c r="G417" s="81">
        <v>117.73</v>
      </c>
      <c r="H417" s="14">
        <v>0</v>
      </c>
      <c r="I417" s="81" t="s">
        <v>31</v>
      </c>
      <c r="J417" s="15">
        <f t="shared" si="147"/>
        <v>117.73</v>
      </c>
      <c r="K417" s="15" t="str">
        <f t="shared" si="148"/>
        <v/>
      </c>
      <c r="L417" s="62">
        <f t="shared" si="149"/>
        <v>117.73</v>
      </c>
    </row>
    <row r="418" spans="1:12" x14ac:dyDescent="0.25">
      <c r="A418" s="102">
        <v>45181</v>
      </c>
      <c r="B418" s="85" t="str">
        <f t="shared" si="155"/>
        <v>ODNR_1</v>
      </c>
      <c r="C418" s="77">
        <v>3</v>
      </c>
      <c r="D418" s="78">
        <v>10</v>
      </c>
      <c r="E418" s="61">
        <v>45230</v>
      </c>
      <c r="F418" s="80">
        <v>10</v>
      </c>
      <c r="G418" s="81">
        <v>115.62</v>
      </c>
      <c r="H418" s="14">
        <v>0</v>
      </c>
      <c r="I418" s="81" t="s">
        <v>31</v>
      </c>
      <c r="J418" s="15">
        <f t="shared" si="147"/>
        <v>115.62</v>
      </c>
      <c r="K418" s="15" t="str">
        <f t="shared" si="148"/>
        <v/>
      </c>
      <c r="L418" s="62">
        <f t="shared" si="149"/>
        <v>115.62</v>
      </c>
    </row>
    <row r="419" spans="1:12" x14ac:dyDescent="0.25">
      <c r="A419" s="102">
        <v>45181</v>
      </c>
      <c r="B419" s="85" t="s">
        <v>19</v>
      </c>
      <c r="C419" s="77">
        <v>1</v>
      </c>
      <c r="D419" s="78">
        <v>10</v>
      </c>
      <c r="E419" s="61">
        <v>45230</v>
      </c>
      <c r="F419" s="80">
        <v>10</v>
      </c>
      <c r="G419" s="81">
        <v>111.95</v>
      </c>
      <c r="H419" s="14">
        <v>0</v>
      </c>
      <c r="I419" s="81" t="s">
        <v>31</v>
      </c>
      <c r="J419" s="15">
        <f t="shared" si="147"/>
        <v>111.95</v>
      </c>
      <c r="K419" s="15" t="str">
        <f t="shared" si="148"/>
        <v/>
      </c>
      <c r="L419" s="62">
        <f t="shared" si="149"/>
        <v>111.95</v>
      </c>
    </row>
    <row r="420" spans="1:12" x14ac:dyDescent="0.25">
      <c r="A420" s="102">
        <v>45181</v>
      </c>
      <c r="B420" s="85" t="str">
        <f t="shared" ref="B420:B421" si="156">IF(ISBLANK(B419),"No Site input",B419)</f>
        <v>EC_1163</v>
      </c>
      <c r="C420" s="77">
        <v>2</v>
      </c>
      <c r="D420" s="78">
        <v>10</v>
      </c>
      <c r="E420" s="61">
        <v>45230</v>
      </c>
      <c r="F420" s="80">
        <v>10</v>
      </c>
      <c r="G420" s="81">
        <v>112.64</v>
      </c>
      <c r="H420" s="14">
        <v>0</v>
      </c>
      <c r="I420" s="81" t="s">
        <v>31</v>
      </c>
      <c r="J420" s="15">
        <f t="shared" si="147"/>
        <v>112.64</v>
      </c>
      <c r="K420" s="15" t="str">
        <f t="shared" si="148"/>
        <v/>
      </c>
      <c r="L420" s="62">
        <f t="shared" si="149"/>
        <v>112.64</v>
      </c>
    </row>
    <row r="421" spans="1:12" x14ac:dyDescent="0.25">
      <c r="A421" s="102">
        <v>45181</v>
      </c>
      <c r="B421" s="85" t="str">
        <f t="shared" si="156"/>
        <v>EC_1163</v>
      </c>
      <c r="C421" s="77">
        <v>3</v>
      </c>
      <c r="D421" s="78">
        <v>10</v>
      </c>
      <c r="E421" s="61">
        <v>45230</v>
      </c>
      <c r="F421" s="80">
        <v>10</v>
      </c>
      <c r="G421" s="81">
        <v>111.47</v>
      </c>
      <c r="H421" s="14">
        <v>0</v>
      </c>
      <c r="I421" s="81" t="s">
        <v>31</v>
      </c>
      <c r="J421" s="15">
        <f t="shared" si="147"/>
        <v>111.47</v>
      </c>
      <c r="K421" s="15" t="str">
        <f t="shared" si="148"/>
        <v/>
      </c>
      <c r="L421" s="62">
        <f t="shared" si="149"/>
        <v>111.47</v>
      </c>
    </row>
    <row r="422" spans="1:12" x14ac:dyDescent="0.25">
      <c r="A422" s="102">
        <v>45188</v>
      </c>
      <c r="B422" s="60" t="s">
        <v>9</v>
      </c>
      <c r="C422" s="11">
        <v>1</v>
      </c>
      <c r="D422" s="12">
        <v>10</v>
      </c>
      <c r="E422" s="61">
        <v>45230</v>
      </c>
      <c r="F422" s="13">
        <v>10</v>
      </c>
      <c r="G422" s="14">
        <v>142.15</v>
      </c>
      <c r="H422" s="14">
        <v>0</v>
      </c>
      <c r="I422" s="81" t="s">
        <v>31</v>
      </c>
      <c r="J422" s="15">
        <f>IFERROR(AVERAGE(G422,I422),"")</f>
        <v>142.15</v>
      </c>
      <c r="K422" s="15" t="str">
        <f>IFERROR(_xlfn.STDEV.S(G422,I422),"")</f>
        <v/>
      </c>
      <c r="L422" s="62">
        <f>IFERROR(IF(H422&gt;0,($G422*($F422/$D422))*H422,($G422*($F422/$D422))),"")</f>
        <v>142.15</v>
      </c>
    </row>
    <row r="423" spans="1:12" x14ac:dyDescent="0.25">
      <c r="A423" s="102">
        <v>45188</v>
      </c>
      <c r="B423" s="17" t="str">
        <f>IF(ISBLANK(B422),"No Site input",B422)</f>
        <v>Muddy Creek</v>
      </c>
      <c r="C423" s="11">
        <v>2</v>
      </c>
      <c r="D423" s="12">
        <v>10</v>
      </c>
      <c r="E423" s="61">
        <v>45230</v>
      </c>
      <c r="F423" s="13">
        <v>10</v>
      </c>
      <c r="G423" s="14">
        <v>132.01</v>
      </c>
      <c r="H423" s="14">
        <v>0</v>
      </c>
      <c r="I423" s="81" t="s">
        <v>31</v>
      </c>
      <c r="J423" s="15">
        <f t="shared" ref="J423:J445" si="157">IFERROR(AVERAGE(G423,I423),"")</f>
        <v>132.01</v>
      </c>
      <c r="K423" s="15" t="str">
        <f t="shared" ref="K423:K445" si="158">IFERROR(_xlfn.STDEV.S(G423,I423),"")</f>
        <v/>
      </c>
      <c r="L423" s="62">
        <f t="shared" ref="L423:L445" si="159">IFERROR(IF(H423&gt;0,($G423*($F423/$D423))*H423,($G423*($F423/$D423))),"")</f>
        <v>132.01</v>
      </c>
    </row>
    <row r="424" spans="1:12" x14ac:dyDescent="0.25">
      <c r="A424" s="102">
        <v>45188</v>
      </c>
      <c r="B424" s="85" t="str">
        <f>IF(ISBLANK(B423),"No Site input",B423)</f>
        <v>Muddy Creek</v>
      </c>
      <c r="C424" s="77">
        <v>3</v>
      </c>
      <c r="D424" s="78">
        <v>10</v>
      </c>
      <c r="E424" s="61">
        <v>45230</v>
      </c>
      <c r="F424" s="80">
        <v>10</v>
      </c>
      <c r="G424" s="81">
        <v>162.44</v>
      </c>
      <c r="H424" s="81">
        <v>0</v>
      </c>
      <c r="I424" s="81" t="s">
        <v>31</v>
      </c>
      <c r="J424" s="15">
        <f t="shared" si="157"/>
        <v>162.44</v>
      </c>
      <c r="K424" s="15" t="str">
        <f t="shared" si="158"/>
        <v/>
      </c>
      <c r="L424" s="83">
        <f t="shared" si="159"/>
        <v>162.44</v>
      </c>
    </row>
    <row r="425" spans="1:12" x14ac:dyDescent="0.25">
      <c r="A425" s="102">
        <v>45188</v>
      </c>
      <c r="B425" s="85" t="s">
        <v>13</v>
      </c>
      <c r="C425" s="77">
        <v>1</v>
      </c>
      <c r="D425" s="78">
        <v>10</v>
      </c>
      <c r="E425" s="79">
        <v>45237</v>
      </c>
      <c r="F425" s="80">
        <v>10</v>
      </c>
      <c r="G425" s="81">
        <v>130.43</v>
      </c>
      <c r="H425" s="81">
        <v>0</v>
      </c>
      <c r="I425" s="81" t="s">
        <v>31</v>
      </c>
      <c r="J425" s="15">
        <f t="shared" si="157"/>
        <v>130.43</v>
      </c>
      <c r="K425" s="15" t="str">
        <f t="shared" si="158"/>
        <v/>
      </c>
      <c r="L425" s="83">
        <f t="shared" si="159"/>
        <v>130.43</v>
      </c>
    </row>
    <row r="426" spans="1:12" x14ac:dyDescent="0.25">
      <c r="A426" s="102">
        <v>45188</v>
      </c>
      <c r="B426" s="85" t="str">
        <f t="shared" ref="B426:B427" si="160">IF(ISBLANK(B425),"No Site input",B425)</f>
        <v>ODNR_4</v>
      </c>
      <c r="C426" s="77">
        <v>2</v>
      </c>
      <c r="D426" s="78">
        <v>10</v>
      </c>
      <c r="E426" s="79">
        <v>45237</v>
      </c>
      <c r="F426" s="80">
        <v>10</v>
      </c>
      <c r="G426" s="81">
        <v>135.74</v>
      </c>
      <c r="H426" s="81">
        <v>0</v>
      </c>
      <c r="I426" s="81" t="s">
        <v>31</v>
      </c>
      <c r="J426" s="15">
        <f t="shared" si="157"/>
        <v>135.74</v>
      </c>
      <c r="K426" s="15" t="str">
        <f t="shared" si="158"/>
        <v/>
      </c>
      <c r="L426" s="83">
        <f t="shared" si="159"/>
        <v>135.74</v>
      </c>
    </row>
    <row r="427" spans="1:12" x14ac:dyDescent="0.25">
      <c r="A427" s="102">
        <v>45188</v>
      </c>
      <c r="B427" s="85" t="str">
        <f t="shared" si="160"/>
        <v>ODNR_4</v>
      </c>
      <c r="C427" s="77">
        <v>3</v>
      </c>
      <c r="D427" s="78">
        <v>10</v>
      </c>
      <c r="E427" s="79">
        <v>45237</v>
      </c>
      <c r="F427" s="80">
        <v>10</v>
      </c>
      <c r="G427" s="81">
        <v>130.44</v>
      </c>
      <c r="H427" s="81">
        <v>0</v>
      </c>
      <c r="I427" s="81" t="s">
        <v>31</v>
      </c>
      <c r="J427" s="15">
        <f t="shared" si="157"/>
        <v>130.44</v>
      </c>
      <c r="K427" s="15" t="str">
        <f t="shared" si="158"/>
        <v/>
      </c>
      <c r="L427" s="83">
        <f t="shared" si="159"/>
        <v>130.44</v>
      </c>
    </row>
    <row r="428" spans="1:12" x14ac:dyDescent="0.25">
      <c r="A428" s="102">
        <v>45188</v>
      </c>
      <c r="B428" s="85" t="s">
        <v>14</v>
      </c>
      <c r="C428" s="77">
        <v>1</v>
      </c>
      <c r="D428" s="78">
        <v>10</v>
      </c>
      <c r="E428" s="79">
        <v>45237</v>
      </c>
      <c r="F428" s="80">
        <v>10</v>
      </c>
      <c r="G428" s="81">
        <v>87.32</v>
      </c>
      <c r="H428" s="81">
        <v>0</v>
      </c>
      <c r="I428" s="81" t="s">
        <v>31</v>
      </c>
      <c r="J428" s="15">
        <f t="shared" si="157"/>
        <v>87.32</v>
      </c>
      <c r="K428" s="15" t="str">
        <f t="shared" si="158"/>
        <v/>
      </c>
      <c r="L428" s="83">
        <f t="shared" si="159"/>
        <v>87.32</v>
      </c>
    </row>
    <row r="429" spans="1:12" x14ac:dyDescent="0.25">
      <c r="A429" s="102">
        <v>45188</v>
      </c>
      <c r="B429" s="85" t="str">
        <f t="shared" ref="B429:B430" si="161">IF(ISBLANK(B428),"No Site input",B428)</f>
        <v>ODNR_6</v>
      </c>
      <c r="C429" s="77">
        <v>2</v>
      </c>
      <c r="D429" s="78">
        <v>10</v>
      </c>
      <c r="E429" s="79">
        <v>45237</v>
      </c>
      <c r="F429" s="80">
        <v>10</v>
      </c>
      <c r="G429" s="81">
        <v>89.15</v>
      </c>
      <c r="H429" s="81">
        <v>0</v>
      </c>
      <c r="I429" s="81" t="s">
        <v>31</v>
      </c>
      <c r="J429" s="15">
        <f t="shared" si="157"/>
        <v>89.15</v>
      </c>
      <c r="K429" s="15" t="str">
        <f t="shared" si="158"/>
        <v/>
      </c>
      <c r="L429" s="83">
        <f t="shared" si="159"/>
        <v>89.15</v>
      </c>
    </row>
    <row r="430" spans="1:12" x14ac:dyDescent="0.25">
      <c r="A430" s="102">
        <v>45188</v>
      </c>
      <c r="B430" s="85" t="str">
        <f t="shared" si="161"/>
        <v>ODNR_6</v>
      </c>
      <c r="C430" s="77">
        <v>3</v>
      </c>
      <c r="D430" s="78">
        <v>10</v>
      </c>
      <c r="E430" s="79">
        <v>45237</v>
      </c>
      <c r="F430" s="80">
        <v>10</v>
      </c>
      <c r="G430" s="81">
        <v>92.85</v>
      </c>
      <c r="H430" s="81">
        <v>0</v>
      </c>
      <c r="I430" s="81" t="s">
        <v>31</v>
      </c>
      <c r="J430" s="15">
        <f t="shared" si="157"/>
        <v>92.85</v>
      </c>
      <c r="K430" s="15" t="str">
        <f t="shared" si="158"/>
        <v/>
      </c>
      <c r="L430" s="83">
        <f t="shared" si="159"/>
        <v>92.85</v>
      </c>
    </row>
    <row r="431" spans="1:12" x14ac:dyDescent="0.25">
      <c r="A431" s="102">
        <v>45188</v>
      </c>
      <c r="B431" s="85" t="s">
        <v>15</v>
      </c>
      <c r="C431" s="77">
        <v>1</v>
      </c>
      <c r="D431" s="78">
        <v>10</v>
      </c>
      <c r="E431" s="79">
        <v>45237</v>
      </c>
      <c r="F431" s="80">
        <v>10</v>
      </c>
      <c r="G431" s="81">
        <v>130.97999999999999</v>
      </c>
      <c r="H431" s="81">
        <v>0</v>
      </c>
      <c r="I431" s="81" t="s">
        <v>31</v>
      </c>
      <c r="J431" s="15">
        <f t="shared" si="157"/>
        <v>130.97999999999999</v>
      </c>
      <c r="K431" s="15" t="str">
        <f t="shared" si="158"/>
        <v/>
      </c>
      <c r="L431" s="83">
        <f t="shared" si="159"/>
        <v>130.97999999999999</v>
      </c>
    </row>
    <row r="432" spans="1:12" x14ac:dyDescent="0.25">
      <c r="A432" s="102">
        <v>45188</v>
      </c>
      <c r="B432" s="85" t="str">
        <f t="shared" ref="B432:B433" si="162">IF(ISBLANK(B431),"No Site input",B431)</f>
        <v>Bridge</v>
      </c>
      <c r="C432" s="77">
        <v>2</v>
      </c>
      <c r="D432" s="78">
        <v>10</v>
      </c>
      <c r="E432" s="79">
        <v>45237</v>
      </c>
      <c r="F432" s="80">
        <v>10</v>
      </c>
      <c r="G432" s="81">
        <v>128.15</v>
      </c>
      <c r="H432" s="81">
        <v>0</v>
      </c>
      <c r="I432" s="81" t="s">
        <v>31</v>
      </c>
      <c r="J432" s="15">
        <f t="shared" si="157"/>
        <v>128.15</v>
      </c>
      <c r="K432" s="15" t="str">
        <f t="shared" si="158"/>
        <v/>
      </c>
      <c r="L432" s="83">
        <f t="shared" si="159"/>
        <v>128.15</v>
      </c>
    </row>
    <row r="433" spans="1:12" x14ac:dyDescent="0.25">
      <c r="A433" s="102">
        <v>45188</v>
      </c>
      <c r="B433" s="85" t="str">
        <f t="shared" si="162"/>
        <v>Bridge</v>
      </c>
      <c r="C433" s="77">
        <v>3</v>
      </c>
      <c r="D433" s="78">
        <v>10</v>
      </c>
      <c r="E433" s="79">
        <v>45237</v>
      </c>
      <c r="F433" s="80">
        <v>10</v>
      </c>
      <c r="G433" s="81">
        <v>127.24</v>
      </c>
      <c r="H433" s="81">
        <v>0</v>
      </c>
      <c r="I433" s="81" t="s">
        <v>31</v>
      </c>
      <c r="J433" s="15">
        <f t="shared" si="157"/>
        <v>127.24</v>
      </c>
      <c r="K433" s="15" t="str">
        <f t="shared" si="158"/>
        <v/>
      </c>
      <c r="L433" s="83">
        <f t="shared" si="159"/>
        <v>127.24</v>
      </c>
    </row>
    <row r="434" spans="1:12" x14ac:dyDescent="0.25">
      <c r="A434" s="102">
        <v>45188</v>
      </c>
      <c r="B434" s="85" t="s">
        <v>16</v>
      </c>
      <c r="C434" s="77">
        <v>1</v>
      </c>
      <c r="D434" s="78">
        <v>10</v>
      </c>
      <c r="E434" s="79">
        <v>45237</v>
      </c>
      <c r="F434" s="80">
        <v>10</v>
      </c>
      <c r="G434" s="81">
        <v>128.46</v>
      </c>
      <c r="H434" s="81">
        <v>0</v>
      </c>
      <c r="I434" s="81" t="s">
        <v>31</v>
      </c>
      <c r="J434" s="15">
        <f t="shared" si="157"/>
        <v>128.46</v>
      </c>
      <c r="K434" s="15" t="str">
        <f t="shared" si="158"/>
        <v/>
      </c>
      <c r="L434" s="83">
        <f t="shared" si="159"/>
        <v>128.46</v>
      </c>
    </row>
    <row r="435" spans="1:12" x14ac:dyDescent="0.25">
      <c r="A435" s="102">
        <v>45188</v>
      </c>
      <c r="B435" s="85" t="str">
        <f t="shared" ref="B435:B436" si="163">IF(ISBLANK(B434),"No Site input",B434)</f>
        <v>ODNR_2</v>
      </c>
      <c r="C435" s="77">
        <v>2</v>
      </c>
      <c r="D435" s="78">
        <v>10</v>
      </c>
      <c r="E435" s="79">
        <v>45237</v>
      </c>
      <c r="F435" s="80">
        <v>10</v>
      </c>
      <c r="G435" s="81">
        <v>135.08000000000001</v>
      </c>
      <c r="H435" s="81">
        <v>0</v>
      </c>
      <c r="I435" s="81" t="s">
        <v>31</v>
      </c>
      <c r="J435" s="15">
        <f t="shared" si="157"/>
        <v>135.08000000000001</v>
      </c>
      <c r="K435" s="15" t="str">
        <f t="shared" si="158"/>
        <v/>
      </c>
      <c r="L435" s="83">
        <f t="shared" si="159"/>
        <v>135.08000000000001</v>
      </c>
    </row>
    <row r="436" spans="1:12" x14ac:dyDescent="0.25">
      <c r="A436" s="102">
        <v>45188</v>
      </c>
      <c r="B436" s="85" t="str">
        <f t="shared" si="163"/>
        <v>ODNR_2</v>
      </c>
      <c r="C436" s="77">
        <v>3</v>
      </c>
      <c r="D436" s="78">
        <v>10</v>
      </c>
      <c r="E436" s="79">
        <v>45237</v>
      </c>
      <c r="F436" s="80">
        <v>10</v>
      </c>
      <c r="G436" s="81">
        <v>128.53</v>
      </c>
      <c r="H436" s="81">
        <v>0</v>
      </c>
      <c r="I436" s="81" t="s">
        <v>31</v>
      </c>
      <c r="J436" s="15">
        <f t="shared" si="157"/>
        <v>128.53</v>
      </c>
      <c r="K436" s="15" t="str">
        <f t="shared" si="158"/>
        <v/>
      </c>
      <c r="L436" s="83">
        <f t="shared" si="159"/>
        <v>128.53</v>
      </c>
    </row>
    <row r="437" spans="1:12" x14ac:dyDescent="0.25">
      <c r="A437" s="102">
        <v>45188</v>
      </c>
      <c r="B437" s="85" t="s">
        <v>17</v>
      </c>
      <c r="C437" s="77">
        <v>1</v>
      </c>
      <c r="D437" s="78">
        <v>10</v>
      </c>
      <c r="E437" s="79">
        <v>45237</v>
      </c>
      <c r="F437" s="80">
        <v>10</v>
      </c>
      <c r="G437" s="81">
        <v>34.67</v>
      </c>
      <c r="H437" s="81">
        <v>0</v>
      </c>
      <c r="I437" s="81" t="s">
        <v>31</v>
      </c>
      <c r="J437" s="15">
        <f t="shared" si="157"/>
        <v>34.67</v>
      </c>
      <c r="K437" s="15" t="str">
        <f t="shared" si="158"/>
        <v/>
      </c>
      <c r="L437" s="83">
        <f t="shared" si="159"/>
        <v>34.67</v>
      </c>
    </row>
    <row r="438" spans="1:12" x14ac:dyDescent="0.25">
      <c r="A438" s="102">
        <v>45188</v>
      </c>
      <c r="B438" s="85" t="str">
        <f t="shared" ref="B438:B439" si="164">IF(ISBLANK(B437),"No Site input",B437)</f>
        <v>Buoy_2</v>
      </c>
      <c r="C438" s="77">
        <v>2</v>
      </c>
      <c r="D438" s="78">
        <v>10</v>
      </c>
      <c r="E438" s="79">
        <v>45237</v>
      </c>
      <c r="F438" s="80">
        <v>10</v>
      </c>
      <c r="G438" s="81">
        <v>132.06</v>
      </c>
      <c r="H438" s="81">
        <v>0</v>
      </c>
      <c r="I438" s="81" t="s">
        <v>31</v>
      </c>
      <c r="J438" s="15">
        <f t="shared" si="157"/>
        <v>132.06</v>
      </c>
      <c r="K438" s="15" t="str">
        <f t="shared" si="158"/>
        <v/>
      </c>
      <c r="L438" s="83">
        <f t="shared" si="159"/>
        <v>132.06</v>
      </c>
    </row>
    <row r="439" spans="1:12" x14ac:dyDescent="0.25">
      <c r="A439" s="102">
        <v>45188</v>
      </c>
      <c r="B439" s="85" t="str">
        <f t="shared" si="164"/>
        <v>Buoy_2</v>
      </c>
      <c r="C439" s="77">
        <v>3</v>
      </c>
      <c r="D439" s="78">
        <v>10</v>
      </c>
      <c r="E439" s="79">
        <v>45237</v>
      </c>
      <c r="F439" s="80">
        <v>10</v>
      </c>
      <c r="G439" s="81">
        <v>132.9</v>
      </c>
      <c r="H439" s="81">
        <v>0</v>
      </c>
      <c r="I439" s="81" t="s">
        <v>31</v>
      </c>
      <c r="J439" s="15">
        <f t="shared" si="157"/>
        <v>132.9</v>
      </c>
      <c r="K439" s="15" t="str">
        <f t="shared" si="158"/>
        <v/>
      </c>
      <c r="L439" s="83">
        <f t="shared" si="159"/>
        <v>132.9</v>
      </c>
    </row>
    <row r="440" spans="1:12" x14ac:dyDescent="0.25">
      <c r="A440" s="102">
        <v>45188</v>
      </c>
      <c r="B440" s="85" t="s">
        <v>18</v>
      </c>
      <c r="C440" s="77">
        <v>1</v>
      </c>
      <c r="D440" s="78">
        <v>10</v>
      </c>
      <c r="E440" s="79">
        <v>45237</v>
      </c>
      <c r="F440" s="80">
        <v>10</v>
      </c>
      <c r="G440" s="81">
        <v>98.46</v>
      </c>
      <c r="H440" s="81">
        <v>0</v>
      </c>
      <c r="I440" s="81" t="s">
        <v>31</v>
      </c>
      <c r="J440" s="15">
        <f t="shared" si="157"/>
        <v>98.46</v>
      </c>
      <c r="K440" s="15" t="str">
        <f t="shared" si="158"/>
        <v/>
      </c>
      <c r="L440" s="83">
        <f t="shared" si="159"/>
        <v>98.46</v>
      </c>
    </row>
    <row r="441" spans="1:12" x14ac:dyDescent="0.25">
      <c r="A441" s="102">
        <v>45188</v>
      </c>
      <c r="B441" s="85" t="str">
        <f t="shared" ref="B441:B442" si="165">IF(ISBLANK(B440),"No Site input",B440)</f>
        <v>ODNR_1</v>
      </c>
      <c r="C441" s="77">
        <v>2</v>
      </c>
      <c r="D441" s="78">
        <v>10</v>
      </c>
      <c r="E441" s="79">
        <v>45237</v>
      </c>
      <c r="F441" s="80">
        <v>15</v>
      </c>
      <c r="G441" s="81">
        <v>63.9</v>
      </c>
      <c r="H441" s="81">
        <v>0</v>
      </c>
      <c r="I441" s="81" t="s">
        <v>31</v>
      </c>
      <c r="J441" s="15">
        <f t="shared" si="157"/>
        <v>63.9</v>
      </c>
      <c r="K441" s="15" t="str">
        <f t="shared" si="158"/>
        <v/>
      </c>
      <c r="L441" s="83">
        <f t="shared" si="159"/>
        <v>95.85</v>
      </c>
    </row>
    <row r="442" spans="1:12" x14ac:dyDescent="0.25">
      <c r="A442" s="102">
        <v>45188</v>
      </c>
      <c r="B442" s="85" t="str">
        <f t="shared" si="165"/>
        <v>ODNR_1</v>
      </c>
      <c r="C442" s="77">
        <v>3</v>
      </c>
      <c r="D442" s="78">
        <v>10</v>
      </c>
      <c r="E442" s="79">
        <v>45237</v>
      </c>
      <c r="F442" s="80">
        <v>10</v>
      </c>
      <c r="G442" s="81">
        <v>97.45</v>
      </c>
      <c r="H442" s="81">
        <v>0</v>
      </c>
      <c r="I442" s="81" t="s">
        <v>31</v>
      </c>
      <c r="J442" s="15">
        <f t="shared" si="157"/>
        <v>97.45</v>
      </c>
      <c r="K442" s="15" t="str">
        <f t="shared" si="158"/>
        <v/>
      </c>
      <c r="L442" s="83">
        <f t="shared" si="159"/>
        <v>97.45</v>
      </c>
    </row>
    <row r="443" spans="1:12" x14ac:dyDescent="0.25">
      <c r="A443" s="102">
        <v>45188</v>
      </c>
      <c r="B443" s="85" t="s">
        <v>19</v>
      </c>
      <c r="C443" s="77">
        <v>1</v>
      </c>
      <c r="D443" s="78">
        <v>10</v>
      </c>
      <c r="E443" s="79">
        <v>45237</v>
      </c>
      <c r="F443" s="80">
        <v>10</v>
      </c>
      <c r="G443" s="81">
        <v>88.94</v>
      </c>
      <c r="H443" s="81">
        <v>0</v>
      </c>
      <c r="I443" s="81" t="s">
        <v>31</v>
      </c>
      <c r="J443" s="15">
        <f t="shared" si="157"/>
        <v>88.94</v>
      </c>
      <c r="K443" s="15" t="str">
        <f t="shared" si="158"/>
        <v/>
      </c>
      <c r="L443" s="83">
        <f t="shared" si="159"/>
        <v>88.94</v>
      </c>
    </row>
    <row r="444" spans="1:12" x14ac:dyDescent="0.25">
      <c r="A444" s="102">
        <v>45188</v>
      </c>
      <c r="B444" s="85" t="str">
        <f t="shared" ref="B444:B445" si="166">IF(ISBLANK(B443),"No Site input",B443)</f>
        <v>EC_1163</v>
      </c>
      <c r="C444" s="77">
        <v>2</v>
      </c>
      <c r="D444" s="78">
        <v>10</v>
      </c>
      <c r="E444" s="79">
        <v>45237</v>
      </c>
      <c r="F444" s="80">
        <v>10</v>
      </c>
      <c r="G444" s="81">
        <v>37.92</v>
      </c>
      <c r="H444" s="81">
        <v>0</v>
      </c>
      <c r="I444" s="81" t="s">
        <v>31</v>
      </c>
      <c r="J444" s="15">
        <f t="shared" si="157"/>
        <v>37.92</v>
      </c>
      <c r="K444" s="15" t="str">
        <f t="shared" si="158"/>
        <v/>
      </c>
      <c r="L444" s="83">
        <f t="shared" si="159"/>
        <v>37.92</v>
      </c>
    </row>
    <row r="445" spans="1:12" x14ac:dyDescent="0.25">
      <c r="A445" s="102">
        <v>45188</v>
      </c>
      <c r="B445" s="85" t="str">
        <f t="shared" si="166"/>
        <v>EC_1163</v>
      </c>
      <c r="C445" s="77">
        <v>3</v>
      </c>
      <c r="D445" s="78">
        <v>10</v>
      </c>
      <c r="E445" s="79">
        <v>45237</v>
      </c>
      <c r="F445" s="80">
        <v>10</v>
      </c>
      <c r="G445" s="81">
        <v>87.44</v>
      </c>
      <c r="H445" s="81">
        <v>0</v>
      </c>
      <c r="I445" s="81" t="s">
        <v>31</v>
      </c>
      <c r="J445" s="15">
        <f t="shared" si="157"/>
        <v>87.44</v>
      </c>
      <c r="K445" s="15" t="str">
        <f t="shared" si="158"/>
        <v/>
      </c>
      <c r="L445" s="83">
        <f t="shared" si="159"/>
        <v>87.44</v>
      </c>
    </row>
    <row r="446" spans="1:12" customFormat="1" ht="15" x14ac:dyDescent="0.25"/>
    <row r="447" spans="1:12" customFormat="1" ht="15" x14ac:dyDescent="0.25"/>
    <row r="448" spans="1:12" customFormat="1" ht="15" x14ac:dyDescent="0.25"/>
    <row r="449" customFormat="1" ht="15" x14ac:dyDescent="0.25"/>
    <row r="450" customFormat="1" ht="15" x14ac:dyDescent="0.25"/>
    <row r="451" customFormat="1" ht="15" x14ac:dyDescent="0.25"/>
  </sheetData>
  <phoneticPr fontId="5" type="noConversion"/>
  <conditionalFormatting sqref="K2:K328 K452:K1048576">
    <cfRule type="cellIs" dxfId="5" priority="27" operator="greaterThan">
      <formula>3</formula>
    </cfRule>
  </conditionalFormatting>
  <conditionalFormatting sqref="K329:K355">
    <cfRule type="cellIs" dxfId="4" priority="5" operator="greaterThan">
      <formula>3</formula>
    </cfRule>
  </conditionalFormatting>
  <conditionalFormatting sqref="K356:K370">
    <cfRule type="cellIs" dxfId="3" priority="4" operator="greaterThan">
      <formula>3</formula>
    </cfRule>
  </conditionalFormatting>
  <conditionalFormatting sqref="K371:K397">
    <cfRule type="cellIs" dxfId="2" priority="3" operator="greaterThan">
      <formula>3</formula>
    </cfRule>
  </conditionalFormatting>
  <conditionalFormatting sqref="K398:K421">
    <cfRule type="cellIs" dxfId="1" priority="2" operator="greaterThan">
      <formula>3</formula>
    </cfRule>
  </conditionalFormatting>
  <conditionalFormatting sqref="K422:K445">
    <cfRule type="cellIs" dxfId="0" priority="1" operator="greaterThan">
      <formula>3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44D3-2B8D-467C-B4CD-54791A0F0AF1}">
  <sheetPr codeName="Sheet5"/>
  <dimension ref="A1:D449"/>
  <sheetViews>
    <sheetView showGridLines="0" tabSelected="1" zoomScaleNormal="100" workbookViewId="0">
      <pane ySplit="1" topLeftCell="A431" activePane="bottomLeft" state="frozen"/>
      <selection pane="bottomLeft"/>
    </sheetView>
  </sheetViews>
  <sheetFormatPr defaultRowHeight="15" x14ac:dyDescent="0.25"/>
  <cols>
    <col min="1" max="1" width="13.5703125" style="8" customWidth="1"/>
    <col min="2" max="2" width="19.42578125" style="7" customWidth="1"/>
    <col min="3" max="3" width="5.5703125" style="7" customWidth="1"/>
    <col min="4" max="4" width="12.140625" style="6" customWidth="1"/>
  </cols>
  <sheetData>
    <row r="1" spans="1:4" x14ac:dyDescent="0.25">
      <c r="A1" s="64" t="s">
        <v>24</v>
      </c>
      <c r="B1" s="65" t="s">
        <v>0</v>
      </c>
      <c r="C1" s="66" t="str">
        <f>RAW!C1</f>
        <v>rep</v>
      </c>
      <c r="D1" s="67" t="s">
        <v>6</v>
      </c>
    </row>
    <row r="2" spans="1:4" x14ac:dyDescent="0.25">
      <c r="A2" s="68">
        <f>IF(ISBLANK(RAW!A2),"",RAW!A2)</f>
        <v>45076</v>
      </c>
      <c r="B2" s="68" t="str">
        <f>IF(ISBLANK(RAW!B2),"",RAW!B2)</f>
        <v>Muddy Creek</v>
      </c>
      <c r="C2" s="69">
        <f>RAW!C2</f>
        <v>1</v>
      </c>
      <c r="D2" s="70">
        <f>IF(ISBLANK(RAW!L2),"",RAW!L2)</f>
        <v>30.3</v>
      </c>
    </row>
    <row r="3" spans="1:4" x14ac:dyDescent="0.25">
      <c r="A3" s="68">
        <f>IF(ISBLANK(RAW!A3),"",RAW!A3)</f>
        <v>45076</v>
      </c>
      <c r="B3" s="68" t="str">
        <f>IF(ISBLANK(RAW!B3),"",RAW!B3)</f>
        <v>Muddy Creek</v>
      </c>
      <c r="C3" s="69">
        <f>RAW!C3</f>
        <v>2</v>
      </c>
      <c r="D3" s="70">
        <f>IF(ISBLANK(RAW!L3),"",RAW!L3)</f>
        <v>30.69</v>
      </c>
    </row>
    <row r="4" spans="1:4" x14ac:dyDescent="0.25">
      <c r="A4" s="68">
        <f>IF(ISBLANK(RAW!A4),"",RAW!A4)</f>
        <v>45076</v>
      </c>
      <c r="B4" s="68" t="str">
        <f>IF(ISBLANK(RAW!B4),"",RAW!B4)</f>
        <v>Muddy Creek</v>
      </c>
      <c r="C4" s="69">
        <f>RAW!C4</f>
        <v>3</v>
      </c>
      <c r="D4" s="70">
        <f>IF(ISBLANK(RAW!L4),"",RAW!L4)</f>
        <v>38.46</v>
      </c>
    </row>
    <row r="5" spans="1:4" x14ac:dyDescent="0.25">
      <c r="A5" s="68">
        <f>IF(ISBLANK(RAW!A5),"",RAW!A5)</f>
        <v>45076</v>
      </c>
      <c r="B5" s="68" t="str">
        <f>IF(ISBLANK(RAW!B5),"",RAW!B5)</f>
        <v>ODNR_4</v>
      </c>
      <c r="C5" s="69">
        <f>RAW!C5</f>
        <v>1</v>
      </c>
      <c r="D5" s="70">
        <f>IF(ISBLANK(RAW!L5),"",RAW!L5)</f>
        <v>20.82</v>
      </c>
    </row>
    <row r="6" spans="1:4" x14ac:dyDescent="0.25">
      <c r="A6" s="68">
        <f>IF(ISBLANK(RAW!A6),"",RAW!A6)</f>
        <v>45076</v>
      </c>
      <c r="B6" s="68" t="str">
        <f>IF(ISBLANK(RAW!B6),"",RAW!B6)</f>
        <v>ODNR_4</v>
      </c>
      <c r="C6" s="69">
        <f>RAW!C6</f>
        <v>2</v>
      </c>
      <c r="D6" s="70">
        <f>IF(ISBLANK(RAW!L6),"",RAW!L6)</f>
        <v>27.66</v>
      </c>
    </row>
    <row r="7" spans="1:4" x14ac:dyDescent="0.25">
      <c r="A7" s="68">
        <f>IF(ISBLANK(RAW!A7),"",RAW!A7)</f>
        <v>45076</v>
      </c>
      <c r="B7" s="68" t="str">
        <f>IF(ISBLANK(RAW!B7),"",RAW!B7)</f>
        <v>ODNR_4</v>
      </c>
      <c r="C7" s="69">
        <f>RAW!C7</f>
        <v>3</v>
      </c>
      <c r="D7" s="70">
        <f>IF(ISBLANK(RAW!L7),"",RAW!L7)</f>
        <v>26.99</v>
      </c>
    </row>
    <row r="8" spans="1:4" x14ac:dyDescent="0.25">
      <c r="A8" s="68">
        <f>IF(ISBLANK(RAW!A8),"",RAW!A8)</f>
        <v>45076</v>
      </c>
      <c r="B8" s="68" t="str">
        <f>IF(ISBLANK(RAW!B8),"",RAW!B8)</f>
        <v>ODNR_6</v>
      </c>
      <c r="C8" s="69">
        <f>RAW!C8</f>
        <v>1</v>
      </c>
      <c r="D8" s="70">
        <f>IF(ISBLANK(RAW!L8),"",RAW!L8)</f>
        <v>24.01</v>
      </c>
    </row>
    <row r="9" spans="1:4" x14ac:dyDescent="0.25">
      <c r="A9" s="68">
        <f>IF(ISBLANK(RAW!A9),"",RAW!A9)</f>
        <v>45076</v>
      </c>
      <c r="B9" s="68" t="str">
        <f>IF(ISBLANK(RAW!B9),"",RAW!B9)</f>
        <v>ODNR_6</v>
      </c>
      <c r="C9" s="69">
        <f>RAW!C9</f>
        <v>2</v>
      </c>
      <c r="D9" s="70">
        <f>IF(ISBLANK(RAW!L9),"",RAW!L9)</f>
        <v>34.32</v>
      </c>
    </row>
    <row r="10" spans="1:4" x14ac:dyDescent="0.25">
      <c r="A10" s="68">
        <f>IF(ISBLANK(RAW!A10),"",RAW!A10)</f>
        <v>45076</v>
      </c>
      <c r="B10" s="68" t="str">
        <f>IF(ISBLANK(RAW!B10),"",RAW!B10)</f>
        <v>ODNR_6</v>
      </c>
      <c r="C10" s="69">
        <f>RAW!C10</f>
        <v>3</v>
      </c>
      <c r="D10" s="70">
        <f>IF(ISBLANK(RAW!L10),"",RAW!L10)</f>
        <v>30.44</v>
      </c>
    </row>
    <row r="11" spans="1:4" x14ac:dyDescent="0.25">
      <c r="A11" s="68">
        <f>IF(ISBLANK(RAW!A11),"",RAW!A11)</f>
        <v>45076</v>
      </c>
      <c r="B11" s="68" t="str">
        <f>IF(ISBLANK(RAW!B11),"",RAW!B11)</f>
        <v>Bridge</v>
      </c>
      <c r="C11" s="69">
        <f>RAW!C11</f>
        <v>1</v>
      </c>
      <c r="D11" s="70">
        <f>IF(ISBLANK(RAW!L11),"",RAW!L11)</f>
        <v>6.98</v>
      </c>
    </row>
    <row r="12" spans="1:4" x14ac:dyDescent="0.25">
      <c r="A12" s="68">
        <f>IF(ISBLANK(RAW!A12),"",RAW!A12)</f>
        <v>45076</v>
      </c>
      <c r="B12" s="68" t="str">
        <f>IF(ISBLANK(RAW!B12),"",RAW!B12)</f>
        <v>Bridge</v>
      </c>
      <c r="C12" s="69">
        <f>RAW!C12</f>
        <v>2</v>
      </c>
      <c r="D12" s="70">
        <f>IF(ISBLANK(RAW!L12),"",RAW!L12)</f>
        <v>16.16</v>
      </c>
    </row>
    <row r="13" spans="1:4" x14ac:dyDescent="0.25">
      <c r="A13" s="68">
        <f>IF(ISBLANK(RAW!A13),"",RAW!A13)</f>
        <v>45076</v>
      </c>
      <c r="B13" s="68" t="str">
        <f>IF(ISBLANK(RAW!B13),"",RAW!B13)</f>
        <v>Bridge</v>
      </c>
      <c r="C13" s="69">
        <f>RAW!C13</f>
        <v>3</v>
      </c>
      <c r="D13" s="70">
        <f>IF(ISBLANK(RAW!L13),"",RAW!L13)</f>
        <v>21.99</v>
      </c>
    </row>
    <row r="14" spans="1:4" x14ac:dyDescent="0.25">
      <c r="A14" s="68">
        <f>IF(ISBLANK(RAW!A14),"",RAW!A14)</f>
        <v>45076</v>
      </c>
      <c r="B14" s="68" t="str">
        <f>IF(ISBLANK(RAW!B14),"",RAW!B14)</f>
        <v>ODNR_2</v>
      </c>
      <c r="C14" s="69">
        <f>RAW!C14</f>
        <v>1</v>
      </c>
      <c r="D14" s="70">
        <f>IF(ISBLANK(RAW!L14),"",RAW!L14)</f>
        <v>20.65</v>
      </c>
    </row>
    <row r="15" spans="1:4" x14ac:dyDescent="0.25">
      <c r="A15" s="68">
        <f>IF(ISBLANK(RAW!A15),"",RAW!A15)</f>
        <v>45076</v>
      </c>
      <c r="B15" s="68" t="str">
        <f>IF(ISBLANK(RAW!B15),"",RAW!B15)</f>
        <v>ODNR_2</v>
      </c>
      <c r="C15" s="69">
        <f>RAW!C15</f>
        <v>2</v>
      </c>
      <c r="D15" s="70">
        <f>IF(ISBLANK(RAW!L15),"",RAW!L15)</f>
        <v>29.55</v>
      </c>
    </row>
    <row r="16" spans="1:4" x14ac:dyDescent="0.25">
      <c r="A16" s="68">
        <f>IF(ISBLANK(RAW!A16),"",RAW!A16)</f>
        <v>45076</v>
      </c>
      <c r="B16" s="68" t="str">
        <f>IF(ISBLANK(RAW!B16),"",RAW!B16)</f>
        <v>ODNR_2</v>
      </c>
      <c r="C16" s="69">
        <f>RAW!C16</f>
        <v>3</v>
      </c>
      <c r="D16" s="70">
        <f>IF(ISBLANK(RAW!L16),"",RAW!L16)</f>
        <v>43.3</v>
      </c>
    </row>
    <row r="17" spans="1:4" x14ac:dyDescent="0.25">
      <c r="A17" s="68">
        <f>IF(ISBLANK(RAW!A17),"",RAW!A17)</f>
        <v>45076</v>
      </c>
      <c r="B17" s="68" t="str">
        <f>IF(ISBLANK(RAW!B17),"",RAW!B17)</f>
        <v>Buoy_2</v>
      </c>
      <c r="C17" s="69">
        <f>RAW!C17</f>
        <v>1</v>
      </c>
      <c r="D17" s="70">
        <f>IF(ISBLANK(RAW!L17),"",RAW!L17)</f>
        <v>57.82</v>
      </c>
    </row>
    <row r="18" spans="1:4" x14ac:dyDescent="0.25">
      <c r="A18" s="68">
        <f>IF(ISBLANK(RAW!A18),"",RAW!A18)</f>
        <v>45076</v>
      </c>
      <c r="B18" s="68" t="str">
        <f>IF(ISBLANK(RAW!B18),"",RAW!B18)</f>
        <v>Buoy_2</v>
      </c>
      <c r="C18" s="69">
        <f>RAW!C18</f>
        <v>2</v>
      </c>
      <c r="D18" s="70">
        <f>IF(ISBLANK(RAW!L18),"",RAW!L18)</f>
        <v>43.25</v>
      </c>
    </row>
    <row r="19" spans="1:4" x14ac:dyDescent="0.25">
      <c r="A19" s="68">
        <f>IF(ISBLANK(RAW!A19),"",RAW!A19)</f>
        <v>45076</v>
      </c>
      <c r="B19" s="68" t="str">
        <f>IF(ISBLANK(RAW!B19),"",RAW!B19)</f>
        <v>Buoy_2</v>
      </c>
      <c r="C19" s="69">
        <f>RAW!C19</f>
        <v>3</v>
      </c>
      <c r="D19" s="70">
        <f>IF(ISBLANK(RAW!L19),"",RAW!L19)</f>
        <v>47.77</v>
      </c>
    </row>
    <row r="20" spans="1:4" x14ac:dyDescent="0.25">
      <c r="A20" s="68">
        <f>IF(ISBLANK(RAW!A20),"",RAW!A20)</f>
        <v>45076</v>
      </c>
      <c r="B20" s="68" t="str">
        <f>IF(ISBLANK(RAW!B20),"",RAW!B20)</f>
        <v>ODNR_1</v>
      </c>
      <c r="C20" s="69">
        <f>RAW!C20</f>
        <v>1</v>
      </c>
      <c r="D20" s="70">
        <f>IF(ISBLANK(RAW!L20),"",RAW!L20)</f>
        <v>11.04</v>
      </c>
    </row>
    <row r="21" spans="1:4" x14ac:dyDescent="0.25">
      <c r="A21" s="68">
        <f>IF(ISBLANK(RAW!A21),"",RAW!A21)</f>
        <v>45076</v>
      </c>
      <c r="B21" s="68" t="str">
        <f>IF(ISBLANK(RAW!B21),"",RAW!B21)</f>
        <v>ODNR_1</v>
      </c>
      <c r="C21" s="69">
        <f>RAW!C21</f>
        <v>2</v>
      </c>
      <c r="D21" s="70">
        <f>IF(ISBLANK(RAW!L21),"",RAW!L21)</f>
        <v>7.98</v>
      </c>
    </row>
    <row r="22" spans="1:4" x14ac:dyDescent="0.25">
      <c r="A22" s="68">
        <f>IF(ISBLANK(RAW!A22),"",RAW!A22)</f>
        <v>45076</v>
      </c>
      <c r="B22" s="68" t="str">
        <f>IF(ISBLANK(RAW!B22),"",RAW!B22)</f>
        <v>ODNR_1</v>
      </c>
      <c r="C22" s="69">
        <f>RAW!C22</f>
        <v>3</v>
      </c>
      <c r="D22" s="70">
        <f>IF(ISBLANK(RAW!L22),"",RAW!L22)</f>
        <v>59.12</v>
      </c>
    </row>
    <row r="23" spans="1:4" x14ac:dyDescent="0.25">
      <c r="A23" s="68">
        <f>IF(ISBLANK(RAW!A23),"",RAW!A23)</f>
        <v>45076</v>
      </c>
      <c r="B23" s="68" t="str">
        <f>IF(ISBLANK(RAW!B23),"",RAW!B23)</f>
        <v>EC_1163</v>
      </c>
      <c r="C23" s="69">
        <f>RAW!C23</f>
        <v>1</v>
      </c>
      <c r="D23" s="70">
        <f>IF(ISBLANK(RAW!L23),"",RAW!L23)</f>
        <v>47.82</v>
      </c>
    </row>
    <row r="24" spans="1:4" x14ac:dyDescent="0.25">
      <c r="A24" s="68">
        <f>IF(ISBLANK(RAW!A24),"",RAW!A24)</f>
        <v>45076</v>
      </c>
      <c r="B24" s="68" t="str">
        <f>IF(ISBLANK(RAW!B24),"",RAW!B24)</f>
        <v>EC_1163</v>
      </c>
      <c r="C24" s="69">
        <f>RAW!C24</f>
        <v>2</v>
      </c>
      <c r="D24" s="70">
        <f>IF(ISBLANK(RAW!L24),"",RAW!L24)</f>
        <v>34.549999999999997</v>
      </c>
    </row>
    <row r="25" spans="1:4" x14ac:dyDescent="0.25">
      <c r="A25" s="68">
        <f>IF(ISBLANK(RAW!A25),"",RAW!A25)</f>
        <v>45076</v>
      </c>
      <c r="B25" s="68" t="str">
        <f>IF(ISBLANK(RAW!B25),"",RAW!B25)</f>
        <v>EC_1163</v>
      </c>
      <c r="C25" s="69">
        <f>RAW!C25</f>
        <v>3</v>
      </c>
      <c r="D25" s="70">
        <f>IF(ISBLANK(RAW!L25),"",RAW!L25)</f>
        <v>34.880000000000003</v>
      </c>
    </row>
    <row r="26" spans="1:4" x14ac:dyDescent="0.25">
      <c r="A26" s="68">
        <f>IF(ISBLANK(RAW!A26),"",RAW!A26)</f>
        <v>45076</v>
      </c>
      <c r="B26" s="68" t="str">
        <f>IF(ISBLANK(RAW!B26),"",RAW!B26)</f>
        <v>Causeway</v>
      </c>
      <c r="C26" s="69">
        <f>RAW!C26</f>
        <v>1</v>
      </c>
      <c r="D26" s="70">
        <f>IF(ISBLANK(RAW!L26),"",RAW!L26)</f>
        <v>6.6</v>
      </c>
    </row>
    <row r="27" spans="1:4" x14ac:dyDescent="0.25">
      <c r="A27" s="68">
        <f>IF(ISBLANK(RAW!A27),"",RAW!A27)</f>
        <v>45076</v>
      </c>
      <c r="B27" s="68" t="str">
        <f>IF(ISBLANK(RAW!B27),"",RAW!B27)</f>
        <v>Causeway</v>
      </c>
      <c r="C27" s="69">
        <f>RAW!C27</f>
        <v>2</v>
      </c>
      <c r="D27" s="70">
        <f>IF(ISBLANK(RAW!L27),"",RAW!L27)</f>
        <v>7.06</v>
      </c>
    </row>
    <row r="28" spans="1:4" x14ac:dyDescent="0.25">
      <c r="A28" s="68">
        <f>IF(ISBLANK(RAW!A28),"",RAW!A28)</f>
        <v>45076</v>
      </c>
      <c r="B28" s="68" t="str">
        <f>IF(ISBLANK(RAW!B28),"",RAW!B28)</f>
        <v>Causeway</v>
      </c>
      <c r="C28" s="69">
        <f>RAW!C28</f>
        <v>3</v>
      </c>
      <c r="D28" s="70">
        <f>IF(ISBLANK(RAW!L28),"",RAW!L28)</f>
        <v>28.59</v>
      </c>
    </row>
    <row r="29" spans="1:4" x14ac:dyDescent="0.25">
      <c r="A29" s="68">
        <f>IF(ISBLANK(RAW!A29),"",RAW!A29)</f>
        <v>45076</v>
      </c>
      <c r="B29" s="68" t="str">
        <f>IF(ISBLANK(RAW!B29),"",RAW!B29)</f>
        <v>Bells</v>
      </c>
      <c r="C29" s="69">
        <f>RAW!C29</f>
        <v>1</v>
      </c>
      <c r="D29" s="70">
        <f>IF(ISBLANK(RAW!L29),"",RAW!L29)</f>
        <v>14.3</v>
      </c>
    </row>
    <row r="30" spans="1:4" x14ac:dyDescent="0.25">
      <c r="A30" s="68">
        <f>IF(ISBLANK(RAW!A30),"",RAW!A30)</f>
        <v>45076</v>
      </c>
      <c r="B30" s="68" t="str">
        <f>IF(ISBLANK(RAW!B30),"",RAW!B30)</f>
        <v>Bells</v>
      </c>
      <c r="C30" s="69">
        <f>RAW!C30</f>
        <v>2</v>
      </c>
      <c r="D30" s="70">
        <f>IF(ISBLANK(RAW!L30),"",RAW!L30)</f>
        <v>20.21</v>
      </c>
    </row>
    <row r="31" spans="1:4" x14ac:dyDescent="0.25">
      <c r="A31" s="68">
        <f>IF(ISBLANK(RAW!A31),"",RAW!A31)</f>
        <v>45076</v>
      </c>
      <c r="B31" s="68" t="str">
        <f>IF(ISBLANK(RAW!B31),"",RAW!B31)</f>
        <v>Bells</v>
      </c>
      <c r="C31" s="69">
        <f>RAW!C31</f>
        <v>3</v>
      </c>
      <c r="D31" s="70">
        <f>IF(ISBLANK(RAW!L31),"",RAW!L31)</f>
        <v>18.329999999999998</v>
      </c>
    </row>
    <row r="32" spans="1:4" x14ac:dyDescent="0.25">
      <c r="A32" s="68">
        <f>IF(ISBLANK(RAW!A32),"",RAW!A32)</f>
        <v>45083</v>
      </c>
      <c r="B32" s="68" t="str">
        <f>IF(ISBLANK(RAW!B32),"",RAW!B32)</f>
        <v>Muddy Creek</v>
      </c>
      <c r="C32" s="69">
        <f>RAW!C32</f>
        <v>1</v>
      </c>
      <c r="D32" s="70">
        <f>IF(ISBLANK(RAW!L32),"",RAW!L32)</f>
        <v>128.87</v>
      </c>
    </row>
    <row r="33" spans="1:4" x14ac:dyDescent="0.25">
      <c r="A33" s="68">
        <f>IF(ISBLANK(RAW!A33),"",RAW!A33)</f>
        <v>45083</v>
      </c>
      <c r="B33" s="68" t="str">
        <f>IF(ISBLANK(RAW!B33),"",RAW!B33)</f>
        <v>Muddy Creek</v>
      </c>
      <c r="C33" s="69">
        <f>RAW!C33</f>
        <v>2</v>
      </c>
      <c r="D33" s="70">
        <f>IF(ISBLANK(RAW!L33),"",RAW!L33)</f>
        <v>116.44</v>
      </c>
    </row>
    <row r="34" spans="1:4" x14ac:dyDescent="0.25">
      <c r="A34" s="68">
        <f>IF(ISBLANK(RAW!A34),"",RAW!A34)</f>
        <v>45083</v>
      </c>
      <c r="B34" s="68" t="str">
        <f>IF(ISBLANK(RAW!B34),"",RAW!B34)</f>
        <v>Muddy Creek</v>
      </c>
      <c r="C34" s="69">
        <f>RAW!C34</f>
        <v>3</v>
      </c>
      <c r="D34" s="70">
        <f>IF(ISBLANK(RAW!L34),"",RAW!L34)</f>
        <v>122.17</v>
      </c>
    </row>
    <row r="35" spans="1:4" x14ac:dyDescent="0.25">
      <c r="A35" s="68">
        <f>IF(ISBLANK(RAW!A35),"",RAW!A35)</f>
        <v>45083</v>
      </c>
      <c r="B35" s="68" t="str">
        <f>IF(ISBLANK(RAW!B35),"",RAW!B35)</f>
        <v>ODNR_4</v>
      </c>
      <c r="C35" s="69">
        <f>RAW!C35</f>
        <v>1</v>
      </c>
      <c r="D35" s="70">
        <f>IF(ISBLANK(RAW!L35),"",RAW!L35)</f>
        <v>39.229999999999997</v>
      </c>
    </row>
    <row r="36" spans="1:4" x14ac:dyDescent="0.25">
      <c r="A36" s="68">
        <f>IF(ISBLANK(RAW!A36),"",RAW!A36)</f>
        <v>45083</v>
      </c>
      <c r="B36" s="68" t="str">
        <f>IF(ISBLANK(RAW!B36),"",RAW!B36)</f>
        <v>ODNR_4</v>
      </c>
      <c r="C36" s="69">
        <f>RAW!C36</f>
        <v>2</v>
      </c>
      <c r="D36" s="70">
        <f>IF(ISBLANK(RAW!L36),"",RAW!L36)</f>
        <v>67.11</v>
      </c>
    </row>
    <row r="37" spans="1:4" x14ac:dyDescent="0.25">
      <c r="A37" s="68">
        <f>IF(ISBLANK(RAW!A37),"",RAW!A37)</f>
        <v>45083</v>
      </c>
      <c r="B37" s="68" t="str">
        <f>IF(ISBLANK(RAW!B37),"",RAW!B37)</f>
        <v>ODNR_4</v>
      </c>
      <c r="C37" s="69">
        <f>RAW!C37</f>
        <v>3</v>
      </c>
      <c r="D37" s="70">
        <f>IF(ISBLANK(RAW!L37),"",RAW!L37)</f>
        <v>15.7</v>
      </c>
    </row>
    <row r="38" spans="1:4" x14ac:dyDescent="0.25">
      <c r="A38" s="68">
        <f>IF(ISBLANK(RAW!A38),"",RAW!A38)</f>
        <v>45083</v>
      </c>
      <c r="B38" s="68" t="str">
        <f>IF(ISBLANK(RAW!B38),"",RAW!B38)</f>
        <v>ODNR_6</v>
      </c>
      <c r="C38" s="69">
        <f>RAW!C38</f>
        <v>1</v>
      </c>
      <c r="D38" s="70">
        <f>IF(ISBLANK(RAW!L38),"",RAW!L38)</f>
        <v>24.69</v>
      </c>
    </row>
    <row r="39" spans="1:4" x14ac:dyDescent="0.25">
      <c r="A39" s="68">
        <f>IF(ISBLANK(RAW!A39),"",RAW!A39)</f>
        <v>45083</v>
      </c>
      <c r="B39" s="68" t="str">
        <f>IF(ISBLANK(RAW!B39),"",RAW!B39)</f>
        <v>ODNR_6</v>
      </c>
      <c r="C39" s="69">
        <f>RAW!C39</f>
        <v>2</v>
      </c>
      <c r="D39" s="70">
        <f>IF(ISBLANK(RAW!L39),"",RAW!L39)</f>
        <v>28.46</v>
      </c>
    </row>
    <row r="40" spans="1:4" x14ac:dyDescent="0.25">
      <c r="A40" s="68">
        <f>IF(ISBLANK(RAW!A40),"",RAW!A40)</f>
        <v>45083</v>
      </c>
      <c r="B40" s="68" t="str">
        <f>IF(ISBLANK(RAW!B40),"",RAW!B40)</f>
        <v>ODNR_6</v>
      </c>
      <c r="C40" s="69">
        <f>RAW!C40</f>
        <v>3</v>
      </c>
      <c r="D40" s="70">
        <f>IF(ISBLANK(RAW!L40),"",RAW!L40)</f>
        <v>25.73</v>
      </c>
    </row>
    <row r="41" spans="1:4" x14ac:dyDescent="0.25">
      <c r="A41" s="68">
        <f>IF(ISBLANK(RAW!A41),"",RAW!A41)</f>
        <v>45083</v>
      </c>
      <c r="B41" s="68" t="str">
        <f>IF(ISBLANK(RAW!B41),"",RAW!B41)</f>
        <v>Bridge</v>
      </c>
      <c r="C41" s="69">
        <f>RAW!C41</f>
        <v>1</v>
      </c>
      <c r="D41" s="70">
        <f>IF(ISBLANK(RAW!L41),"",RAW!L41)</f>
        <v>33.96</v>
      </c>
    </row>
    <row r="42" spans="1:4" x14ac:dyDescent="0.25">
      <c r="A42" s="68">
        <f>IF(ISBLANK(RAW!A42),"",RAW!A42)</f>
        <v>45083</v>
      </c>
      <c r="B42" s="68" t="str">
        <f>IF(ISBLANK(RAW!B42),"",RAW!B42)</f>
        <v>Bridge</v>
      </c>
      <c r="C42" s="69">
        <f>RAW!C42</f>
        <v>2</v>
      </c>
      <c r="D42" s="70">
        <f>IF(ISBLANK(RAW!L42),"",RAW!L42)</f>
        <v>30.35</v>
      </c>
    </row>
    <row r="43" spans="1:4" x14ac:dyDescent="0.25">
      <c r="A43" s="68">
        <f>IF(ISBLANK(RAW!A43),"",RAW!A43)</f>
        <v>45083</v>
      </c>
      <c r="B43" s="68" t="str">
        <f>IF(ISBLANK(RAW!B43),"",RAW!B43)</f>
        <v>Bridge</v>
      </c>
      <c r="C43" s="69">
        <f>RAW!C43</f>
        <v>3</v>
      </c>
      <c r="D43" s="70">
        <f>IF(ISBLANK(RAW!L43),"",RAW!L43)</f>
        <v>62.8</v>
      </c>
    </row>
    <row r="44" spans="1:4" x14ac:dyDescent="0.25">
      <c r="A44" s="68">
        <f>IF(ISBLANK(RAW!A44),"",RAW!A44)</f>
        <v>45083</v>
      </c>
      <c r="B44" s="68" t="str">
        <f>IF(ISBLANK(RAW!B44),"",RAW!B44)</f>
        <v>ODNR_2</v>
      </c>
      <c r="C44" s="69">
        <f>RAW!C44</f>
        <v>1</v>
      </c>
      <c r="D44" s="70">
        <f>IF(ISBLANK(RAW!L44),"",RAW!L44)</f>
        <v>41.64</v>
      </c>
    </row>
    <row r="45" spans="1:4" x14ac:dyDescent="0.25">
      <c r="A45" s="68">
        <f>IF(ISBLANK(RAW!A45),"",RAW!A45)</f>
        <v>45083</v>
      </c>
      <c r="B45" s="68" t="str">
        <f>IF(ISBLANK(RAW!B45),"",RAW!B45)</f>
        <v>ODNR_2</v>
      </c>
      <c r="C45" s="69">
        <f>RAW!C45</f>
        <v>2</v>
      </c>
      <c r="D45" s="70">
        <f>IF(ISBLANK(RAW!L45),"",RAW!L45)</f>
        <v>43.79</v>
      </c>
    </row>
    <row r="46" spans="1:4" x14ac:dyDescent="0.25">
      <c r="A46" s="68">
        <f>IF(ISBLANK(RAW!A46),"",RAW!A46)</f>
        <v>45083</v>
      </c>
      <c r="B46" s="68" t="str">
        <f>IF(ISBLANK(RAW!B46),"",RAW!B46)</f>
        <v>ODNR_2</v>
      </c>
      <c r="C46" s="69">
        <f>RAW!C46</f>
        <v>3</v>
      </c>
      <c r="D46" s="70">
        <f>IF(ISBLANK(RAW!L46),"",RAW!L46)</f>
        <v>44.03</v>
      </c>
    </row>
    <row r="47" spans="1:4" x14ac:dyDescent="0.25">
      <c r="A47" s="68">
        <f>IF(ISBLANK(RAW!A47),"",RAW!A47)</f>
        <v>45083</v>
      </c>
      <c r="B47" s="68" t="str">
        <f>IF(ISBLANK(RAW!B47),"",RAW!B47)</f>
        <v>Buoy_2</v>
      </c>
      <c r="C47" s="69">
        <f>RAW!C47</f>
        <v>1</v>
      </c>
      <c r="D47" s="70">
        <f>IF(ISBLANK(RAW!L47),"",RAW!L47)</f>
        <v>14.72</v>
      </c>
    </row>
    <row r="48" spans="1:4" x14ac:dyDescent="0.25">
      <c r="A48" s="68">
        <f>IF(ISBLANK(RAW!A48),"",RAW!A48)</f>
        <v>45083</v>
      </c>
      <c r="B48" s="68" t="str">
        <f>IF(ISBLANK(RAW!B48),"",RAW!B48)</f>
        <v>Buoy_2</v>
      </c>
      <c r="C48" s="69">
        <f>RAW!C48</f>
        <v>2</v>
      </c>
      <c r="D48" s="70">
        <f>IF(ISBLANK(RAW!L48),"",RAW!L48)</f>
        <v>24.23</v>
      </c>
    </row>
    <row r="49" spans="1:4" x14ac:dyDescent="0.25">
      <c r="A49" s="68">
        <f>IF(ISBLANK(RAW!A49),"",RAW!A49)</f>
        <v>45083</v>
      </c>
      <c r="B49" s="68" t="str">
        <f>IF(ISBLANK(RAW!B49),"",RAW!B49)</f>
        <v>Buoy_2</v>
      </c>
      <c r="C49" s="69">
        <f>RAW!C49</f>
        <v>3</v>
      </c>
      <c r="D49" s="70">
        <f>IF(ISBLANK(RAW!L49),"",RAW!L49)</f>
        <v>23.88</v>
      </c>
    </row>
    <row r="50" spans="1:4" x14ac:dyDescent="0.25">
      <c r="A50" s="68">
        <f>IF(ISBLANK(RAW!A50),"",RAW!A50)</f>
        <v>45083</v>
      </c>
      <c r="B50" s="68" t="str">
        <f>IF(ISBLANK(RAW!B50),"",RAW!B50)</f>
        <v>ODNR_1</v>
      </c>
      <c r="C50" s="69">
        <f>RAW!C50</f>
        <v>1</v>
      </c>
      <c r="D50" s="70">
        <f>IF(ISBLANK(RAW!L50),"",RAW!L50)</f>
        <v>18.649999999999999</v>
      </c>
    </row>
    <row r="51" spans="1:4" x14ac:dyDescent="0.25">
      <c r="A51" s="68">
        <f>IF(ISBLANK(RAW!A51),"",RAW!A51)</f>
        <v>45083</v>
      </c>
      <c r="B51" s="68" t="str">
        <f>IF(ISBLANK(RAW!B51),"",RAW!B51)</f>
        <v>ODNR_1</v>
      </c>
      <c r="C51" s="69">
        <f>RAW!C51</f>
        <v>2</v>
      </c>
      <c r="D51" s="70">
        <f>IF(ISBLANK(RAW!L51),"",RAW!L51)</f>
        <v>5.74</v>
      </c>
    </row>
    <row r="52" spans="1:4" x14ac:dyDescent="0.25">
      <c r="A52" s="68">
        <f>IF(ISBLANK(RAW!A52),"",RAW!A52)</f>
        <v>45083</v>
      </c>
      <c r="B52" s="68" t="str">
        <f>IF(ISBLANK(RAW!B52),"",RAW!B52)</f>
        <v>ODNR_1</v>
      </c>
      <c r="C52" s="69">
        <f>RAW!C52</f>
        <v>3</v>
      </c>
      <c r="D52" s="70">
        <f>IF(ISBLANK(RAW!L52),"",RAW!L52)</f>
        <v>27.27</v>
      </c>
    </row>
    <row r="53" spans="1:4" x14ac:dyDescent="0.25">
      <c r="A53" s="68">
        <f>IF(ISBLANK(RAW!A53),"",RAW!A53)</f>
        <v>45083</v>
      </c>
      <c r="B53" s="68" t="str">
        <f>IF(ISBLANK(RAW!B53),"",RAW!B53)</f>
        <v>EC_1163</v>
      </c>
      <c r="C53" s="69">
        <f>RAW!C53</f>
        <v>1</v>
      </c>
      <c r="D53" s="70">
        <f>IF(ISBLANK(RAW!L53),"",RAW!L53)</f>
        <v>12.08</v>
      </c>
    </row>
    <row r="54" spans="1:4" x14ac:dyDescent="0.25">
      <c r="A54" s="68">
        <f>IF(ISBLANK(RAW!A54),"",RAW!A54)</f>
        <v>45083</v>
      </c>
      <c r="B54" s="68" t="str">
        <f>IF(ISBLANK(RAW!B54),"",RAW!B54)</f>
        <v>EC_1163</v>
      </c>
      <c r="C54" s="69">
        <f>RAW!C54</f>
        <v>2</v>
      </c>
      <c r="D54" s="70">
        <f>IF(ISBLANK(RAW!L54),"",RAW!L54)</f>
        <v>24</v>
      </c>
    </row>
    <row r="55" spans="1:4" x14ac:dyDescent="0.25">
      <c r="A55" s="68">
        <f>IF(ISBLANK(RAW!A55),"",RAW!A55)</f>
        <v>45083</v>
      </c>
      <c r="B55" s="68" t="str">
        <f>IF(ISBLANK(RAW!B55),"",RAW!B55)</f>
        <v>EC_1163</v>
      </c>
      <c r="C55" s="69">
        <f>RAW!C55</f>
        <v>3</v>
      </c>
      <c r="D55" s="70">
        <f>IF(ISBLANK(RAW!L55),"",RAW!L55)</f>
        <v>18.34</v>
      </c>
    </row>
    <row r="56" spans="1:4" x14ac:dyDescent="0.25">
      <c r="A56" s="68">
        <f>IF(ISBLANK(RAW!A56),"",RAW!A56)</f>
        <v>45083</v>
      </c>
      <c r="B56" s="68" t="str">
        <f>IF(ISBLANK(RAW!B56),"",RAW!B56)</f>
        <v>Causeway</v>
      </c>
      <c r="C56" s="69">
        <f>RAW!C56</f>
        <v>1</v>
      </c>
      <c r="D56" s="70">
        <f>IF(ISBLANK(RAW!L56),"",RAW!L56)</f>
        <v>13.35</v>
      </c>
    </row>
    <row r="57" spans="1:4" x14ac:dyDescent="0.25">
      <c r="A57" s="68">
        <f>IF(ISBLANK(RAW!A57),"",RAW!A57)</f>
        <v>45083</v>
      </c>
      <c r="B57" s="68" t="str">
        <f>IF(ISBLANK(RAW!B57),"",RAW!B57)</f>
        <v>Causeway</v>
      </c>
      <c r="C57" s="69">
        <f>RAW!C57</f>
        <v>2</v>
      </c>
      <c r="D57" s="70">
        <f>IF(ISBLANK(RAW!L57),"",RAW!L57)</f>
        <v>1.89</v>
      </c>
    </row>
    <row r="58" spans="1:4" x14ac:dyDescent="0.25">
      <c r="A58" s="68">
        <f>IF(ISBLANK(RAW!A58),"",RAW!A58)</f>
        <v>45083</v>
      </c>
      <c r="B58" s="68" t="str">
        <f>IF(ISBLANK(RAW!B58),"",RAW!B58)</f>
        <v>Causeway</v>
      </c>
      <c r="C58" s="69">
        <f>RAW!C58</f>
        <v>3</v>
      </c>
      <c r="D58" s="70">
        <f>IF(ISBLANK(RAW!L58),"",RAW!L58)</f>
        <v>15.87</v>
      </c>
    </row>
    <row r="59" spans="1:4" x14ac:dyDescent="0.25">
      <c r="A59" s="68">
        <f>IF(ISBLANK(RAW!A59),"",RAW!A59)</f>
        <v>45083</v>
      </c>
      <c r="B59" s="68" t="str">
        <f>IF(ISBLANK(RAW!B59),"",RAW!B59)</f>
        <v>Bells</v>
      </c>
      <c r="C59" s="69">
        <f>RAW!C59</f>
        <v>1</v>
      </c>
      <c r="D59" s="70">
        <f>IF(ISBLANK(RAW!L59),"",RAW!L59)</f>
        <v>2.54</v>
      </c>
    </row>
    <row r="60" spans="1:4" x14ac:dyDescent="0.25">
      <c r="A60" s="68">
        <f>IF(ISBLANK(RAW!A60),"",RAW!A60)</f>
        <v>45083</v>
      </c>
      <c r="B60" s="68" t="str">
        <f>IF(ISBLANK(RAW!B60),"",RAW!B60)</f>
        <v>Bells</v>
      </c>
      <c r="C60" s="69">
        <f>RAW!C60</f>
        <v>2</v>
      </c>
      <c r="D60" s="70">
        <f>IF(ISBLANK(RAW!L60),"",RAW!L60)</f>
        <v>3.53</v>
      </c>
    </row>
    <row r="61" spans="1:4" x14ac:dyDescent="0.25">
      <c r="A61" s="68">
        <f>IF(ISBLANK(RAW!A61),"",RAW!A61)</f>
        <v>45083</v>
      </c>
      <c r="B61" s="68" t="str">
        <f>IF(ISBLANK(RAW!B61),"",RAW!B61)</f>
        <v>Bells</v>
      </c>
      <c r="C61" s="69">
        <f>RAW!C61</f>
        <v>3</v>
      </c>
      <c r="D61" s="70">
        <f>IF(ISBLANK(RAW!L61),"",RAW!L61)</f>
        <v>1.75</v>
      </c>
    </row>
    <row r="62" spans="1:4" x14ac:dyDescent="0.25">
      <c r="A62" s="68">
        <f>IF(ISBLANK(RAW!A62),"",RAW!A62)</f>
        <v>45090</v>
      </c>
      <c r="B62" s="68" t="str">
        <f>IF(ISBLANK(RAW!B62),"",RAW!B62)</f>
        <v>Muddy Creek</v>
      </c>
      <c r="C62" s="69">
        <f>RAW!C62</f>
        <v>1</v>
      </c>
      <c r="D62" s="70">
        <f>IF(ISBLANK(RAW!L62),"",RAW!L62)</f>
        <v>137.44</v>
      </c>
    </row>
    <row r="63" spans="1:4" x14ac:dyDescent="0.25">
      <c r="A63" s="68">
        <f>IF(ISBLANK(RAW!A63),"",RAW!A63)</f>
        <v>45090</v>
      </c>
      <c r="B63" s="68" t="str">
        <f>IF(ISBLANK(RAW!B63),"",RAW!B63)</f>
        <v>Muddy Creek</v>
      </c>
      <c r="C63" s="69">
        <f>RAW!C63</f>
        <v>2</v>
      </c>
      <c r="D63" s="70">
        <f>IF(ISBLANK(RAW!L63),"",RAW!L63)</f>
        <v>109.79</v>
      </c>
    </row>
    <row r="64" spans="1:4" x14ac:dyDescent="0.25">
      <c r="A64" s="68">
        <f>IF(ISBLANK(RAW!A64),"",RAW!A64)</f>
        <v>45090</v>
      </c>
      <c r="B64" s="68" t="str">
        <f>IF(ISBLANK(RAW!B64),"",RAW!B64)</f>
        <v>Muddy Creek</v>
      </c>
      <c r="C64" s="69">
        <f>RAW!C64</f>
        <v>3</v>
      </c>
      <c r="D64" s="70">
        <f>IF(ISBLANK(RAW!L64),"",RAW!L64)</f>
        <v>120.4</v>
      </c>
    </row>
    <row r="65" spans="1:4" x14ac:dyDescent="0.25">
      <c r="A65" s="68">
        <f>IF(ISBLANK(RAW!A65),"",RAW!A65)</f>
        <v>45090</v>
      </c>
      <c r="B65" s="68" t="str">
        <f>IF(ISBLANK(RAW!B65),"",RAW!B65)</f>
        <v>ODNR_4</v>
      </c>
      <c r="C65" s="69">
        <f>RAW!C65</f>
        <v>1</v>
      </c>
      <c r="D65" s="70">
        <f>IF(ISBLANK(RAW!L65),"",RAW!L65)</f>
        <v>100.32</v>
      </c>
    </row>
    <row r="66" spans="1:4" x14ac:dyDescent="0.25">
      <c r="A66" s="68">
        <f>IF(ISBLANK(RAW!A66),"",RAW!A66)</f>
        <v>45090</v>
      </c>
      <c r="B66" s="68" t="str">
        <f>IF(ISBLANK(RAW!B66),"",RAW!B66)</f>
        <v>ODNR_4</v>
      </c>
      <c r="C66" s="69">
        <f>RAW!C66</f>
        <v>2</v>
      </c>
      <c r="D66" s="70">
        <f>IF(ISBLANK(RAW!L66),"",RAW!L66)</f>
        <v>95.76</v>
      </c>
    </row>
    <row r="67" spans="1:4" x14ac:dyDescent="0.25">
      <c r="A67" s="68">
        <f>IF(ISBLANK(RAW!A67),"",RAW!A67)</f>
        <v>45090</v>
      </c>
      <c r="B67" s="68" t="str">
        <f>IF(ISBLANK(RAW!B67),"",RAW!B67)</f>
        <v>ODNR_4</v>
      </c>
      <c r="C67" s="69">
        <f>RAW!C67</f>
        <v>3</v>
      </c>
      <c r="D67" s="70">
        <f>IF(ISBLANK(RAW!L67),"",RAW!L67)</f>
        <v>91.75</v>
      </c>
    </row>
    <row r="68" spans="1:4" x14ac:dyDescent="0.25">
      <c r="A68" s="68">
        <f>IF(ISBLANK(RAW!A68),"",RAW!A68)</f>
        <v>45090</v>
      </c>
      <c r="B68" s="68" t="str">
        <f>IF(ISBLANK(RAW!B68),"",RAW!B68)</f>
        <v>ODNR_6</v>
      </c>
      <c r="C68" s="69">
        <f>RAW!C68</f>
        <v>1</v>
      </c>
      <c r="D68" s="70">
        <f>IF(ISBLANK(RAW!L68),"",RAW!L68)</f>
        <v>21.7</v>
      </c>
    </row>
    <row r="69" spans="1:4" x14ac:dyDescent="0.25">
      <c r="A69" s="68">
        <f>IF(ISBLANK(RAW!A69),"",RAW!A69)</f>
        <v>45090</v>
      </c>
      <c r="B69" s="68" t="str">
        <f>IF(ISBLANK(RAW!B69),"",RAW!B69)</f>
        <v>ODNR_6</v>
      </c>
      <c r="C69" s="69">
        <f>RAW!C69</f>
        <v>2</v>
      </c>
      <c r="D69" s="70">
        <f>IF(ISBLANK(RAW!L69),"",RAW!L69)</f>
        <v>81.64</v>
      </c>
    </row>
    <row r="70" spans="1:4" x14ac:dyDescent="0.25">
      <c r="A70" s="68">
        <f>IF(ISBLANK(RAW!A70),"",RAW!A70)</f>
        <v>45090</v>
      </c>
      <c r="B70" s="68" t="str">
        <f>IF(ISBLANK(RAW!B70),"",RAW!B70)</f>
        <v>ODNR_6</v>
      </c>
      <c r="C70" s="69">
        <f>RAW!C70</f>
        <v>3</v>
      </c>
      <c r="D70" s="70">
        <f>IF(ISBLANK(RAW!L70),"",RAW!L70)</f>
        <v>72.52</v>
      </c>
    </row>
    <row r="71" spans="1:4" x14ac:dyDescent="0.25">
      <c r="A71" s="68">
        <f>IF(ISBLANK(RAW!A71),"",RAW!A71)</f>
        <v>45090</v>
      </c>
      <c r="B71" s="68" t="str">
        <f>IF(ISBLANK(RAW!B71),"",RAW!B71)</f>
        <v>Bridge</v>
      </c>
      <c r="C71" s="69">
        <f>RAW!C71</f>
        <v>1</v>
      </c>
      <c r="D71" s="70">
        <f>IF(ISBLANK(RAW!L71),"",RAW!L71)</f>
        <v>92.48</v>
      </c>
    </row>
    <row r="72" spans="1:4" x14ac:dyDescent="0.25">
      <c r="A72" s="68">
        <f>IF(ISBLANK(RAW!A72),"",RAW!A72)</f>
        <v>45090</v>
      </c>
      <c r="B72" s="68" t="str">
        <f>IF(ISBLANK(RAW!B72),"",RAW!B72)</f>
        <v>Bridge</v>
      </c>
      <c r="C72" s="69">
        <f>RAW!C72</f>
        <v>2</v>
      </c>
      <c r="D72" s="70">
        <f>IF(ISBLANK(RAW!L72),"",RAW!L72)</f>
        <v>95.65</v>
      </c>
    </row>
    <row r="73" spans="1:4" x14ac:dyDescent="0.25">
      <c r="A73" s="68">
        <f>IF(ISBLANK(RAW!A73),"",RAW!A73)</f>
        <v>45090</v>
      </c>
      <c r="B73" s="68" t="str">
        <f>IF(ISBLANK(RAW!B73),"",RAW!B73)</f>
        <v>Bridge</v>
      </c>
      <c r="C73" s="69">
        <f>RAW!C73</f>
        <v>3</v>
      </c>
      <c r="D73" s="70">
        <f>IF(ISBLANK(RAW!L73),"",RAW!L73)</f>
        <v>94.09</v>
      </c>
    </row>
    <row r="74" spans="1:4" x14ac:dyDescent="0.25">
      <c r="A74" s="68">
        <f>IF(ISBLANK(RAW!A74),"",RAW!A74)</f>
        <v>45090</v>
      </c>
      <c r="B74" s="68" t="str">
        <f>IF(ISBLANK(RAW!B74),"",RAW!B74)</f>
        <v>ODNR_2</v>
      </c>
      <c r="C74" s="69">
        <f>RAW!C74</f>
        <v>1</v>
      </c>
      <c r="D74" s="70">
        <f>IF(ISBLANK(RAW!L74),"",RAW!L74)</f>
        <v>69.540000000000006</v>
      </c>
    </row>
    <row r="75" spans="1:4" x14ac:dyDescent="0.25">
      <c r="A75" s="68">
        <f>IF(ISBLANK(RAW!A75),"",RAW!A75)</f>
        <v>45090</v>
      </c>
      <c r="B75" s="68" t="str">
        <f>IF(ISBLANK(RAW!B75),"",RAW!B75)</f>
        <v>ODNR_2</v>
      </c>
      <c r="C75" s="69">
        <f>RAW!C75</f>
        <v>2</v>
      </c>
      <c r="D75" s="70">
        <f>IF(ISBLANK(RAW!L75),"",RAW!L75)</f>
        <v>84.48</v>
      </c>
    </row>
    <row r="76" spans="1:4" x14ac:dyDescent="0.25">
      <c r="A76" s="68">
        <f>IF(ISBLANK(RAW!A76),"",RAW!A76)</f>
        <v>45090</v>
      </c>
      <c r="B76" s="68" t="str">
        <f>IF(ISBLANK(RAW!B76),"",RAW!B76)</f>
        <v>ODNR_2</v>
      </c>
      <c r="C76" s="69">
        <f>RAW!C76</f>
        <v>3</v>
      </c>
      <c r="D76" s="70">
        <f>IF(ISBLANK(RAW!L76),"",RAW!L76)</f>
        <v>89.58</v>
      </c>
    </row>
    <row r="77" spans="1:4" x14ac:dyDescent="0.25">
      <c r="A77" s="68">
        <f>IF(ISBLANK(RAW!A77),"",RAW!A77)</f>
        <v>45090</v>
      </c>
      <c r="B77" s="68" t="str">
        <f>IF(ISBLANK(RAW!B77),"",RAW!B77)</f>
        <v>Buoy_2</v>
      </c>
      <c r="C77" s="69">
        <f>RAW!C77</f>
        <v>1</v>
      </c>
      <c r="D77" s="70">
        <f>IF(ISBLANK(RAW!L77),"",RAW!L77)</f>
        <v>61.26</v>
      </c>
    </row>
    <row r="78" spans="1:4" x14ac:dyDescent="0.25">
      <c r="A78" s="68">
        <f>IF(ISBLANK(RAW!A78),"",RAW!A78)</f>
        <v>45090</v>
      </c>
      <c r="B78" s="68" t="str">
        <f>IF(ISBLANK(RAW!B78),"",RAW!B78)</f>
        <v>Buoy_2</v>
      </c>
      <c r="C78" s="69">
        <f>RAW!C78</f>
        <v>2</v>
      </c>
      <c r="D78" s="70">
        <f>IF(ISBLANK(RAW!L78),"",RAW!L78)</f>
        <v>65.61</v>
      </c>
    </row>
    <row r="79" spans="1:4" x14ac:dyDescent="0.25">
      <c r="A79" s="68">
        <f>IF(ISBLANK(RAW!A79),"",RAW!A79)</f>
        <v>45090</v>
      </c>
      <c r="B79" s="68" t="str">
        <f>IF(ISBLANK(RAW!B79),"",RAW!B79)</f>
        <v>Buoy_2</v>
      </c>
      <c r="C79" s="69">
        <f>RAW!C79</f>
        <v>3</v>
      </c>
      <c r="D79" s="70">
        <f>IF(ISBLANK(RAW!L79),"",RAW!L79)</f>
        <v>63.01</v>
      </c>
    </row>
    <row r="80" spans="1:4" x14ac:dyDescent="0.25">
      <c r="A80" s="68">
        <f>IF(ISBLANK(RAW!A80),"",RAW!A80)</f>
        <v>45090</v>
      </c>
      <c r="B80" s="68" t="str">
        <f>IF(ISBLANK(RAW!B80),"",RAW!B80)</f>
        <v>ODNR_1</v>
      </c>
      <c r="C80" s="69">
        <f>RAW!C80</f>
        <v>1</v>
      </c>
      <c r="D80" s="70">
        <f>IF(ISBLANK(RAW!L80),"",RAW!L80)</f>
        <v>60.09</v>
      </c>
    </row>
    <row r="81" spans="1:4" x14ac:dyDescent="0.25">
      <c r="A81" s="68">
        <f>IF(ISBLANK(RAW!A81),"",RAW!A81)</f>
        <v>45090</v>
      </c>
      <c r="B81" s="68" t="str">
        <f>IF(ISBLANK(RAW!B81),"",RAW!B81)</f>
        <v>ODNR_1</v>
      </c>
      <c r="C81" s="69">
        <f>RAW!C81</f>
        <v>2</v>
      </c>
      <c r="D81" s="70">
        <f>IF(ISBLANK(RAW!L81),"",RAW!L81)</f>
        <v>60.8</v>
      </c>
    </row>
    <row r="82" spans="1:4" x14ac:dyDescent="0.25">
      <c r="A82" s="68">
        <f>IF(ISBLANK(RAW!A82),"",RAW!A82)</f>
        <v>45090</v>
      </c>
      <c r="B82" s="68" t="str">
        <f>IF(ISBLANK(RAW!B82),"",RAW!B82)</f>
        <v>ODNR_1</v>
      </c>
      <c r="C82" s="69">
        <f>RAW!C82</f>
        <v>3</v>
      </c>
      <c r="D82" s="70">
        <f>IF(ISBLANK(RAW!L82),"",RAW!L82)</f>
        <v>61.47</v>
      </c>
    </row>
    <row r="83" spans="1:4" x14ac:dyDescent="0.25">
      <c r="A83" s="68">
        <f>IF(ISBLANK(RAW!A83),"",RAW!A83)</f>
        <v>45090</v>
      </c>
      <c r="B83" s="68" t="str">
        <f>IF(ISBLANK(RAW!B83),"",RAW!B83)</f>
        <v>EC_1163</v>
      </c>
      <c r="C83" s="69">
        <f>RAW!C83</f>
        <v>1</v>
      </c>
      <c r="D83" s="70">
        <f>IF(ISBLANK(RAW!L83),"",RAW!L83)</f>
        <v>42.59</v>
      </c>
    </row>
    <row r="84" spans="1:4" x14ac:dyDescent="0.25">
      <c r="A84" s="68">
        <f>IF(ISBLANK(RAW!A84),"",RAW!A84)</f>
        <v>45090</v>
      </c>
      <c r="B84" s="68" t="str">
        <f>IF(ISBLANK(RAW!B84),"",RAW!B84)</f>
        <v>EC_1163</v>
      </c>
      <c r="C84" s="69">
        <f>RAW!C84</f>
        <v>2</v>
      </c>
      <c r="D84" s="70">
        <f>IF(ISBLANK(RAW!L84),"",RAW!L84)</f>
        <v>42.58</v>
      </c>
    </row>
    <row r="85" spans="1:4" x14ac:dyDescent="0.25">
      <c r="A85" s="68">
        <f>IF(ISBLANK(RAW!A85),"",RAW!A85)</f>
        <v>45090</v>
      </c>
      <c r="B85" s="68" t="str">
        <f>IF(ISBLANK(RAW!B85),"",RAW!B85)</f>
        <v>EC_1163</v>
      </c>
      <c r="C85" s="69">
        <f>RAW!C85</f>
        <v>3</v>
      </c>
      <c r="D85" s="70">
        <f>IF(ISBLANK(RAW!L85),"",RAW!L85)</f>
        <v>42.54</v>
      </c>
    </row>
    <row r="86" spans="1:4" x14ac:dyDescent="0.25">
      <c r="A86" s="68">
        <f>IF(ISBLANK(RAW!A86),"",RAW!A86)</f>
        <v>45090</v>
      </c>
      <c r="B86" s="68" t="str">
        <f>IF(ISBLANK(RAW!B86),"",RAW!B86)</f>
        <v>Causeway</v>
      </c>
      <c r="C86" s="69">
        <f>RAW!C86</f>
        <v>1</v>
      </c>
      <c r="D86" s="70">
        <f>IF(ISBLANK(RAW!L86),"",RAW!L86)</f>
        <v>46.9</v>
      </c>
    </row>
    <row r="87" spans="1:4" x14ac:dyDescent="0.25">
      <c r="A87" s="68">
        <f>IF(ISBLANK(RAW!A87),"",RAW!A87)</f>
        <v>45090</v>
      </c>
      <c r="B87" s="68" t="str">
        <f>IF(ISBLANK(RAW!B87),"",RAW!B87)</f>
        <v>Causeway</v>
      </c>
      <c r="C87" s="69">
        <f>RAW!C87</f>
        <v>2</v>
      </c>
      <c r="D87" s="70">
        <f>IF(ISBLANK(RAW!L87),"",RAW!L87)</f>
        <v>56.81</v>
      </c>
    </row>
    <row r="88" spans="1:4" x14ac:dyDescent="0.25">
      <c r="A88" s="68">
        <f>IF(ISBLANK(RAW!A88),"",RAW!A88)</f>
        <v>45090</v>
      </c>
      <c r="B88" s="68" t="str">
        <f>IF(ISBLANK(RAW!B88),"",RAW!B88)</f>
        <v>Causeway</v>
      </c>
      <c r="C88" s="69">
        <f>RAW!C88</f>
        <v>3</v>
      </c>
      <c r="D88" s="70">
        <f>IF(ISBLANK(RAW!L88),"",RAW!L88)</f>
        <v>59.25</v>
      </c>
    </row>
    <row r="89" spans="1:4" x14ac:dyDescent="0.25">
      <c r="A89" s="68">
        <f>IF(ISBLANK(RAW!A89),"",RAW!A89)</f>
        <v>45090</v>
      </c>
      <c r="B89" s="68" t="str">
        <f>IF(ISBLANK(RAW!B89),"",RAW!B89)</f>
        <v>Bells</v>
      </c>
      <c r="C89" s="69">
        <f>RAW!C89</f>
        <v>1</v>
      </c>
      <c r="D89" s="70">
        <f>IF(ISBLANK(RAW!L89),"",RAW!L89)</f>
        <v>3.31</v>
      </c>
    </row>
    <row r="90" spans="1:4" x14ac:dyDescent="0.25">
      <c r="A90" s="68">
        <f>IF(ISBLANK(RAW!A90),"",RAW!A90)</f>
        <v>45090</v>
      </c>
      <c r="B90" s="68" t="str">
        <f>IF(ISBLANK(RAW!B90),"",RAW!B90)</f>
        <v>Bells</v>
      </c>
      <c r="C90" s="69">
        <f>RAW!C90</f>
        <v>2</v>
      </c>
      <c r="D90" s="70">
        <f>IF(ISBLANK(RAW!L90),"",RAW!L90)</f>
        <v>3.63</v>
      </c>
    </row>
    <row r="91" spans="1:4" x14ac:dyDescent="0.25">
      <c r="A91" s="68">
        <f>IF(ISBLANK(RAW!A91),"",RAW!A91)</f>
        <v>45090</v>
      </c>
      <c r="B91" s="68" t="str">
        <f>IF(ISBLANK(RAW!B91),"",RAW!B91)</f>
        <v>Bells</v>
      </c>
      <c r="C91" s="69">
        <f>RAW!C91</f>
        <v>3</v>
      </c>
      <c r="D91" s="70">
        <f>IF(ISBLANK(RAW!L91),"",RAW!L91)</f>
        <v>2.98</v>
      </c>
    </row>
    <row r="92" spans="1:4" x14ac:dyDescent="0.25">
      <c r="A92" s="68">
        <f>IF(ISBLANK(RAW!A92),"",RAW!A92)</f>
        <v>45097</v>
      </c>
      <c r="B92" s="68" t="str">
        <f>IF(ISBLANK(RAW!B92),"",RAW!B92)</f>
        <v>Muddy Creek</v>
      </c>
      <c r="C92" s="69">
        <f>RAW!C92</f>
        <v>1</v>
      </c>
      <c r="D92" s="70">
        <f>IF(ISBLANK(RAW!L92),"",RAW!L92)</f>
        <v>235.85</v>
      </c>
    </row>
    <row r="93" spans="1:4" x14ac:dyDescent="0.25">
      <c r="A93" s="68">
        <f>IF(ISBLANK(RAW!A93),"",RAW!A93)</f>
        <v>45097</v>
      </c>
      <c r="B93" s="68" t="str">
        <f>IF(ISBLANK(RAW!B93),"",RAW!B93)</f>
        <v>Muddy Creek</v>
      </c>
      <c r="C93" s="69">
        <f>RAW!C93</f>
        <v>2</v>
      </c>
      <c r="D93" s="70">
        <f>IF(ISBLANK(RAW!L93),"",RAW!L93)</f>
        <v>221.6</v>
      </c>
    </row>
    <row r="94" spans="1:4" x14ac:dyDescent="0.25">
      <c r="A94" s="68">
        <f>IF(ISBLANK(RAW!A94),"",RAW!A94)</f>
        <v>45097</v>
      </c>
      <c r="B94" s="68" t="str">
        <f>IF(ISBLANK(RAW!B94),"",RAW!B94)</f>
        <v>Muddy Creek</v>
      </c>
      <c r="C94" s="69">
        <f>RAW!C94</f>
        <v>3</v>
      </c>
      <c r="D94" s="70">
        <f>IF(ISBLANK(RAW!L94),"",RAW!L94)</f>
        <v>231.48</v>
      </c>
    </row>
    <row r="95" spans="1:4" x14ac:dyDescent="0.25">
      <c r="A95" s="68">
        <f>IF(ISBLANK(RAW!A95),"",RAW!A95)</f>
        <v>45097</v>
      </c>
      <c r="B95" s="68" t="str">
        <f>IF(ISBLANK(RAW!B95),"",RAW!B95)</f>
        <v>ODNR_4</v>
      </c>
      <c r="C95" s="69">
        <f>RAW!C95</f>
        <v>1</v>
      </c>
      <c r="D95" s="70">
        <f>IF(ISBLANK(RAW!L95),"",RAW!L95)</f>
        <v>42.3</v>
      </c>
    </row>
    <row r="96" spans="1:4" x14ac:dyDescent="0.25">
      <c r="A96" s="68">
        <f>IF(ISBLANK(RAW!A96),"",RAW!A96)</f>
        <v>45097</v>
      </c>
      <c r="B96" s="68" t="str">
        <f>IF(ISBLANK(RAW!B96),"",RAW!B96)</f>
        <v>ODNR_4</v>
      </c>
      <c r="C96" s="69">
        <f>RAW!C96</f>
        <v>2</v>
      </c>
      <c r="D96" s="70">
        <f>IF(ISBLANK(RAW!L96),"",RAW!L96)</f>
        <v>197.39</v>
      </c>
    </row>
    <row r="97" spans="1:4" x14ac:dyDescent="0.25">
      <c r="A97" s="68">
        <f>IF(ISBLANK(RAW!A97),"",RAW!A97)</f>
        <v>45097</v>
      </c>
      <c r="B97" s="68" t="str">
        <f>IF(ISBLANK(RAW!B97),"",RAW!B97)</f>
        <v>ODNR_4</v>
      </c>
      <c r="C97" s="69">
        <f>RAW!C97</f>
        <v>3</v>
      </c>
      <c r="D97" s="70">
        <f>IF(ISBLANK(RAW!L97),"",RAW!L97)</f>
        <v>143.13999999999999</v>
      </c>
    </row>
    <row r="98" spans="1:4" x14ac:dyDescent="0.25">
      <c r="A98" s="68">
        <f>IF(ISBLANK(RAW!A98),"",RAW!A98)</f>
        <v>45097</v>
      </c>
      <c r="B98" s="68" t="str">
        <f>IF(ISBLANK(RAW!B98),"",RAW!B98)</f>
        <v>ODNR_6</v>
      </c>
      <c r="C98" s="69">
        <f>RAW!C98</f>
        <v>1</v>
      </c>
      <c r="D98" s="70">
        <f>IF(ISBLANK(RAW!L98),"",RAW!L98)</f>
        <v>53.82</v>
      </c>
    </row>
    <row r="99" spans="1:4" x14ac:dyDescent="0.25">
      <c r="A99" s="68">
        <f>IF(ISBLANK(RAW!A99),"",RAW!A99)</f>
        <v>45097</v>
      </c>
      <c r="B99" s="68" t="str">
        <f>IF(ISBLANK(RAW!B99),"",RAW!B99)</f>
        <v>ODNR_6</v>
      </c>
      <c r="C99" s="69">
        <f>RAW!C99</f>
        <v>2</v>
      </c>
      <c r="D99" s="70">
        <f>IF(ISBLANK(RAW!L99),"",RAW!L99)</f>
        <v>54.64</v>
      </c>
    </row>
    <row r="100" spans="1:4" x14ac:dyDescent="0.25">
      <c r="A100" s="68">
        <f>IF(ISBLANK(RAW!A100),"",RAW!A100)</f>
        <v>45097</v>
      </c>
      <c r="B100" s="68" t="str">
        <f>IF(ISBLANK(RAW!B100),"",RAW!B100)</f>
        <v>ODNR_6</v>
      </c>
      <c r="C100" s="69">
        <f>RAW!C100</f>
        <v>3</v>
      </c>
      <c r="D100" s="70">
        <f>IF(ISBLANK(RAW!L100),"",RAW!L100)</f>
        <v>140.47999999999999</v>
      </c>
    </row>
    <row r="101" spans="1:4" x14ac:dyDescent="0.25">
      <c r="A101" s="68">
        <f>IF(ISBLANK(RAW!A101),"",RAW!A101)</f>
        <v>45097</v>
      </c>
      <c r="B101" s="68" t="str">
        <f>IF(ISBLANK(RAW!B101),"",RAW!B101)</f>
        <v>Bridge</v>
      </c>
      <c r="C101" s="69">
        <f>RAW!C101</f>
        <v>1</v>
      </c>
      <c r="D101" s="70">
        <f>IF(ISBLANK(RAW!L101),"",RAW!L101)</f>
        <v>3</v>
      </c>
    </row>
    <row r="102" spans="1:4" x14ac:dyDescent="0.25">
      <c r="A102" s="68">
        <f>IF(ISBLANK(RAW!A102),"",RAW!A102)</f>
        <v>45097</v>
      </c>
      <c r="B102" s="68" t="str">
        <f>IF(ISBLANK(RAW!B102),"",RAW!B102)</f>
        <v>Bridge</v>
      </c>
      <c r="C102" s="69">
        <f>RAW!C102</f>
        <v>2</v>
      </c>
      <c r="D102" s="70">
        <f>IF(ISBLANK(RAW!L102),"",RAW!L102)</f>
        <v>51.91</v>
      </c>
    </row>
    <row r="103" spans="1:4" x14ac:dyDescent="0.25">
      <c r="A103" s="68">
        <f>IF(ISBLANK(RAW!A103),"",RAW!A103)</f>
        <v>45097</v>
      </c>
      <c r="B103" s="68" t="str">
        <f>IF(ISBLANK(RAW!B103),"",RAW!B103)</f>
        <v>Bridge</v>
      </c>
      <c r="C103" s="69">
        <f>RAW!C103</f>
        <v>3</v>
      </c>
      <c r="D103" s="70">
        <f>IF(ISBLANK(RAW!L103),"",RAW!L103)</f>
        <v>57.13</v>
      </c>
    </row>
    <row r="104" spans="1:4" x14ac:dyDescent="0.25">
      <c r="A104" s="68">
        <f>IF(ISBLANK(RAW!A104),"",RAW!A104)</f>
        <v>45097</v>
      </c>
      <c r="B104" s="68" t="str">
        <f>IF(ISBLANK(RAW!B104),"",RAW!B104)</f>
        <v>ODNR_2</v>
      </c>
      <c r="C104" s="69">
        <f>RAW!C104</f>
        <v>1</v>
      </c>
      <c r="D104" s="70">
        <f>IF(ISBLANK(RAW!L104),"",RAW!L104)</f>
        <v>45.13</v>
      </c>
    </row>
    <row r="105" spans="1:4" x14ac:dyDescent="0.25">
      <c r="A105" s="68">
        <f>IF(ISBLANK(RAW!A105),"",RAW!A105)</f>
        <v>45097</v>
      </c>
      <c r="B105" s="68" t="str">
        <f>IF(ISBLANK(RAW!B105),"",RAW!B105)</f>
        <v>ODNR_2</v>
      </c>
      <c r="C105" s="69">
        <f>RAW!C105</f>
        <v>2</v>
      </c>
      <c r="D105" s="70">
        <f>IF(ISBLANK(RAW!L105),"",RAW!L105)</f>
        <v>45.02</v>
      </c>
    </row>
    <row r="106" spans="1:4" x14ac:dyDescent="0.25">
      <c r="A106" s="68">
        <f>IF(ISBLANK(RAW!A106),"",RAW!A106)</f>
        <v>45097</v>
      </c>
      <c r="B106" s="68" t="str">
        <f>IF(ISBLANK(RAW!B106),"",RAW!B106)</f>
        <v>ODNR_2</v>
      </c>
      <c r="C106" s="69">
        <f>RAW!C106</f>
        <v>3</v>
      </c>
      <c r="D106" s="70">
        <f>IF(ISBLANK(RAW!L106),"",RAW!L106)</f>
        <v>39.94</v>
      </c>
    </row>
    <row r="107" spans="1:4" x14ac:dyDescent="0.25">
      <c r="A107" s="68">
        <f>IF(ISBLANK(RAW!A107),"",RAW!A107)</f>
        <v>45097</v>
      </c>
      <c r="B107" s="68" t="str">
        <f>IF(ISBLANK(RAW!B107),"",RAW!B107)</f>
        <v>Buoy_2</v>
      </c>
      <c r="C107" s="69">
        <f>RAW!C107</f>
        <v>1</v>
      </c>
      <c r="D107" s="70">
        <f>IF(ISBLANK(RAW!L107),"",RAW!L107)</f>
        <v>68.400000000000006</v>
      </c>
    </row>
    <row r="108" spans="1:4" x14ac:dyDescent="0.25">
      <c r="A108" s="68">
        <f>IF(ISBLANK(RAW!A108),"",RAW!A108)</f>
        <v>45097</v>
      </c>
      <c r="B108" s="68" t="str">
        <f>IF(ISBLANK(RAW!B108),"",RAW!B108)</f>
        <v>Buoy_2</v>
      </c>
      <c r="C108" s="69">
        <f>RAW!C108</f>
        <v>2</v>
      </c>
      <c r="D108" s="70">
        <f>IF(ISBLANK(RAW!L108),"",RAW!L108)</f>
        <v>64.95</v>
      </c>
    </row>
    <row r="109" spans="1:4" x14ac:dyDescent="0.25">
      <c r="A109" s="68">
        <f>IF(ISBLANK(RAW!A109),"",RAW!A109)</f>
        <v>45097</v>
      </c>
      <c r="B109" s="68" t="str">
        <f>IF(ISBLANK(RAW!B109),"",RAW!B109)</f>
        <v>Buoy_2</v>
      </c>
      <c r="C109" s="69">
        <f>RAW!C109</f>
        <v>3</v>
      </c>
      <c r="D109" s="70">
        <f>IF(ISBLANK(RAW!L109),"",RAW!L109)</f>
        <v>64.400000000000006</v>
      </c>
    </row>
    <row r="110" spans="1:4" x14ac:dyDescent="0.25">
      <c r="A110" s="68">
        <f>IF(ISBLANK(RAW!A110),"",RAW!A110)</f>
        <v>45097</v>
      </c>
      <c r="B110" s="68" t="str">
        <f>IF(ISBLANK(RAW!B110),"",RAW!B110)</f>
        <v>ODNR_1</v>
      </c>
      <c r="C110" s="69">
        <f>RAW!C110</f>
        <v>1</v>
      </c>
      <c r="D110" s="70">
        <f>IF(ISBLANK(RAW!L110),"",RAW!L110)</f>
        <v>12.2</v>
      </c>
    </row>
    <row r="111" spans="1:4" x14ac:dyDescent="0.25">
      <c r="A111" s="68">
        <f>IF(ISBLANK(RAW!A111),"",RAW!A111)</f>
        <v>45097</v>
      </c>
      <c r="B111" s="68" t="str">
        <f>IF(ISBLANK(RAW!B111),"",RAW!B111)</f>
        <v>ODNR_1</v>
      </c>
      <c r="C111" s="69">
        <f>RAW!C111</f>
        <v>2</v>
      </c>
      <c r="D111" s="70">
        <f>IF(ISBLANK(RAW!L111),"",RAW!L111)</f>
        <v>63.15</v>
      </c>
    </row>
    <row r="112" spans="1:4" x14ac:dyDescent="0.25">
      <c r="A112" s="68">
        <f>IF(ISBLANK(RAW!A112),"",RAW!A112)</f>
        <v>45097</v>
      </c>
      <c r="B112" s="68" t="str">
        <f>IF(ISBLANK(RAW!B112),"",RAW!B112)</f>
        <v>ODNR_1</v>
      </c>
      <c r="C112" s="69">
        <f>RAW!C112</f>
        <v>3</v>
      </c>
      <c r="D112" s="70">
        <f>IF(ISBLANK(RAW!L112),"",RAW!L112)</f>
        <v>62.17</v>
      </c>
    </row>
    <row r="113" spans="1:4" x14ac:dyDescent="0.25">
      <c r="A113" s="68">
        <f>IF(ISBLANK(RAW!A113),"",RAW!A113)</f>
        <v>45097</v>
      </c>
      <c r="B113" s="68" t="str">
        <f>IF(ISBLANK(RAW!B113),"",RAW!B113)</f>
        <v>EC_1163</v>
      </c>
      <c r="C113" s="69">
        <f>RAW!C113</f>
        <v>1</v>
      </c>
      <c r="D113" s="70">
        <f>IF(ISBLANK(RAW!L113),"",RAW!L113)</f>
        <v>66.069999999999993</v>
      </c>
    </row>
    <row r="114" spans="1:4" x14ac:dyDescent="0.25">
      <c r="A114" s="68">
        <f>IF(ISBLANK(RAW!A114),"",RAW!A114)</f>
        <v>45097</v>
      </c>
      <c r="B114" s="68" t="str">
        <f>IF(ISBLANK(RAW!B114),"",RAW!B114)</f>
        <v>EC_1163</v>
      </c>
      <c r="C114" s="69">
        <f>RAW!C114</f>
        <v>2</v>
      </c>
      <c r="D114" s="70">
        <f>IF(ISBLANK(RAW!L114),"",RAW!L114)</f>
        <v>68.13</v>
      </c>
    </row>
    <row r="115" spans="1:4" x14ac:dyDescent="0.25">
      <c r="A115" s="68">
        <f>IF(ISBLANK(RAW!A115),"",RAW!A115)</f>
        <v>45097</v>
      </c>
      <c r="B115" s="68" t="str">
        <f>IF(ISBLANK(RAW!B115),"",RAW!B115)</f>
        <v>EC_1163</v>
      </c>
      <c r="C115" s="69">
        <f>RAW!C115</f>
        <v>3</v>
      </c>
      <c r="D115" s="70">
        <f>IF(ISBLANK(RAW!L115),"",RAW!L115)</f>
        <v>59.93</v>
      </c>
    </row>
    <row r="116" spans="1:4" x14ac:dyDescent="0.25">
      <c r="A116" s="68">
        <f>IF(ISBLANK(RAW!A116),"",RAW!A116)</f>
        <v>45097</v>
      </c>
      <c r="B116" s="68" t="str">
        <f>IF(ISBLANK(RAW!B116),"",RAW!B116)</f>
        <v>Causeway</v>
      </c>
      <c r="C116" s="69">
        <f>RAW!C116</f>
        <v>1</v>
      </c>
      <c r="D116" s="70">
        <f>IF(ISBLANK(RAW!L116),"",RAW!L116)</f>
        <v>21.87</v>
      </c>
    </row>
    <row r="117" spans="1:4" x14ac:dyDescent="0.25">
      <c r="A117" s="68">
        <f>IF(ISBLANK(RAW!A117),"",RAW!A117)</f>
        <v>45097</v>
      </c>
      <c r="B117" s="68" t="str">
        <f>IF(ISBLANK(RAW!B117),"",RAW!B117)</f>
        <v>Causeway</v>
      </c>
      <c r="C117" s="69">
        <f>RAW!C117</f>
        <v>2</v>
      </c>
      <c r="D117" s="70">
        <f>IF(ISBLANK(RAW!L117),"",RAW!L117)</f>
        <v>67.09</v>
      </c>
    </row>
    <row r="118" spans="1:4" x14ac:dyDescent="0.25">
      <c r="A118" s="68">
        <f>IF(ISBLANK(RAW!A118),"",RAW!A118)</f>
        <v>45097</v>
      </c>
      <c r="B118" s="68" t="str">
        <f>IF(ISBLANK(RAW!B118),"",RAW!B118)</f>
        <v>Causeway</v>
      </c>
      <c r="C118" s="69">
        <f>RAW!C118</f>
        <v>3</v>
      </c>
      <c r="D118" s="70">
        <f>IF(ISBLANK(RAW!L118),"",RAW!L118)</f>
        <v>47.39</v>
      </c>
    </row>
    <row r="119" spans="1:4" x14ac:dyDescent="0.25">
      <c r="A119" s="68">
        <f>IF(ISBLANK(RAW!A119),"",RAW!A119)</f>
        <v>45104</v>
      </c>
      <c r="B119" s="68" t="str">
        <f>IF(ISBLANK(RAW!B119),"",RAW!B119)</f>
        <v>Muddy Creek</v>
      </c>
      <c r="C119" s="69">
        <f>RAW!C119</f>
        <v>1</v>
      </c>
      <c r="D119" s="70">
        <f>IF(ISBLANK(RAW!L119),"",RAW!L119)</f>
        <v>10.58</v>
      </c>
    </row>
    <row r="120" spans="1:4" x14ac:dyDescent="0.25">
      <c r="A120" s="68">
        <f>IF(ISBLANK(RAW!A120),"",RAW!A120)</f>
        <v>45104</v>
      </c>
      <c r="B120" s="68" t="str">
        <f>IF(ISBLANK(RAW!B120),"",RAW!B120)</f>
        <v>Muddy Creek</v>
      </c>
      <c r="C120" s="69">
        <f>RAW!C120</f>
        <v>2</v>
      </c>
      <c r="D120" s="70">
        <f>IF(ISBLANK(RAW!L120),"",RAW!L120)</f>
        <v>161.28</v>
      </c>
    </row>
    <row r="121" spans="1:4" x14ac:dyDescent="0.25">
      <c r="A121" s="68">
        <f>IF(ISBLANK(RAW!A121),"",RAW!A121)</f>
        <v>45104</v>
      </c>
      <c r="B121" s="68" t="str">
        <f>IF(ISBLANK(RAW!B121),"",RAW!B121)</f>
        <v>Muddy Creek</v>
      </c>
      <c r="C121" s="69">
        <f>RAW!C121</f>
        <v>3</v>
      </c>
      <c r="D121" s="70">
        <f>IF(ISBLANK(RAW!L121),"",RAW!L121)</f>
        <v>162.91</v>
      </c>
    </row>
    <row r="122" spans="1:4" x14ac:dyDescent="0.25">
      <c r="A122" s="68">
        <f>IF(ISBLANK(RAW!A122),"",RAW!A122)</f>
        <v>45104</v>
      </c>
      <c r="B122" s="68" t="str">
        <f>IF(ISBLANK(RAW!B122),"",RAW!B122)</f>
        <v>ODNR_4</v>
      </c>
      <c r="C122" s="69">
        <f>RAW!C122</f>
        <v>1</v>
      </c>
      <c r="D122" s="70">
        <f>IF(ISBLANK(RAW!L122),"",RAW!L122)</f>
        <v>96.94</v>
      </c>
    </row>
    <row r="123" spans="1:4" x14ac:dyDescent="0.25">
      <c r="A123" s="68">
        <f>IF(ISBLANK(RAW!A123),"",RAW!A123)</f>
        <v>45104</v>
      </c>
      <c r="B123" s="68" t="str">
        <f>IF(ISBLANK(RAW!B123),"",RAW!B123)</f>
        <v>ODNR_4</v>
      </c>
      <c r="C123" s="69">
        <f>RAW!C123</f>
        <v>2</v>
      </c>
      <c r="D123" s="70">
        <f>IF(ISBLANK(RAW!L123),"",RAW!L123)</f>
        <v>236.28</v>
      </c>
    </row>
    <row r="124" spans="1:4" x14ac:dyDescent="0.25">
      <c r="A124" s="68">
        <f>IF(ISBLANK(RAW!A124),"",RAW!A124)</f>
        <v>45104</v>
      </c>
      <c r="B124" s="68" t="str">
        <f>IF(ISBLANK(RAW!B124),"",RAW!B124)</f>
        <v>ODNR_4</v>
      </c>
      <c r="C124" s="69">
        <f>RAW!C124</f>
        <v>3</v>
      </c>
      <c r="D124" s="70">
        <f>IF(ISBLANK(RAW!L124),"",RAW!L124)</f>
        <v>231.59</v>
      </c>
    </row>
    <row r="125" spans="1:4" x14ac:dyDescent="0.25">
      <c r="A125" s="68">
        <f>IF(ISBLANK(RAW!A125),"",RAW!A125)</f>
        <v>45104</v>
      </c>
      <c r="B125" s="68" t="str">
        <f>IF(ISBLANK(RAW!B125),"",RAW!B125)</f>
        <v>ODNR_6</v>
      </c>
      <c r="C125" s="69">
        <f>RAW!C125</f>
        <v>1</v>
      </c>
      <c r="D125" s="70">
        <f>IF(ISBLANK(RAW!L125),"",RAW!L125)</f>
        <v>77.75</v>
      </c>
    </row>
    <row r="126" spans="1:4" x14ac:dyDescent="0.25">
      <c r="A126" s="68">
        <f>IF(ISBLANK(RAW!A126),"",RAW!A126)</f>
        <v>45104</v>
      </c>
      <c r="B126" s="68" t="str">
        <f>IF(ISBLANK(RAW!B126),"",RAW!B126)</f>
        <v>ODNR_6</v>
      </c>
      <c r="C126" s="69">
        <f>RAW!C126</f>
        <v>2</v>
      </c>
      <c r="D126" s="70">
        <f>IF(ISBLANK(RAW!L126),"",RAW!L126)</f>
        <v>80.37</v>
      </c>
    </row>
    <row r="127" spans="1:4" x14ac:dyDescent="0.25">
      <c r="A127" s="68">
        <f>IF(ISBLANK(RAW!A127),"",RAW!A127)</f>
        <v>45104</v>
      </c>
      <c r="B127" s="68" t="str">
        <f>IF(ISBLANK(RAW!B127),"",RAW!B127)</f>
        <v>ODNR_6</v>
      </c>
      <c r="C127" s="69">
        <f>RAW!C127</f>
        <v>3</v>
      </c>
      <c r="D127" s="70">
        <f>IF(ISBLANK(RAW!L127),"",RAW!L127)</f>
        <v>72.22</v>
      </c>
    </row>
    <row r="128" spans="1:4" x14ac:dyDescent="0.25">
      <c r="A128" s="68">
        <f>IF(ISBLANK(RAW!A128),"",RAW!A128)</f>
        <v>45104</v>
      </c>
      <c r="B128" s="68" t="str">
        <f>IF(ISBLANK(RAW!B128),"",RAW!B128)</f>
        <v>Bridge</v>
      </c>
      <c r="C128" s="69">
        <f>RAW!C128</f>
        <v>1</v>
      </c>
      <c r="D128" s="70">
        <f>IF(ISBLANK(RAW!L128),"",RAW!L128)</f>
        <v>73.37</v>
      </c>
    </row>
    <row r="129" spans="1:4" x14ac:dyDescent="0.25">
      <c r="A129" s="68">
        <f>IF(ISBLANK(RAW!A129),"",RAW!A129)</f>
        <v>45104</v>
      </c>
      <c r="B129" s="68" t="str">
        <f>IF(ISBLANK(RAW!B129),"",RAW!B129)</f>
        <v>Bridge</v>
      </c>
      <c r="C129" s="69">
        <f>RAW!C129</f>
        <v>2</v>
      </c>
      <c r="D129" s="70">
        <f>IF(ISBLANK(RAW!L129),"",RAW!L129)</f>
        <v>49.06</v>
      </c>
    </row>
    <row r="130" spans="1:4" x14ac:dyDescent="0.25">
      <c r="A130" s="68">
        <f>IF(ISBLANK(RAW!A130),"",RAW!A130)</f>
        <v>45104</v>
      </c>
      <c r="B130" s="68" t="str">
        <f>IF(ISBLANK(RAW!B130),"",RAW!B130)</f>
        <v>Bridge</v>
      </c>
      <c r="C130" s="69">
        <f>RAW!C130</f>
        <v>3</v>
      </c>
      <c r="D130" s="70">
        <f>IF(ISBLANK(RAW!L130),"",RAW!L130)</f>
        <v>64.12</v>
      </c>
    </row>
    <row r="131" spans="1:4" x14ac:dyDescent="0.25">
      <c r="A131" s="68">
        <f>IF(ISBLANK(RAW!A131),"",RAW!A131)</f>
        <v>45104</v>
      </c>
      <c r="B131" s="68" t="str">
        <f>IF(ISBLANK(RAW!B131),"",RAW!B131)</f>
        <v>ODNR_2</v>
      </c>
      <c r="C131" s="69">
        <f>RAW!C131</f>
        <v>1</v>
      </c>
      <c r="D131" s="70">
        <f>IF(ISBLANK(RAW!L131),"",RAW!L131)</f>
        <v>53.1</v>
      </c>
    </row>
    <row r="132" spans="1:4" x14ac:dyDescent="0.25">
      <c r="A132" s="68">
        <f>IF(ISBLANK(RAW!A132),"",RAW!A132)</f>
        <v>45104</v>
      </c>
      <c r="B132" s="68" t="str">
        <f>IF(ISBLANK(RAW!B132),"",RAW!B132)</f>
        <v>ODNR_2</v>
      </c>
      <c r="C132" s="69">
        <f>RAW!C132</f>
        <v>2</v>
      </c>
      <c r="D132" s="70">
        <f>IF(ISBLANK(RAW!L132),"",RAW!L132)</f>
        <v>45.37</v>
      </c>
    </row>
    <row r="133" spans="1:4" x14ac:dyDescent="0.25">
      <c r="A133" s="68">
        <f>IF(ISBLANK(RAW!A133),"",RAW!A133)</f>
        <v>45104</v>
      </c>
      <c r="B133" s="68" t="str">
        <f>IF(ISBLANK(RAW!B133),"",RAW!B133)</f>
        <v>ODNR_2</v>
      </c>
      <c r="C133" s="69">
        <f>RAW!C133</f>
        <v>3</v>
      </c>
      <c r="D133" s="70">
        <f>IF(ISBLANK(RAW!L133),"",RAW!L133)</f>
        <v>23.81</v>
      </c>
    </row>
    <row r="134" spans="1:4" x14ac:dyDescent="0.25">
      <c r="A134" s="68">
        <f>IF(ISBLANK(RAW!A134),"",RAW!A134)</f>
        <v>45104</v>
      </c>
      <c r="B134" s="68" t="str">
        <f>IF(ISBLANK(RAW!B134),"",RAW!B134)</f>
        <v>Buoy_2</v>
      </c>
      <c r="C134" s="69">
        <f>RAW!C134</f>
        <v>1</v>
      </c>
      <c r="D134" s="70">
        <f>IF(ISBLANK(RAW!L134),"",RAW!L134)</f>
        <v>52.51</v>
      </c>
    </row>
    <row r="135" spans="1:4" x14ac:dyDescent="0.25">
      <c r="A135" s="68">
        <f>IF(ISBLANK(RAW!A135),"",RAW!A135)</f>
        <v>45104</v>
      </c>
      <c r="B135" s="68" t="str">
        <f>IF(ISBLANK(RAW!B135),"",RAW!B135)</f>
        <v>Buoy_2</v>
      </c>
      <c r="C135" s="69">
        <f>RAW!C135</f>
        <v>2</v>
      </c>
      <c r="D135" s="70">
        <f>IF(ISBLANK(RAW!L135),"",RAW!L135)</f>
        <v>49.7</v>
      </c>
    </row>
    <row r="136" spans="1:4" x14ac:dyDescent="0.25">
      <c r="A136" s="68">
        <f>IF(ISBLANK(RAW!A136),"",RAW!A136)</f>
        <v>45104</v>
      </c>
      <c r="B136" s="68" t="str">
        <f>IF(ISBLANK(RAW!B136),"",RAW!B136)</f>
        <v>Buoy_2</v>
      </c>
      <c r="C136" s="69">
        <f>RAW!C136</f>
        <v>3</v>
      </c>
      <c r="D136" s="70">
        <f>IF(ISBLANK(RAW!L136),"",RAW!L136)</f>
        <v>25.43</v>
      </c>
    </row>
    <row r="137" spans="1:4" x14ac:dyDescent="0.25">
      <c r="A137" s="68">
        <f>IF(ISBLANK(RAW!A137),"",RAW!A137)</f>
        <v>45104</v>
      </c>
      <c r="B137" s="68" t="str">
        <f>IF(ISBLANK(RAW!B137),"",RAW!B137)</f>
        <v>ODNR_1</v>
      </c>
      <c r="C137" s="69">
        <f>RAW!C137</f>
        <v>1</v>
      </c>
      <c r="D137" s="70">
        <f>IF(ISBLANK(RAW!L137),"",RAW!L137)</f>
        <v>10.42</v>
      </c>
    </row>
    <row r="138" spans="1:4" x14ac:dyDescent="0.25">
      <c r="A138" s="68">
        <f>IF(ISBLANK(RAW!A138),"",RAW!A138)</f>
        <v>45104</v>
      </c>
      <c r="B138" s="68" t="str">
        <f>IF(ISBLANK(RAW!B138),"",RAW!B138)</f>
        <v>ODNR_1</v>
      </c>
      <c r="C138" s="69">
        <f>RAW!C138</f>
        <v>2</v>
      </c>
      <c r="D138" s="70">
        <f>IF(ISBLANK(RAW!L138),"",RAW!L138)</f>
        <v>35.090000000000003</v>
      </c>
    </row>
    <row r="139" spans="1:4" x14ac:dyDescent="0.25">
      <c r="A139" s="68">
        <f>IF(ISBLANK(RAW!A139),"",RAW!A139)</f>
        <v>45104</v>
      </c>
      <c r="B139" s="68" t="str">
        <f>IF(ISBLANK(RAW!B139),"",RAW!B139)</f>
        <v>ODNR_1</v>
      </c>
      <c r="C139" s="69">
        <f>RAW!C139</f>
        <v>3</v>
      </c>
      <c r="D139" s="70">
        <f>IF(ISBLANK(RAW!L139),"",RAW!L139)</f>
        <v>64.14</v>
      </c>
    </row>
    <row r="140" spans="1:4" x14ac:dyDescent="0.25">
      <c r="A140" s="68">
        <f>IF(ISBLANK(RAW!A140),"",RAW!A140)</f>
        <v>45104</v>
      </c>
      <c r="B140" s="68" t="str">
        <f>IF(ISBLANK(RAW!B140),"",RAW!B140)</f>
        <v>EC_1163</v>
      </c>
      <c r="C140" s="69">
        <f>RAW!C140</f>
        <v>1</v>
      </c>
      <c r="D140" s="70">
        <f>IF(ISBLANK(RAW!L140),"",RAW!L140)</f>
        <v>30.57</v>
      </c>
    </row>
    <row r="141" spans="1:4" x14ac:dyDescent="0.25">
      <c r="A141" s="68">
        <f>IF(ISBLANK(RAW!A141),"",RAW!A141)</f>
        <v>45104</v>
      </c>
      <c r="B141" s="68" t="str">
        <f>IF(ISBLANK(RAW!B141),"",RAW!B141)</f>
        <v>EC_1163</v>
      </c>
      <c r="C141" s="69">
        <f>RAW!C141</f>
        <v>2</v>
      </c>
      <c r="D141" s="70">
        <f>IF(ISBLANK(RAW!L141),"",RAW!L141)</f>
        <v>36.630000000000003</v>
      </c>
    </row>
    <row r="142" spans="1:4" x14ac:dyDescent="0.25">
      <c r="A142" s="68">
        <f>IF(ISBLANK(RAW!A142),"",RAW!A142)</f>
        <v>45104</v>
      </c>
      <c r="B142" s="68" t="str">
        <f>IF(ISBLANK(RAW!B142),"",RAW!B142)</f>
        <v>EC_1163</v>
      </c>
      <c r="C142" s="69">
        <f>RAW!C142</f>
        <v>3</v>
      </c>
      <c r="D142" s="70">
        <f>IF(ISBLANK(RAW!L142),"",RAW!L142)</f>
        <v>34.979999999999997</v>
      </c>
    </row>
    <row r="143" spans="1:4" x14ac:dyDescent="0.25">
      <c r="A143" s="68">
        <f>IF(ISBLANK(RAW!A143),"",RAW!A143)</f>
        <v>45104</v>
      </c>
      <c r="B143" s="68" t="str">
        <f>IF(ISBLANK(RAW!B143),"",RAW!B143)</f>
        <v>Causeway</v>
      </c>
      <c r="C143" s="69">
        <f>RAW!C143</f>
        <v>1</v>
      </c>
      <c r="D143" s="70">
        <f>IF(ISBLANK(RAW!L143),"",RAW!L143)</f>
        <v>69.47</v>
      </c>
    </row>
    <row r="144" spans="1:4" x14ac:dyDescent="0.25">
      <c r="A144" s="68">
        <f>IF(ISBLANK(RAW!A144),"",RAW!A144)</f>
        <v>45104</v>
      </c>
      <c r="B144" s="68" t="str">
        <f>IF(ISBLANK(RAW!B144),"",RAW!B144)</f>
        <v>Causeway</v>
      </c>
      <c r="C144" s="69">
        <f>RAW!C144</f>
        <v>2</v>
      </c>
      <c r="D144" s="70">
        <f>IF(ISBLANK(RAW!L144),"",RAW!L144)</f>
        <v>80.349999999999994</v>
      </c>
    </row>
    <row r="145" spans="1:4" x14ac:dyDescent="0.25">
      <c r="A145" s="68">
        <f>IF(ISBLANK(RAW!A145),"",RAW!A145)</f>
        <v>45104</v>
      </c>
      <c r="B145" s="68" t="str">
        <f>IF(ISBLANK(RAW!B145),"",RAW!B145)</f>
        <v>Causeway</v>
      </c>
      <c r="C145" s="69">
        <f>RAW!C145</f>
        <v>3</v>
      </c>
      <c r="D145" s="70">
        <f>IF(ISBLANK(RAW!L145),"",RAW!L145)</f>
        <v>67.39</v>
      </c>
    </row>
    <row r="146" spans="1:4" x14ac:dyDescent="0.25">
      <c r="A146" s="68">
        <f>IF(ISBLANK(RAW!A146),"",RAW!A146)</f>
        <v>45104</v>
      </c>
      <c r="B146" s="68" t="str">
        <f>IF(ISBLANK(RAW!B146),"",RAW!B146)</f>
        <v>Bells</v>
      </c>
      <c r="C146" s="69">
        <f>RAW!C146</f>
        <v>1</v>
      </c>
      <c r="D146" s="70">
        <f>IF(ISBLANK(RAW!L146),"",RAW!L146)</f>
        <v>45.83</v>
      </c>
    </row>
    <row r="147" spans="1:4" x14ac:dyDescent="0.25">
      <c r="A147" s="68">
        <f>IF(ISBLANK(RAW!A147),"",RAW!A147)</f>
        <v>45104</v>
      </c>
      <c r="B147" s="68" t="str">
        <f>IF(ISBLANK(RAW!B147),"",RAW!B147)</f>
        <v>Bells</v>
      </c>
      <c r="C147" s="69">
        <f>RAW!C147</f>
        <v>2</v>
      </c>
      <c r="D147" s="70">
        <f>IF(ISBLANK(RAW!L147),"",RAW!L147)</f>
        <v>41.65</v>
      </c>
    </row>
    <row r="148" spans="1:4" x14ac:dyDescent="0.25">
      <c r="A148" s="68">
        <f>IF(ISBLANK(RAW!A148),"",RAW!A148)</f>
        <v>45104</v>
      </c>
      <c r="B148" s="68" t="str">
        <f>IF(ISBLANK(RAW!B148),"",RAW!B148)</f>
        <v>Bells</v>
      </c>
      <c r="C148" s="69">
        <f>RAW!C148</f>
        <v>3</v>
      </c>
      <c r="D148" s="70">
        <f>IF(ISBLANK(RAW!L148),"",RAW!L148)</f>
        <v>32.880000000000003</v>
      </c>
    </row>
    <row r="149" spans="1:4" x14ac:dyDescent="0.25">
      <c r="A149" s="71">
        <f>IF(ISBLANK(RAW!A149),"",RAW!A149)</f>
        <v>45118</v>
      </c>
      <c r="B149" s="72" t="str">
        <f>IF(ISBLANK(RAW!B149),"",RAW!B149)</f>
        <v>Muddy Creek</v>
      </c>
      <c r="C149" s="72">
        <f>RAW!C149</f>
        <v>1</v>
      </c>
      <c r="D149" s="73">
        <f>IF(ISBLANK(RAW!L149),"",RAW!L149)</f>
        <v>74.209999999999994</v>
      </c>
    </row>
    <row r="150" spans="1:4" x14ac:dyDescent="0.25">
      <c r="A150" s="71">
        <f>IF(ISBLANK(RAW!A150),"",RAW!A150)</f>
        <v>45118</v>
      </c>
      <c r="B150" s="72" t="str">
        <f>IF(ISBLANK(RAW!B150),"",RAW!B150)</f>
        <v>Muddy Creek</v>
      </c>
      <c r="C150" s="72">
        <f>RAW!C150</f>
        <v>2</v>
      </c>
      <c r="D150" s="73">
        <f>IF(ISBLANK(RAW!L150),"",RAW!L150)</f>
        <v>55.8</v>
      </c>
    </row>
    <row r="151" spans="1:4" x14ac:dyDescent="0.25">
      <c r="A151" s="71">
        <f>IF(ISBLANK(RAW!A151),"",RAW!A151)</f>
        <v>45118</v>
      </c>
      <c r="B151" s="72" t="str">
        <f>IF(ISBLANK(RAW!B151),"",RAW!B151)</f>
        <v>Muddy Creek</v>
      </c>
      <c r="C151" s="72">
        <f>RAW!C151</f>
        <v>3</v>
      </c>
      <c r="D151" s="73">
        <f>IF(ISBLANK(RAW!L151),"",RAW!L151)</f>
        <v>115.04</v>
      </c>
    </row>
    <row r="152" spans="1:4" x14ac:dyDescent="0.25">
      <c r="A152" s="71">
        <f>IF(ISBLANK(RAW!A152),"",RAW!A152)</f>
        <v>45118</v>
      </c>
      <c r="B152" s="72" t="str">
        <f>IF(ISBLANK(RAW!B152),"",RAW!B152)</f>
        <v>ODNR_4</v>
      </c>
      <c r="C152" s="72">
        <f>RAW!C152</f>
        <v>1</v>
      </c>
      <c r="D152" s="73">
        <f>IF(ISBLANK(RAW!L152),"",RAW!L152)</f>
        <v>162.63999999999999</v>
      </c>
    </row>
    <row r="153" spans="1:4" x14ac:dyDescent="0.25">
      <c r="A153" s="71">
        <f>IF(ISBLANK(RAW!A153),"",RAW!A153)</f>
        <v>45118</v>
      </c>
      <c r="B153" s="72" t="str">
        <f>IF(ISBLANK(RAW!B153),"",RAW!B153)</f>
        <v>ODNR_4</v>
      </c>
      <c r="C153" s="72">
        <f>RAW!C153</f>
        <v>2</v>
      </c>
      <c r="D153" s="73">
        <f>IF(ISBLANK(RAW!L153),"",RAW!L153)</f>
        <v>120.24</v>
      </c>
    </row>
    <row r="154" spans="1:4" x14ac:dyDescent="0.25">
      <c r="A154" s="71">
        <f>IF(ISBLANK(RAW!A154),"",RAW!A154)</f>
        <v>45118</v>
      </c>
      <c r="B154" s="72" t="str">
        <f>IF(ISBLANK(RAW!B154),"",RAW!B154)</f>
        <v>ODNR_4</v>
      </c>
      <c r="C154" s="72">
        <f>RAW!C154</f>
        <v>3</v>
      </c>
      <c r="D154" s="73">
        <f>IF(ISBLANK(RAW!L154),"",RAW!L154)</f>
        <v>171.79</v>
      </c>
    </row>
    <row r="155" spans="1:4" x14ac:dyDescent="0.25">
      <c r="A155" s="71">
        <f>IF(ISBLANK(RAW!A155),"",RAW!A155)</f>
        <v>45118</v>
      </c>
      <c r="B155" s="72" t="str">
        <f>IF(ISBLANK(RAW!B155),"",RAW!B155)</f>
        <v>ODNR_6</v>
      </c>
      <c r="C155" s="72">
        <f>RAW!C155</f>
        <v>1</v>
      </c>
      <c r="D155" s="73">
        <f>IF(ISBLANK(RAW!L155),"",RAW!L155)</f>
        <v>183.6</v>
      </c>
    </row>
    <row r="156" spans="1:4" x14ac:dyDescent="0.25">
      <c r="A156" s="71">
        <f>IF(ISBLANK(RAW!A156),"",RAW!A156)</f>
        <v>45118</v>
      </c>
      <c r="B156" s="72" t="str">
        <f>IF(ISBLANK(RAW!B156),"",RAW!B156)</f>
        <v>ODNR_6</v>
      </c>
      <c r="C156" s="72">
        <f>RAW!C156</f>
        <v>2</v>
      </c>
      <c r="D156" s="73">
        <f>IF(ISBLANK(RAW!L156),"",RAW!L156)</f>
        <v>62.98</v>
      </c>
    </row>
    <row r="157" spans="1:4" x14ac:dyDescent="0.25">
      <c r="A157" s="71">
        <f>IF(ISBLANK(RAW!A157),"",RAW!A157)</f>
        <v>45118</v>
      </c>
      <c r="B157" s="72" t="str">
        <f>IF(ISBLANK(RAW!B157),"",RAW!B157)</f>
        <v>ODNR_6</v>
      </c>
      <c r="C157" s="72">
        <f>RAW!C157</f>
        <v>3</v>
      </c>
      <c r="D157" s="73">
        <f>IF(ISBLANK(RAW!L157),"",RAW!L157)</f>
        <v>187.8</v>
      </c>
    </row>
    <row r="158" spans="1:4" x14ac:dyDescent="0.25">
      <c r="A158" s="71">
        <f>IF(ISBLANK(RAW!A158),"",RAW!A158)</f>
        <v>45118</v>
      </c>
      <c r="B158" s="72" t="str">
        <f>IF(ISBLANK(RAW!B158),"",RAW!B158)</f>
        <v>Bridge</v>
      </c>
      <c r="C158" s="72">
        <f>RAW!C158</f>
        <v>1</v>
      </c>
      <c r="D158" s="73">
        <f>IF(ISBLANK(RAW!L158),"",RAW!L158)</f>
        <v>121.04</v>
      </c>
    </row>
    <row r="159" spans="1:4" x14ac:dyDescent="0.25">
      <c r="A159" s="71">
        <f>IF(ISBLANK(RAW!A159),"",RAW!A159)</f>
        <v>45118</v>
      </c>
      <c r="B159" s="72" t="str">
        <f>IF(ISBLANK(RAW!B159),"",RAW!B159)</f>
        <v>Bridge</v>
      </c>
      <c r="C159" s="72">
        <f>RAW!C159</f>
        <v>2</v>
      </c>
      <c r="D159" s="73">
        <f>IF(ISBLANK(RAW!L159),"",RAW!L159)</f>
        <v>121.77</v>
      </c>
    </row>
    <row r="160" spans="1:4" x14ac:dyDescent="0.25">
      <c r="A160" s="71">
        <f>IF(ISBLANK(RAW!A160),"",RAW!A160)</f>
        <v>45118</v>
      </c>
      <c r="B160" s="72" t="str">
        <f>IF(ISBLANK(RAW!B160),"",RAW!B160)</f>
        <v>Bridge</v>
      </c>
      <c r="C160" s="72">
        <f>RAW!C160</f>
        <v>3</v>
      </c>
      <c r="D160" s="73">
        <f>IF(ISBLANK(RAW!L160),"",RAW!L160)</f>
        <v>128.51</v>
      </c>
    </row>
    <row r="161" spans="1:4" x14ac:dyDescent="0.25">
      <c r="A161" s="71">
        <f>IF(ISBLANK(RAW!A161),"",RAW!A161)</f>
        <v>45118</v>
      </c>
      <c r="B161" s="72" t="str">
        <f>IF(ISBLANK(RAW!B161),"",RAW!B161)</f>
        <v>ODNR_2</v>
      </c>
      <c r="C161" s="72">
        <f>RAW!C161</f>
        <v>1</v>
      </c>
      <c r="D161" s="73">
        <f>IF(ISBLANK(RAW!L161),"",RAW!L161)</f>
        <v>87.04</v>
      </c>
    </row>
    <row r="162" spans="1:4" x14ac:dyDescent="0.25">
      <c r="A162" s="71">
        <f>IF(ISBLANK(RAW!A162),"",RAW!A162)</f>
        <v>45118</v>
      </c>
      <c r="B162" s="72" t="str">
        <f>IF(ISBLANK(RAW!B162),"",RAW!B162)</f>
        <v>ODNR_2</v>
      </c>
      <c r="C162" s="72">
        <f>RAW!C162</f>
        <v>2</v>
      </c>
      <c r="D162" s="73">
        <f>IF(ISBLANK(RAW!L162),"",RAW!L162)</f>
        <v>85.63</v>
      </c>
    </row>
    <row r="163" spans="1:4" x14ac:dyDescent="0.25">
      <c r="A163" s="71">
        <f>IF(ISBLANK(RAW!A163),"",RAW!A163)</f>
        <v>45118</v>
      </c>
      <c r="B163" s="72" t="str">
        <f>IF(ISBLANK(RAW!B163),"",RAW!B163)</f>
        <v>ODNR_2</v>
      </c>
      <c r="C163" s="72">
        <f>RAW!C163</f>
        <v>3</v>
      </c>
      <c r="D163" s="73">
        <f>IF(ISBLANK(RAW!L163),"",RAW!L163)</f>
        <v>92.36</v>
      </c>
    </row>
    <row r="164" spans="1:4" x14ac:dyDescent="0.25">
      <c r="A164" s="71">
        <f>IF(ISBLANK(RAW!A164),"",RAW!A164)</f>
        <v>45118</v>
      </c>
      <c r="B164" s="72" t="str">
        <f>IF(ISBLANK(RAW!B164),"",RAW!B164)</f>
        <v>Buoy_2</v>
      </c>
      <c r="C164" s="72">
        <f>RAW!C164</f>
        <v>1</v>
      </c>
      <c r="D164" s="73">
        <f>IF(ISBLANK(RAW!L164),"",RAW!L164)</f>
        <v>105.26</v>
      </c>
    </row>
    <row r="165" spans="1:4" x14ac:dyDescent="0.25">
      <c r="A165" s="71">
        <f>IF(ISBLANK(RAW!A165),"",RAW!A165)</f>
        <v>45118</v>
      </c>
      <c r="B165" s="72" t="str">
        <f>IF(ISBLANK(RAW!B165),"",RAW!B165)</f>
        <v>Buoy_2</v>
      </c>
      <c r="C165" s="72">
        <f>RAW!C165</f>
        <v>2</v>
      </c>
      <c r="D165" s="73">
        <f>IF(ISBLANK(RAW!L165),"",RAW!L165)</f>
        <v>101.27</v>
      </c>
    </row>
    <row r="166" spans="1:4" x14ac:dyDescent="0.25">
      <c r="A166" s="71">
        <f>IF(ISBLANK(RAW!A166),"",RAW!A166)</f>
        <v>45118</v>
      </c>
      <c r="B166" s="72" t="str">
        <f>IF(ISBLANK(RAW!B166),"",RAW!B166)</f>
        <v>Buoy_2</v>
      </c>
      <c r="C166" s="72">
        <f>RAW!C166</f>
        <v>3</v>
      </c>
      <c r="D166" s="73">
        <f>IF(ISBLANK(RAW!L166),"",RAW!L166)</f>
        <v>91.13</v>
      </c>
    </row>
    <row r="167" spans="1:4" x14ac:dyDescent="0.25">
      <c r="A167" s="71">
        <f>IF(ISBLANK(RAW!A167),"",RAW!A167)</f>
        <v>45118</v>
      </c>
      <c r="B167" s="72" t="str">
        <f>IF(ISBLANK(RAW!B167),"",RAW!B167)</f>
        <v>ODNR_1</v>
      </c>
      <c r="C167" s="72">
        <f>RAW!C167</f>
        <v>1</v>
      </c>
      <c r="D167" s="73">
        <f>IF(ISBLANK(RAW!L167),"",RAW!L167)</f>
        <v>93.85</v>
      </c>
    </row>
    <row r="168" spans="1:4" x14ac:dyDescent="0.25">
      <c r="A168" s="71">
        <f>IF(ISBLANK(RAW!A168),"",RAW!A168)</f>
        <v>45118</v>
      </c>
      <c r="B168" s="72" t="str">
        <f>IF(ISBLANK(RAW!B168),"",RAW!B168)</f>
        <v>ODNR_1</v>
      </c>
      <c r="C168" s="72">
        <f>RAW!C168</f>
        <v>2</v>
      </c>
      <c r="D168" s="73">
        <f>IF(ISBLANK(RAW!L168),"",RAW!L168)</f>
        <v>88.12</v>
      </c>
    </row>
    <row r="169" spans="1:4" x14ac:dyDescent="0.25">
      <c r="A169" s="71">
        <f>IF(ISBLANK(RAW!A169),"",RAW!A169)</f>
        <v>45118</v>
      </c>
      <c r="B169" s="72" t="str">
        <f>IF(ISBLANK(RAW!B169),"",RAW!B169)</f>
        <v>ODNR_1</v>
      </c>
      <c r="C169" s="72">
        <f>RAW!C169</f>
        <v>3</v>
      </c>
      <c r="D169" s="73">
        <f>IF(ISBLANK(RAW!L169),"",RAW!L169)</f>
        <v>95.11</v>
      </c>
    </row>
    <row r="170" spans="1:4" x14ac:dyDescent="0.25">
      <c r="A170" s="71">
        <f>IF(ISBLANK(RAW!A170),"",RAW!A170)</f>
        <v>45118</v>
      </c>
      <c r="B170" s="72" t="str">
        <f>IF(ISBLANK(RAW!B170),"",RAW!B170)</f>
        <v>EC_1163</v>
      </c>
      <c r="C170" s="72">
        <f>RAW!C170</f>
        <v>1</v>
      </c>
      <c r="D170" s="73">
        <f>IF(ISBLANK(RAW!L170),"",RAW!L170)</f>
        <v>94.91</v>
      </c>
    </row>
    <row r="171" spans="1:4" x14ac:dyDescent="0.25">
      <c r="A171" s="71">
        <f>IF(ISBLANK(RAW!A171),"",RAW!A171)</f>
        <v>45118</v>
      </c>
      <c r="B171" s="72" t="str">
        <f>IF(ISBLANK(RAW!B171),"",RAW!B171)</f>
        <v>EC_1163</v>
      </c>
      <c r="C171" s="72">
        <f>RAW!C171</f>
        <v>2</v>
      </c>
      <c r="D171" s="73">
        <f>IF(ISBLANK(RAW!L171),"",RAW!L171)</f>
        <v>97.92</v>
      </c>
    </row>
    <row r="172" spans="1:4" x14ac:dyDescent="0.25">
      <c r="A172" s="71">
        <f>IF(ISBLANK(RAW!A172),"",RAW!A172)</f>
        <v>45118</v>
      </c>
      <c r="B172" s="72" t="str">
        <f>IF(ISBLANK(RAW!B172),"",RAW!B172)</f>
        <v>EC_1163</v>
      </c>
      <c r="C172" s="72">
        <f>RAW!C172</f>
        <v>3</v>
      </c>
      <c r="D172" s="73">
        <f>IF(ISBLANK(RAW!L172),"",RAW!L172)</f>
        <v>106.74</v>
      </c>
    </row>
    <row r="173" spans="1:4" x14ac:dyDescent="0.25">
      <c r="A173" s="71">
        <f>IF(ISBLANK(RAW!A173),"",RAW!A173)</f>
        <v>45118</v>
      </c>
      <c r="B173" s="72" t="str">
        <f>IF(ISBLANK(RAW!B173),"",RAW!B173)</f>
        <v>Causeway</v>
      </c>
      <c r="C173" s="72">
        <f>RAW!C173</f>
        <v>1</v>
      </c>
      <c r="D173" s="73">
        <f>IF(ISBLANK(RAW!L173),"",RAW!L173)</f>
        <v>43.24</v>
      </c>
    </row>
    <row r="174" spans="1:4" x14ac:dyDescent="0.25">
      <c r="A174" s="71">
        <f>IF(ISBLANK(RAW!A174),"",RAW!A174)</f>
        <v>45118</v>
      </c>
      <c r="B174" s="72" t="str">
        <f>IF(ISBLANK(RAW!B174),"",RAW!B174)</f>
        <v>Causeway</v>
      </c>
      <c r="C174" s="72">
        <f>RAW!C174</f>
        <v>2</v>
      </c>
      <c r="D174" s="73">
        <f>IF(ISBLANK(RAW!L174),"",RAW!L174)</f>
        <v>46.8</v>
      </c>
    </row>
    <row r="175" spans="1:4" x14ac:dyDescent="0.25">
      <c r="A175" s="71">
        <f>IF(ISBLANK(RAW!A175),"",RAW!A175)</f>
        <v>45118</v>
      </c>
      <c r="B175" s="72" t="str">
        <f>IF(ISBLANK(RAW!B175),"",RAW!B175)</f>
        <v>Causeway</v>
      </c>
      <c r="C175" s="72">
        <f>RAW!C175</f>
        <v>3</v>
      </c>
      <c r="D175" s="73">
        <f>IF(ISBLANK(RAW!L175),"",RAW!L175)</f>
        <v>49.19</v>
      </c>
    </row>
    <row r="176" spans="1:4" x14ac:dyDescent="0.25">
      <c r="A176" s="71">
        <f>IF(ISBLANK(RAW!A176),"",RAW!A176)</f>
        <v>45118</v>
      </c>
      <c r="B176" s="72" t="str">
        <f>IF(ISBLANK(RAW!B176),"",RAW!B176)</f>
        <v>Bells</v>
      </c>
      <c r="C176" s="72">
        <f>RAW!C176</f>
        <v>1</v>
      </c>
      <c r="D176" s="73">
        <f>IF(ISBLANK(RAW!L176),"",RAW!L176)</f>
        <v>21.94</v>
      </c>
    </row>
    <row r="177" spans="1:4" x14ac:dyDescent="0.25">
      <c r="A177" s="71">
        <f>IF(ISBLANK(RAW!A177),"",RAW!A177)</f>
        <v>45118</v>
      </c>
      <c r="B177" s="72" t="str">
        <f>IF(ISBLANK(RAW!B177),"",RAW!B177)</f>
        <v>Bells</v>
      </c>
      <c r="C177" s="72">
        <f>RAW!C177</f>
        <v>2</v>
      </c>
      <c r="D177" s="73">
        <f>IF(ISBLANK(RAW!L177),"",RAW!L177)</f>
        <v>23.97</v>
      </c>
    </row>
    <row r="178" spans="1:4" x14ac:dyDescent="0.25">
      <c r="A178" s="71">
        <f>IF(ISBLANK(RAW!A178),"",RAW!A178)</f>
        <v>45118</v>
      </c>
      <c r="B178" s="72" t="str">
        <f>IF(ISBLANK(RAW!B178),"",RAW!B178)</f>
        <v>Bells</v>
      </c>
      <c r="C178" s="72">
        <f>RAW!C178</f>
        <v>3</v>
      </c>
      <c r="D178" s="73">
        <f>IF(ISBLANK(RAW!L178),"",RAW!L178)</f>
        <v>22.4</v>
      </c>
    </row>
    <row r="179" spans="1:4" x14ac:dyDescent="0.25">
      <c r="A179" s="71">
        <f>IF(ISBLANK(RAW!A179),"",RAW!A179)</f>
        <v>45125</v>
      </c>
      <c r="B179" s="72" t="str">
        <f>IF(ISBLANK(RAW!B179),"",RAW!B179)</f>
        <v>Muddy Creek</v>
      </c>
      <c r="C179" s="72">
        <f>RAW!C179</f>
        <v>1</v>
      </c>
      <c r="D179" s="73">
        <f>IF(ISBLANK(RAW!L179),"",RAW!L179)</f>
        <v>140.16</v>
      </c>
    </row>
    <row r="180" spans="1:4" x14ac:dyDescent="0.25">
      <c r="A180" s="71">
        <f>IF(ISBLANK(RAW!A180),"",RAW!A180)</f>
        <v>45125</v>
      </c>
      <c r="B180" s="72" t="str">
        <f>IF(ISBLANK(RAW!B180),"",RAW!B180)</f>
        <v>Muddy Creek</v>
      </c>
      <c r="C180" s="72">
        <f>RAW!C180</f>
        <v>2</v>
      </c>
      <c r="D180" s="73"/>
    </row>
    <row r="181" spans="1:4" x14ac:dyDescent="0.25">
      <c r="A181" s="71">
        <f>IF(ISBLANK(RAW!A181),"",RAW!A181)</f>
        <v>45125</v>
      </c>
      <c r="B181" s="72" t="str">
        <f>IF(ISBLANK(RAW!B181),"",RAW!B181)</f>
        <v>Muddy Creek</v>
      </c>
      <c r="C181" s="72">
        <f>RAW!C181</f>
        <v>3</v>
      </c>
      <c r="D181" s="73">
        <f>IF(ISBLANK(RAW!L181),"",RAW!L181)</f>
        <v>147.99</v>
      </c>
    </row>
    <row r="182" spans="1:4" x14ac:dyDescent="0.25">
      <c r="A182" s="71">
        <f>IF(ISBLANK(RAW!A182),"",RAW!A182)</f>
        <v>45125</v>
      </c>
      <c r="B182" s="72" t="str">
        <f>IF(ISBLANK(RAW!B182),"",RAW!B182)</f>
        <v>ODNR_4</v>
      </c>
      <c r="C182" s="72">
        <f>RAW!C182</f>
        <v>1</v>
      </c>
      <c r="D182" s="73">
        <f>IF(ISBLANK(RAW!L182),"",RAW!L182)</f>
        <v>154.13</v>
      </c>
    </row>
    <row r="183" spans="1:4" x14ac:dyDescent="0.25">
      <c r="A183" s="71">
        <f>IF(ISBLANK(RAW!A183),"",RAW!A183)</f>
        <v>45125</v>
      </c>
      <c r="B183" s="72" t="str">
        <f>IF(ISBLANK(RAW!B183),"",RAW!B183)</f>
        <v>ODNR_4</v>
      </c>
      <c r="C183" s="72">
        <f>RAW!C183</f>
        <v>2</v>
      </c>
      <c r="D183" s="73">
        <f>IF(ISBLANK(RAW!L183),"",RAW!L183)</f>
        <v>156.44</v>
      </c>
    </row>
    <row r="184" spans="1:4" x14ac:dyDescent="0.25">
      <c r="A184" s="71">
        <f>IF(ISBLANK(RAW!A184),"",RAW!A184)</f>
        <v>45125</v>
      </c>
      <c r="B184" s="72" t="str">
        <f>IF(ISBLANK(RAW!B184),"",RAW!B184)</f>
        <v>ODNR_4</v>
      </c>
      <c r="C184" s="72">
        <f>RAW!C184</f>
        <v>3</v>
      </c>
      <c r="D184" s="73">
        <f>IF(ISBLANK(RAW!L184),"",RAW!L184)</f>
        <v>153.66999999999999</v>
      </c>
    </row>
    <row r="185" spans="1:4" x14ac:dyDescent="0.25">
      <c r="A185" s="71">
        <f>IF(ISBLANK(RAW!A185),"",RAW!A185)</f>
        <v>45125</v>
      </c>
      <c r="B185" s="72" t="str">
        <f>IF(ISBLANK(RAW!B185),"",RAW!B185)</f>
        <v>ODNR_6</v>
      </c>
      <c r="C185" s="72">
        <f>RAW!C185</f>
        <v>1</v>
      </c>
      <c r="D185" s="73">
        <f>IF(ISBLANK(RAW!L185),"",RAW!L185)</f>
        <v>163.27000000000001</v>
      </c>
    </row>
    <row r="186" spans="1:4" x14ac:dyDescent="0.25">
      <c r="A186" s="71">
        <f>IF(ISBLANK(RAW!A186),"",RAW!A186)</f>
        <v>45125</v>
      </c>
      <c r="B186" s="72" t="str">
        <f>IF(ISBLANK(RAW!B186),"",RAW!B186)</f>
        <v>ODNR_6</v>
      </c>
      <c r="C186" s="72">
        <f>RAW!C186</f>
        <v>2</v>
      </c>
      <c r="D186" s="73">
        <f>IF(ISBLANK(RAW!L186),"",RAW!L186)</f>
        <v>165.07</v>
      </c>
    </row>
    <row r="187" spans="1:4" x14ac:dyDescent="0.25">
      <c r="A187" s="71">
        <f>IF(ISBLANK(RAW!A187),"",RAW!A187)</f>
        <v>45125</v>
      </c>
      <c r="B187" s="72" t="str">
        <f>IF(ISBLANK(RAW!B187),"",RAW!B187)</f>
        <v>ODNR_6</v>
      </c>
      <c r="C187" s="72">
        <f>RAW!C187</f>
        <v>3</v>
      </c>
      <c r="D187" s="73">
        <f>IF(ISBLANK(RAW!L187),"",RAW!L187)</f>
        <v>150.88</v>
      </c>
    </row>
    <row r="188" spans="1:4" x14ac:dyDescent="0.25">
      <c r="A188" s="71">
        <f>IF(ISBLANK(RAW!A188),"",RAW!A188)</f>
        <v>45125</v>
      </c>
      <c r="B188" s="72" t="str">
        <f>IF(ISBLANK(RAW!B188),"",RAW!B188)</f>
        <v>Bridge</v>
      </c>
      <c r="C188" s="72">
        <f>RAW!C188</f>
        <v>1</v>
      </c>
      <c r="D188" s="73">
        <f>IF(ISBLANK(RAW!L188),"",RAW!L188)</f>
        <v>102.4</v>
      </c>
    </row>
    <row r="189" spans="1:4" x14ac:dyDescent="0.25">
      <c r="A189" s="71">
        <f>IF(ISBLANK(RAW!A189),"",RAW!A189)</f>
        <v>45125</v>
      </c>
      <c r="B189" s="72" t="str">
        <f>IF(ISBLANK(RAW!B189),"",RAW!B189)</f>
        <v>Bridge</v>
      </c>
      <c r="C189" s="72">
        <f>RAW!C189</f>
        <v>2</v>
      </c>
      <c r="D189" s="73">
        <f>IF(ISBLANK(RAW!L189),"",RAW!L189)</f>
        <v>107.76</v>
      </c>
    </row>
    <row r="190" spans="1:4" x14ac:dyDescent="0.25">
      <c r="A190" s="71">
        <f>IF(ISBLANK(RAW!A190),"",RAW!A190)</f>
        <v>45125</v>
      </c>
      <c r="B190" s="72" t="str">
        <f>IF(ISBLANK(RAW!B190),"",RAW!B190)</f>
        <v>Bridge</v>
      </c>
      <c r="C190" s="72">
        <f>RAW!C190</f>
        <v>3</v>
      </c>
      <c r="D190" s="73">
        <f>IF(ISBLANK(RAW!L190),"",RAW!L190)</f>
        <v>112.46</v>
      </c>
    </row>
    <row r="191" spans="1:4" x14ac:dyDescent="0.25">
      <c r="A191" s="71">
        <f>IF(ISBLANK(RAW!A191),"",RAW!A191)</f>
        <v>45125</v>
      </c>
      <c r="B191" s="72" t="str">
        <f>IF(ISBLANK(RAW!B191),"",RAW!B191)</f>
        <v>ODNR_2</v>
      </c>
      <c r="C191" s="72">
        <f>RAW!C191</f>
        <v>1</v>
      </c>
      <c r="D191" s="73">
        <f>IF(ISBLANK(RAW!L191),"",RAW!L191)</f>
        <v>118.49</v>
      </c>
    </row>
    <row r="192" spans="1:4" x14ac:dyDescent="0.25">
      <c r="A192" s="71">
        <f>IF(ISBLANK(RAW!A192),"",RAW!A192)</f>
        <v>45125</v>
      </c>
      <c r="B192" s="72" t="str">
        <f>IF(ISBLANK(RAW!B192),"",RAW!B192)</f>
        <v>ODNR_2</v>
      </c>
      <c r="C192" s="72">
        <f>RAW!C192</f>
        <v>2</v>
      </c>
      <c r="D192" s="73">
        <f>IF(ISBLANK(RAW!L192),"",RAW!L192)</f>
        <v>138.97</v>
      </c>
    </row>
    <row r="193" spans="1:4" x14ac:dyDescent="0.25">
      <c r="A193" s="71">
        <f>IF(ISBLANK(RAW!A193),"",RAW!A193)</f>
        <v>45125</v>
      </c>
      <c r="B193" s="72" t="str">
        <f>IF(ISBLANK(RAW!B193),"",RAW!B193)</f>
        <v>ODNR_2</v>
      </c>
      <c r="C193" s="72">
        <f>RAW!C193</f>
        <v>3</v>
      </c>
      <c r="D193" s="73">
        <f>IF(ISBLANK(RAW!L193),"",RAW!L193)</f>
        <v>120.63</v>
      </c>
    </row>
    <row r="194" spans="1:4" x14ac:dyDescent="0.25">
      <c r="A194" s="71">
        <f>IF(ISBLANK(RAW!A194),"",RAW!A194)</f>
        <v>45125</v>
      </c>
      <c r="B194" s="72" t="str">
        <f>IF(ISBLANK(RAW!B194),"",RAW!B194)</f>
        <v>Buoy_2</v>
      </c>
      <c r="C194" s="72">
        <f>RAW!C194</f>
        <v>1</v>
      </c>
      <c r="D194" s="73">
        <f>IF(ISBLANK(RAW!L194),"",RAW!L194)</f>
        <v>92.7</v>
      </c>
    </row>
    <row r="195" spans="1:4" x14ac:dyDescent="0.25">
      <c r="A195" s="71">
        <f>IF(ISBLANK(RAW!A195),"",RAW!A195)</f>
        <v>45125</v>
      </c>
      <c r="B195" s="72" t="str">
        <f>IF(ISBLANK(RAW!B195),"",RAW!B195)</f>
        <v>Buoy_2</v>
      </c>
      <c r="C195" s="72">
        <f>RAW!C195</f>
        <v>2</v>
      </c>
      <c r="D195" s="73">
        <f>IF(ISBLANK(RAW!L195),"",RAW!L195)</f>
        <v>77.569999999999993</v>
      </c>
    </row>
    <row r="196" spans="1:4" x14ac:dyDescent="0.25">
      <c r="A196" s="71">
        <f>IF(ISBLANK(RAW!A196),"",RAW!A196)</f>
        <v>45125</v>
      </c>
      <c r="B196" s="72" t="str">
        <f>IF(ISBLANK(RAW!B196),"",RAW!B196)</f>
        <v>Buoy_2</v>
      </c>
      <c r="C196" s="72">
        <f>RAW!C196</f>
        <v>3</v>
      </c>
      <c r="D196" s="73">
        <f>IF(ISBLANK(RAW!L196),"",RAW!L196)</f>
        <v>117.33</v>
      </c>
    </row>
    <row r="197" spans="1:4" x14ac:dyDescent="0.25">
      <c r="A197" s="71">
        <f>IF(ISBLANK(RAW!A197),"",RAW!A197)</f>
        <v>45125</v>
      </c>
      <c r="B197" s="72" t="str">
        <f>IF(ISBLANK(RAW!B197),"",RAW!B197)</f>
        <v>ODNR_1</v>
      </c>
      <c r="C197" s="72">
        <f>RAW!C197</f>
        <v>1</v>
      </c>
      <c r="D197" s="73">
        <f>IF(ISBLANK(RAW!L197),"",RAW!L197)</f>
        <v>86.94</v>
      </c>
    </row>
    <row r="198" spans="1:4" x14ac:dyDescent="0.25">
      <c r="A198" s="71">
        <f>IF(ISBLANK(RAW!A198),"",RAW!A198)</f>
        <v>45125</v>
      </c>
      <c r="B198" s="72" t="str">
        <f>IF(ISBLANK(RAW!B198),"",RAW!B198)</f>
        <v>ODNR_1</v>
      </c>
      <c r="C198" s="72">
        <f>RAW!C198</f>
        <v>2</v>
      </c>
      <c r="D198" s="73">
        <f>IF(ISBLANK(RAW!L198),"",RAW!L198)</f>
        <v>85.51</v>
      </c>
    </row>
    <row r="199" spans="1:4" x14ac:dyDescent="0.25">
      <c r="A199" s="71">
        <f>IF(ISBLANK(RAW!A199),"",RAW!A199)</f>
        <v>45125</v>
      </c>
      <c r="B199" s="72" t="str">
        <f>IF(ISBLANK(RAW!B199),"",RAW!B199)</f>
        <v>ODNR_1</v>
      </c>
      <c r="C199" s="72">
        <f>RAW!C199</f>
        <v>3</v>
      </c>
      <c r="D199" s="73">
        <f>IF(ISBLANK(RAW!L199),"",RAW!L199)</f>
        <v>85.63</v>
      </c>
    </row>
    <row r="200" spans="1:4" x14ac:dyDescent="0.25">
      <c r="A200" s="71">
        <f>IF(ISBLANK(RAW!A200),"",RAW!A200)</f>
        <v>45125</v>
      </c>
      <c r="B200" s="72" t="str">
        <f>IF(ISBLANK(RAW!B200),"",RAW!B200)</f>
        <v>EC_1163</v>
      </c>
      <c r="C200" s="72">
        <f>RAW!C200</f>
        <v>1</v>
      </c>
      <c r="D200" s="73">
        <f>IF(ISBLANK(RAW!L200),"",RAW!L200)</f>
        <v>48.64</v>
      </c>
    </row>
    <row r="201" spans="1:4" x14ac:dyDescent="0.25">
      <c r="A201" s="71">
        <f>IF(ISBLANK(RAW!A201),"",RAW!A201)</f>
        <v>45125</v>
      </c>
      <c r="B201" s="72" t="str">
        <f>IF(ISBLANK(RAW!B201),"",RAW!B201)</f>
        <v>EC_1163</v>
      </c>
      <c r="C201" s="72">
        <f>RAW!C201</f>
        <v>2</v>
      </c>
      <c r="D201" s="73">
        <f>IF(ISBLANK(RAW!L201),"",RAW!L201)</f>
        <v>39.36</v>
      </c>
    </row>
    <row r="202" spans="1:4" x14ac:dyDescent="0.25">
      <c r="A202" s="71">
        <f>IF(ISBLANK(RAW!A202),"",RAW!A202)</f>
        <v>45125</v>
      </c>
      <c r="B202" s="72" t="str">
        <f>IF(ISBLANK(RAW!B202),"",RAW!B202)</f>
        <v>EC_1163</v>
      </c>
      <c r="C202" s="72">
        <f>RAW!C202</f>
        <v>3</v>
      </c>
      <c r="D202" s="73">
        <f>IF(ISBLANK(RAW!L202),"",RAW!L202)</f>
        <v>33.61</v>
      </c>
    </row>
    <row r="203" spans="1:4" x14ac:dyDescent="0.25">
      <c r="A203" s="71">
        <f>IF(ISBLANK(RAW!A203),"",RAW!A203)</f>
        <v>45125</v>
      </c>
      <c r="B203" s="72" t="str">
        <f>IF(ISBLANK(RAW!B203),"",RAW!B203)</f>
        <v>Causeway</v>
      </c>
      <c r="C203" s="72">
        <f>RAW!C203</f>
        <v>1</v>
      </c>
      <c r="D203" s="73">
        <f>IF(ISBLANK(RAW!L203),"",RAW!L203)</f>
        <v>56.02</v>
      </c>
    </row>
    <row r="204" spans="1:4" x14ac:dyDescent="0.25">
      <c r="A204" s="71">
        <f>IF(ISBLANK(RAW!A204),"",RAW!A204)</f>
        <v>45125</v>
      </c>
      <c r="B204" s="72" t="str">
        <f>IF(ISBLANK(RAW!B204),"",RAW!B204)</f>
        <v>Causeway</v>
      </c>
      <c r="C204" s="72">
        <f>RAW!C204</f>
        <v>2</v>
      </c>
      <c r="D204" s="73">
        <f>IF(ISBLANK(RAW!L204),"",RAW!L204)</f>
        <v>52.3</v>
      </c>
    </row>
    <row r="205" spans="1:4" x14ac:dyDescent="0.25">
      <c r="A205" s="71">
        <f>IF(ISBLANK(RAW!A205),"",RAW!A205)</f>
        <v>45125</v>
      </c>
      <c r="B205" s="72" t="str">
        <f>IF(ISBLANK(RAW!B205),"",RAW!B205)</f>
        <v>Causeway</v>
      </c>
      <c r="C205" s="72">
        <f>RAW!C205</f>
        <v>3</v>
      </c>
      <c r="D205" s="73">
        <f>IF(ISBLANK(RAW!L205),"",RAW!L205)</f>
        <v>57.54</v>
      </c>
    </row>
    <row r="206" spans="1:4" x14ac:dyDescent="0.25">
      <c r="A206" s="71">
        <f>IF(ISBLANK(RAW!A206),"",RAW!A206)</f>
        <v>45125</v>
      </c>
      <c r="B206" s="72" t="str">
        <f>IF(ISBLANK(RAW!B206),"",RAW!B206)</f>
        <v>Bells</v>
      </c>
      <c r="C206" s="72">
        <f>RAW!C206</f>
        <v>1</v>
      </c>
      <c r="D206" s="73">
        <f>IF(ISBLANK(RAW!L206),"",RAW!L206)</f>
        <v>65.62</v>
      </c>
    </row>
    <row r="207" spans="1:4" x14ac:dyDescent="0.25">
      <c r="A207" s="71">
        <f>IF(ISBLANK(RAW!A207),"",RAW!A207)</f>
        <v>45125</v>
      </c>
      <c r="B207" s="72" t="str">
        <f>IF(ISBLANK(RAW!B207),"",RAW!B207)</f>
        <v>Bells</v>
      </c>
      <c r="C207" s="72">
        <f>RAW!C207</f>
        <v>2</v>
      </c>
      <c r="D207" s="73">
        <f>IF(ISBLANK(RAW!L207),"",RAW!L207)</f>
        <v>69.56</v>
      </c>
    </row>
    <row r="208" spans="1:4" x14ac:dyDescent="0.25">
      <c r="A208" s="71">
        <f>IF(ISBLANK(RAW!A208),"",RAW!A208)</f>
        <v>45125</v>
      </c>
      <c r="B208" s="72" t="str">
        <f>IF(ISBLANK(RAW!B208),"",RAW!B208)</f>
        <v>Bells</v>
      </c>
      <c r="C208" s="72">
        <f>RAW!C208</f>
        <v>3</v>
      </c>
      <c r="D208" s="73">
        <f>IF(ISBLANK(RAW!L208),"",RAW!L208)</f>
        <v>74.400000000000006</v>
      </c>
    </row>
    <row r="209" spans="1:4" x14ac:dyDescent="0.25">
      <c r="A209" s="71">
        <f>IF(ISBLANK(RAW!A209),"",RAW!A209)</f>
        <v>45132</v>
      </c>
      <c r="B209" s="72" t="str">
        <f>IF(ISBLANK(RAW!B209),"",RAW!B209)</f>
        <v>Muddy Creek</v>
      </c>
      <c r="C209" s="72">
        <f>RAW!C209</f>
        <v>1</v>
      </c>
      <c r="D209" s="73">
        <f>IF(ISBLANK(RAW!L209),"",RAW!L209)</f>
        <v>192.38</v>
      </c>
    </row>
    <row r="210" spans="1:4" x14ac:dyDescent="0.25">
      <c r="A210" s="71">
        <f>IF(ISBLANK(RAW!A210),"",RAW!A210)</f>
        <v>45132</v>
      </c>
      <c r="B210" s="72" t="str">
        <f>IF(ISBLANK(RAW!B210),"",RAW!B210)</f>
        <v>Muddy Creek</v>
      </c>
      <c r="C210" s="72">
        <f>RAW!C210</f>
        <v>2</v>
      </c>
      <c r="D210" s="73">
        <f>IF(ISBLANK(RAW!L210),"",RAW!L210)</f>
        <v>184.01</v>
      </c>
    </row>
    <row r="211" spans="1:4" x14ac:dyDescent="0.25">
      <c r="A211" s="71">
        <f>IF(ISBLANK(RAW!A211),"",RAW!A211)</f>
        <v>45132</v>
      </c>
      <c r="B211" s="72" t="str">
        <f>IF(ISBLANK(RAW!B211),"",RAW!B211)</f>
        <v>Muddy Creek</v>
      </c>
      <c r="C211" s="72">
        <f>RAW!C211</f>
        <v>3</v>
      </c>
      <c r="D211" s="73">
        <f>IF(ISBLANK(RAW!L211),"",RAW!L211)</f>
        <v>168.66</v>
      </c>
    </row>
    <row r="212" spans="1:4" x14ac:dyDescent="0.25">
      <c r="A212" s="71">
        <f>IF(ISBLANK(RAW!A212),"",RAW!A212)</f>
        <v>45132</v>
      </c>
      <c r="B212" s="72" t="str">
        <f>IF(ISBLANK(RAW!B212),"",RAW!B212)</f>
        <v>ODNR_4</v>
      </c>
      <c r="C212" s="72">
        <f>RAW!C212</f>
        <v>1</v>
      </c>
      <c r="D212" s="73">
        <f>IF(ISBLANK(RAW!L212),"",RAW!L212)</f>
        <v>136.43</v>
      </c>
    </row>
    <row r="213" spans="1:4" x14ac:dyDescent="0.25">
      <c r="A213" s="71">
        <f>IF(ISBLANK(RAW!A213),"",RAW!A213)</f>
        <v>45132</v>
      </c>
      <c r="B213" s="72" t="str">
        <f>IF(ISBLANK(RAW!B213),"",RAW!B213)</f>
        <v>ODNR_4</v>
      </c>
      <c r="C213" s="72">
        <f>RAW!C213</f>
        <v>2</v>
      </c>
      <c r="D213" s="73">
        <f>IF(ISBLANK(RAW!L213),"",RAW!L213)</f>
        <v>120.03</v>
      </c>
    </row>
    <row r="214" spans="1:4" x14ac:dyDescent="0.25">
      <c r="A214" s="71">
        <f>IF(ISBLANK(RAW!A214),"",RAW!A214)</f>
        <v>45132</v>
      </c>
      <c r="B214" s="72" t="str">
        <f>IF(ISBLANK(RAW!B214),"",RAW!B214)</f>
        <v>ODNR_4</v>
      </c>
      <c r="C214" s="72">
        <f>RAW!C214</f>
        <v>3</v>
      </c>
      <c r="D214" s="73">
        <f>IF(ISBLANK(RAW!L214),"",RAW!L214)</f>
        <v>137.99</v>
      </c>
    </row>
    <row r="215" spans="1:4" x14ac:dyDescent="0.25">
      <c r="A215" s="71">
        <f>IF(ISBLANK(RAW!A215),"",RAW!A215)</f>
        <v>45132</v>
      </c>
      <c r="B215" s="72" t="str">
        <f>IF(ISBLANK(RAW!B215),"",RAW!B215)</f>
        <v>ODNR_6</v>
      </c>
      <c r="C215" s="72">
        <f>RAW!C215</f>
        <v>1</v>
      </c>
      <c r="D215" s="73">
        <f>IF(ISBLANK(RAW!L215),"",RAW!L215)</f>
        <v>87.42</v>
      </c>
    </row>
    <row r="216" spans="1:4" x14ac:dyDescent="0.25">
      <c r="A216" s="71">
        <f>IF(ISBLANK(RAW!A216),"",RAW!A216)</f>
        <v>45132</v>
      </c>
      <c r="B216" s="72" t="str">
        <f>IF(ISBLANK(RAW!B216),"",RAW!B216)</f>
        <v>ODNR_6</v>
      </c>
      <c r="C216" s="72">
        <f>RAW!C216</f>
        <v>2</v>
      </c>
      <c r="D216" s="73">
        <f>IF(ISBLANK(RAW!L216),"",RAW!L216)</f>
        <v>130.34</v>
      </c>
    </row>
    <row r="217" spans="1:4" x14ac:dyDescent="0.25">
      <c r="A217" s="71">
        <f>IF(ISBLANK(RAW!A217),"",RAW!A217)</f>
        <v>45132</v>
      </c>
      <c r="B217" s="72" t="str">
        <f>IF(ISBLANK(RAW!B217),"",RAW!B217)</f>
        <v>ODNR_6</v>
      </c>
      <c r="C217" s="72">
        <f>RAW!C217</f>
        <v>3</v>
      </c>
      <c r="D217" s="73">
        <f>IF(ISBLANK(RAW!L217),"",RAW!L217)</f>
        <v>132.07</v>
      </c>
    </row>
    <row r="218" spans="1:4" x14ac:dyDescent="0.25">
      <c r="A218" s="71">
        <f>IF(ISBLANK(RAW!A218),"",RAW!A218)</f>
        <v>45132</v>
      </c>
      <c r="B218" s="72" t="str">
        <f>IF(ISBLANK(RAW!B218),"",RAW!B218)</f>
        <v>Bridge</v>
      </c>
      <c r="C218" s="72">
        <f>RAW!C218</f>
        <v>1</v>
      </c>
      <c r="D218" s="73">
        <f>IF(ISBLANK(RAW!L218),"",RAW!L218)</f>
        <v>125.79</v>
      </c>
    </row>
    <row r="219" spans="1:4" x14ac:dyDescent="0.25">
      <c r="A219" s="71">
        <f>IF(ISBLANK(RAW!A219),"",RAW!A219)</f>
        <v>45132</v>
      </c>
      <c r="B219" s="72" t="str">
        <f>IF(ISBLANK(RAW!B219),"",RAW!B219)</f>
        <v>Bridge</v>
      </c>
      <c r="C219" s="72">
        <f>RAW!C219</f>
        <v>2</v>
      </c>
      <c r="D219" s="73">
        <f>IF(ISBLANK(RAW!L219),"",RAW!L219)</f>
        <v>140</v>
      </c>
    </row>
    <row r="220" spans="1:4" x14ac:dyDescent="0.25">
      <c r="A220" s="71">
        <f>IF(ISBLANK(RAW!A220),"",RAW!A220)</f>
        <v>45132</v>
      </c>
      <c r="B220" s="72" t="str">
        <f>IF(ISBLANK(RAW!B220),"",RAW!B220)</f>
        <v>Bridge</v>
      </c>
      <c r="C220" s="72">
        <f>RAW!C220</f>
        <v>3</v>
      </c>
      <c r="D220" s="73">
        <f>IF(ISBLANK(RAW!L220),"",RAW!L220)</f>
        <v>91.86</v>
      </c>
    </row>
    <row r="221" spans="1:4" x14ac:dyDescent="0.25">
      <c r="A221" s="71">
        <f>IF(ISBLANK(RAW!A221),"",RAW!A221)</f>
        <v>45132</v>
      </c>
      <c r="B221" s="72" t="str">
        <f>IF(ISBLANK(RAW!B221),"",RAW!B221)</f>
        <v>ODNR_2</v>
      </c>
      <c r="C221" s="72">
        <f>RAW!C221</f>
        <v>1</v>
      </c>
      <c r="D221" s="73">
        <f>IF(ISBLANK(RAW!L221),"",RAW!L221)</f>
        <v>77.84</v>
      </c>
    </row>
    <row r="222" spans="1:4" x14ac:dyDescent="0.25">
      <c r="A222" s="71">
        <f>IF(ISBLANK(RAW!A222),"",RAW!A222)</f>
        <v>45132</v>
      </c>
      <c r="B222" s="72" t="str">
        <f>IF(ISBLANK(RAW!B222),"",RAW!B222)</f>
        <v>ODNR_2</v>
      </c>
      <c r="C222" s="72">
        <f>RAW!C222</f>
        <v>2</v>
      </c>
      <c r="D222" s="73">
        <f>IF(ISBLANK(RAW!L222),"",RAW!L222)</f>
        <v>81.819999999999993</v>
      </c>
    </row>
    <row r="223" spans="1:4" x14ac:dyDescent="0.25">
      <c r="A223" s="71">
        <f>IF(ISBLANK(RAW!A223),"",RAW!A223)</f>
        <v>45132</v>
      </c>
      <c r="B223" s="72" t="str">
        <f>IF(ISBLANK(RAW!B223),"",RAW!B223)</f>
        <v>ODNR_2</v>
      </c>
      <c r="C223" s="72">
        <f>RAW!C223</f>
        <v>3</v>
      </c>
      <c r="D223" s="73">
        <f>IF(ISBLANK(RAW!L223),"",RAW!L223)</f>
        <v>76.84</v>
      </c>
    </row>
    <row r="224" spans="1:4" x14ac:dyDescent="0.25">
      <c r="A224" s="71">
        <f>IF(ISBLANK(RAW!A224),"",RAW!A224)</f>
        <v>45132</v>
      </c>
      <c r="B224" s="72" t="str">
        <f>IF(ISBLANK(RAW!B224),"",RAW!B224)</f>
        <v>Buoy_2</v>
      </c>
      <c r="C224" s="72">
        <f>RAW!C224</f>
        <v>1</v>
      </c>
      <c r="D224" s="73">
        <f>IF(ISBLANK(RAW!L224),"",RAW!L224)</f>
        <v>103.89</v>
      </c>
    </row>
    <row r="225" spans="1:4" x14ac:dyDescent="0.25">
      <c r="A225" s="71">
        <f>IF(ISBLANK(RAW!A225),"",RAW!A225)</f>
        <v>45132</v>
      </c>
      <c r="B225" s="72" t="str">
        <f>IF(ISBLANK(RAW!B225),"",RAW!B225)</f>
        <v>Buoy_2</v>
      </c>
      <c r="C225" s="72">
        <f>RAW!C225</f>
        <v>2</v>
      </c>
      <c r="D225" s="73">
        <f>IF(ISBLANK(RAW!L225),"",RAW!L225)</f>
        <v>98.19</v>
      </c>
    </row>
    <row r="226" spans="1:4" x14ac:dyDescent="0.25">
      <c r="A226" s="71">
        <f>IF(ISBLANK(RAW!A226),"",RAW!A226)</f>
        <v>45132</v>
      </c>
      <c r="B226" s="72" t="str">
        <f>IF(ISBLANK(RAW!B226),"",RAW!B226)</f>
        <v>Buoy_2</v>
      </c>
      <c r="C226" s="72">
        <f>RAW!C226</f>
        <v>3</v>
      </c>
      <c r="D226" s="73">
        <f>IF(ISBLANK(RAW!L226),"",RAW!L226)</f>
        <v>90.02</v>
      </c>
    </row>
    <row r="227" spans="1:4" x14ac:dyDescent="0.25">
      <c r="A227" s="71">
        <f>IF(ISBLANK(RAW!A227),"",RAW!A227)</f>
        <v>45132</v>
      </c>
      <c r="B227" s="72" t="str">
        <f>IF(ISBLANK(RAW!B227),"",RAW!B227)</f>
        <v>ODNR_1</v>
      </c>
      <c r="C227" s="72">
        <f>RAW!C227</f>
        <v>1</v>
      </c>
      <c r="D227" s="73">
        <f>IF(ISBLANK(RAW!L227),"",RAW!L227)</f>
        <v>89.17</v>
      </c>
    </row>
    <row r="228" spans="1:4" x14ac:dyDescent="0.25">
      <c r="A228" s="71">
        <f>IF(ISBLANK(RAW!A228),"",RAW!A228)</f>
        <v>45132</v>
      </c>
      <c r="B228" s="72" t="str">
        <f>IF(ISBLANK(RAW!B228),"",RAW!B228)</f>
        <v>ODNR_1</v>
      </c>
      <c r="C228" s="72">
        <f>RAW!C228</f>
        <v>2</v>
      </c>
      <c r="D228" s="73">
        <f>IF(ISBLANK(RAW!L228),"",RAW!L228)</f>
        <v>81.069999999999993</v>
      </c>
    </row>
    <row r="229" spans="1:4" x14ac:dyDescent="0.25">
      <c r="A229" s="71">
        <f>IF(ISBLANK(RAW!A229),"",RAW!A229)</f>
        <v>45132</v>
      </c>
      <c r="B229" s="72" t="str">
        <f>IF(ISBLANK(RAW!B229),"",RAW!B229)</f>
        <v>ODNR_1</v>
      </c>
      <c r="C229" s="72">
        <f>RAW!C229</f>
        <v>3</v>
      </c>
      <c r="D229" s="73">
        <f>IF(ISBLANK(RAW!L229),"",RAW!L229)</f>
        <v>86.7</v>
      </c>
    </row>
    <row r="230" spans="1:4" x14ac:dyDescent="0.25">
      <c r="A230" s="71">
        <f>IF(ISBLANK(RAW!A230),"",RAW!A230)</f>
        <v>45132</v>
      </c>
      <c r="B230" s="72" t="str">
        <f>IF(ISBLANK(RAW!B230),"",RAW!B230)</f>
        <v>EC_1163</v>
      </c>
      <c r="C230" s="72">
        <f>RAW!C230</f>
        <v>1</v>
      </c>
      <c r="D230" s="73">
        <f>IF(ISBLANK(RAW!L230),"",RAW!L230)</f>
        <v>91.75</v>
      </c>
    </row>
    <row r="231" spans="1:4" x14ac:dyDescent="0.25">
      <c r="A231" s="71">
        <f>IF(ISBLANK(RAW!A231),"",RAW!A231)</f>
        <v>45132</v>
      </c>
      <c r="B231" s="72" t="str">
        <f>IF(ISBLANK(RAW!B231),"",RAW!B231)</f>
        <v>EC_1163</v>
      </c>
      <c r="C231" s="72">
        <f>RAW!C231</f>
        <v>2</v>
      </c>
      <c r="D231" s="73">
        <f>IF(ISBLANK(RAW!L231),"",RAW!L231)</f>
        <v>88</v>
      </c>
    </row>
    <row r="232" spans="1:4" x14ac:dyDescent="0.25">
      <c r="A232" s="71">
        <f>IF(ISBLANK(RAW!A232),"",RAW!A232)</f>
        <v>45132</v>
      </c>
      <c r="B232" s="72" t="str">
        <f>IF(ISBLANK(RAW!B232),"",RAW!B232)</f>
        <v>EC_1163</v>
      </c>
      <c r="C232" s="72">
        <f>RAW!C232</f>
        <v>3</v>
      </c>
      <c r="D232" s="73">
        <f>IF(ISBLANK(RAW!L232),"",RAW!L232)</f>
        <v>83.66</v>
      </c>
    </row>
    <row r="233" spans="1:4" x14ac:dyDescent="0.25">
      <c r="A233" s="71">
        <f>IF(ISBLANK(RAW!A233),"",RAW!A233)</f>
        <v>45132</v>
      </c>
      <c r="B233" s="72" t="str">
        <f>IF(ISBLANK(RAW!B233),"",RAW!B233)</f>
        <v>Causeway</v>
      </c>
      <c r="C233" s="72">
        <f>RAW!C233</f>
        <v>1</v>
      </c>
      <c r="D233" s="73">
        <f>IF(ISBLANK(RAW!L233),"",RAW!L233)</f>
        <v>50.85</v>
      </c>
    </row>
    <row r="234" spans="1:4" x14ac:dyDescent="0.25">
      <c r="A234" s="71">
        <f>IF(ISBLANK(RAW!A234),"",RAW!A234)</f>
        <v>45132</v>
      </c>
      <c r="B234" s="72" t="str">
        <f>IF(ISBLANK(RAW!B234),"",RAW!B234)</f>
        <v>Causeway</v>
      </c>
      <c r="C234" s="72">
        <f>RAW!C234</f>
        <v>2</v>
      </c>
      <c r="D234" s="73">
        <f>IF(ISBLANK(RAW!L234),"",RAW!L234)</f>
        <v>33.340000000000003</v>
      </c>
    </row>
    <row r="235" spans="1:4" x14ac:dyDescent="0.25">
      <c r="A235" s="71">
        <f>IF(ISBLANK(RAW!A235),"",RAW!A235)</f>
        <v>45132</v>
      </c>
      <c r="B235" s="72" t="str">
        <f>IF(ISBLANK(RAW!B235),"",RAW!B235)</f>
        <v>Causeway</v>
      </c>
      <c r="C235" s="72">
        <f>RAW!C235</f>
        <v>3</v>
      </c>
      <c r="D235" s="73">
        <f>IF(ISBLANK(RAW!L235),"",RAW!L235)</f>
        <v>47.94</v>
      </c>
    </row>
    <row r="236" spans="1:4" x14ac:dyDescent="0.25">
      <c r="A236" s="71">
        <f>IF(ISBLANK(RAW!A236),"",RAW!A236)</f>
        <v>45132</v>
      </c>
      <c r="B236" s="72" t="str">
        <f>IF(ISBLANK(RAW!B236),"",RAW!B236)</f>
        <v>Bells</v>
      </c>
      <c r="C236" s="72">
        <f>RAW!C236</f>
        <v>1</v>
      </c>
      <c r="D236" s="73">
        <f>IF(ISBLANK(RAW!L236),"",RAW!L236)</f>
        <v>27.54</v>
      </c>
    </row>
    <row r="237" spans="1:4" x14ac:dyDescent="0.25">
      <c r="A237" s="71">
        <f>IF(ISBLANK(RAW!A237),"",RAW!A237)</f>
        <v>45132</v>
      </c>
      <c r="B237" s="72" t="str">
        <f>IF(ISBLANK(RAW!B237),"",RAW!B237)</f>
        <v>Bells</v>
      </c>
      <c r="C237" s="72">
        <f>RAW!C237</f>
        <v>2</v>
      </c>
      <c r="D237" s="73">
        <f>IF(ISBLANK(RAW!L237),"",RAW!L237)</f>
        <v>26.98</v>
      </c>
    </row>
    <row r="238" spans="1:4" x14ac:dyDescent="0.25">
      <c r="A238" s="71">
        <f>IF(ISBLANK(RAW!A238),"",RAW!A238)</f>
        <v>45132</v>
      </c>
      <c r="B238" s="72" t="str">
        <f>IF(ISBLANK(RAW!B238),"",RAW!B238)</f>
        <v>Bells</v>
      </c>
      <c r="C238" s="72">
        <f>RAW!C238</f>
        <v>3</v>
      </c>
      <c r="D238" s="73">
        <f>IF(ISBLANK(RAW!L238),"",RAW!L238)</f>
        <v>26.18</v>
      </c>
    </row>
    <row r="239" spans="1:4" x14ac:dyDescent="0.25">
      <c r="A239" s="71">
        <f>IF(ISBLANK(RAW!A239),"",RAW!A239)</f>
        <v>45139</v>
      </c>
      <c r="B239" s="72" t="str">
        <f>IF(ISBLANK(RAW!B239),"",RAW!B239)</f>
        <v>Muddy Creek</v>
      </c>
      <c r="C239" s="72">
        <f>RAW!C239</f>
        <v>1</v>
      </c>
      <c r="D239" s="73">
        <f>IF(ISBLANK(RAW!L239),"",RAW!L239)</f>
        <v>189.57</v>
      </c>
    </row>
    <row r="240" spans="1:4" x14ac:dyDescent="0.25">
      <c r="A240" s="71">
        <f>IF(ISBLANK(RAW!A240),"",RAW!A240)</f>
        <v>45139</v>
      </c>
      <c r="B240" s="72" t="str">
        <f>IF(ISBLANK(RAW!B240),"",RAW!B240)</f>
        <v>Muddy Creek</v>
      </c>
      <c r="C240" s="72">
        <f>RAW!C240</f>
        <v>2</v>
      </c>
      <c r="D240" s="73">
        <f>IF(ISBLANK(RAW!L240),"",RAW!L240)</f>
        <v>183.95</v>
      </c>
    </row>
    <row r="241" spans="1:4" x14ac:dyDescent="0.25">
      <c r="A241" s="71">
        <f>IF(ISBLANK(RAW!A241),"",RAW!A241)</f>
        <v>45139</v>
      </c>
      <c r="B241" s="72" t="str">
        <f>IF(ISBLANK(RAW!B241),"",RAW!B241)</f>
        <v>Muddy Creek</v>
      </c>
      <c r="C241" s="72">
        <f>RAW!C241</f>
        <v>3</v>
      </c>
      <c r="D241" s="73">
        <f>IF(ISBLANK(RAW!L241),"",RAW!L241)</f>
        <v>194.16</v>
      </c>
    </row>
    <row r="242" spans="1:4" x14ac:dyDescent="0.25">
      <c r="A242" s="71">
        <f>IF(ISBLANK(RAW!A242),"",RAW!A242)</f>
        <v>45139</v>
      </c>
      <c r="B242" s="72" t="str">
        <f>IF(ISBLANK(RAW!B242),"",RAW!B242)</f>
        <v>ODNR_4</v>
      </c>
      <c r="C242" s="72">
        <f>RAW!C242</f>
        <v>1</v>
      </c>
      <c r="D242" s="73">
        <f>IF(ISBLANK(RAW!L242),"",RAW!L242)</f>
        <v>101.16</v>
      </c>
    </row>
    <row r="243" spans="1:4" x14ac:dyDescent="0.25">
      <c r="A243" s="71">
        <f>IF(ISBLANK(RAW!A243),"",RAW!A243)</f>
        <v>45139</v>
      </c>
      <c r="B243" s="72" t="str">
        <f>IF(ISBLANK(RAW!B243),"",RAW!B243)</f>
        <v>ODNR_4</v>
      </c>
      <c r="C243" s="72">
        <f>RAW!C243</f>
        <v>2</v>
      </c>
      <c r="D243" s="73">
        <f>IF(ISBLANK(RAW!L243),"",RAW!L243)</f>
        <v>91.52</v>
      </c>
    </row>
    <row r="244" spans="1:4" x14ac:dyDescent="0.25">
      <c r="A244" s="71">
        <f>IF(ISBLANK(RAW!A244),"",RAW!A244)</f>
        <v>45139</v>
      </c>
      <c r="B244" s="72" t="str">
        <f>IF(ISBLANK(RAW!B244),"",RAW!B244)</f>
        <v>ODNR_4</v>
      </c>
      <c r="C244" s="72">
        <f>RAW!C244</f>
        <v>3</v>
      </c>
      <c r="D244" s="73">
        <f>IF(ISBLANK(RAW!L244),"",RAW!L244)</f>
        <v>100.98</v>
      </c>
    </row>
    <row r="245" spans="1:4" x14ac:dyDescent="0.25">
      <c r="A245" s="71">
        <f>IF(ISBLANK(RAW!A245),"",RAW!A245)</f>
        <v>45139</v>
      </c>
      <c r="B245" s="72" t="str">
        <f>IF(ISBLANK(RAW!B245),"",RAW!B245)</f>
        <v>ODNR_6</v>
      </c>
      <c r="C245" s="72">
        <f>RAW!C245</f>
        <v>1</v>
      </c>
      <c r="D245" s="73">
        <f>IF(ISBLANK(RAW!L245),"",RAW!L245)</f>
        <v>92.58</v>
      </c>
    </row>
    <row r="246" spans="1:4" x14ac:dyDescent="0.25">
      <c r="A246" s="71">
        <f>IF(ISBLANK(RAW!A246),"",RAW!A246)</f>
        <v>45139</v>
      </c>
      <c r="B246" s="72" t="str">
        <f>IF(ISBLANK(RAW!B246),"",RAW!B246)</f>
        <v>ODNR_6</v>
      </c>
      <c r="C246" s="72">
        <f>RAW!C246</f>
        <v>2</v>
      </c>
      <c r="D246" s="73">
        <f>IF(ISBLANK(RAW!L246),"",RAW!L246)</f>
        <v>105.46</v>
      </c>
    </row>
    <row r="247" spans="1:4" x14ac:dyDescent="0.25">
      <c r="A247" s="71">
        <f>IF(ISBLANK(RAW!A247),"",RAW!A247)</f>
        <v>45139</v>
      </c>
      <c r="B247" s="72" t="str">
        <f>IF(ISBLANK(RAW!B247),"",RAW!B247)</f>
        <v>ODNR_6</v>
      </c>
      <c r="C247" s="72">
        <f>RAW!C247</f>
        <v>3</v>
      </c>
      <c r="D247" s="73">
        <f>IF(ISBLANK(RAW!L247),"",RAW!L247)</f>
        <v>72.510000000000005</v>
      </c>
    </row>
    <row r="248" spans="1:4" x14ac:dyDescent="0.25">
      <c r="A248" s="71">
        <f>IF(ISBLANK(RAW!A248),"",RAW!A248)</f>
        <v>45139</v>
      </c>
      <c r="B248" s="72" t="str">
        <f>IF(ISBLANK(RAW!B248),"",RAW!B248)</f>
        <v>Bridge</v>
      </c>
      <c r="C248" s="72">
        <f>RAW!C248</f>
        <v>1</v>
      </c>
      <c r="D248" s="73">
        <f>IF(ISBLANK(RAW!L248),"",RAW!L248)</f>
        <v>100.09</v>
      </c>
    </row>
    <row r="249" spans="1:4" x14ac:dyDescent="0.25">
      <c r="A249" s="71">
        <f>IF(ISBLANK(RAW!A249),"",RAW!A249)</f>
        <v>45139</v>
      </c>
      <c r="B249" s="72" t="str">
        <f>IF(ISBLANK(RAW!B249),"",RAW!B249)</f>
        <v>Bridge</v>
      </c>
      <c r="C249" s="72">
        <f>RAW!C249</f>
        <v>2</v>
      </c>
      <c r="D249" s="73">
        <f>IF(ISBLANK(RAW!L249),"",RAW!L249)</f>
        <v>92.21</v>
      </c>
    </row>
    <row r="250" spans="1:4" x14ac:dyDescent="0.25">
      <c r="A250" s="71">
        <f>IF(ISBLANK(RAW!A250),"",RAW!A250)</f>
        <v>45139</v>
      </c>
      <c r="B250" s="72" t="str">
        <f>IF(ISBLANK(RAW!B250),"",RAW!B250)</f>
        <v>Bridge</v>
      </c>
      <c r="C250" s="72">
        <f>RAW!C250</f>
        <v>3</v>
      </c>
      <c r="D250" s="73">
        <f>IF(ISBLANK(RAW!L250),"",RAW!L250)</f>
        <v>87.9</v>
      </c>
    </row>
    <row r="251" spans="1:4" x14ac:dyDescent="0.25">
      <c r="A251" s="71">
        <f>IF(ISBLANK(RAW!A251),"",RAW!A251)</f>
        <v>45139</v>
      </c>
      <c r="B251" s="72" t="str">
        <f>IF(ISBLANK(RAW!B251),"",RAW!B251)</f>
        <v>ODNR_2</v>
      </c>
      <c r="C251" s="72">
        <f>RAW!C251</f>
        <v>1</v>
      </c>
      <c r="D251" s="73">
        <f>IF(ISBLANK(RAW!L251),"",RAW!L251)</f>
        <v>64.209999999999994</v>
      </c>
    </row>
    <row r="252" spans="1:4" x14ac:dyDescent="0.25">
      <c r="A252" s="71">
        <f>IF(ISBLANK(RAW!A252),"",RAW!A252)</f>
        <v>45139</v>
      </c>
      <c r="B252" s="72" t="str">
        <f>IF(ISBLANK(RAW!B252),"",RAW!B252)</f>
        <v>ODNR_2</v>
      </c>
      <c r="C252" s="72">
        <f>RAW!C252</f>
        <v>2</v>
      </c>
      <c r="D252" s="73">
        <f>IF(ISBLANK(RAW!L252),"",RAW!L252)</f>
        <v>60.66</v>
      </c>
    </row>
    <row r="253" spans="1:4" x14ac:dyDescent="0.25">
      <c r="A253" s="71">
        <f>IF(ISBLANK(RAW!A253),"",RAW!A253)</f>
        <v>45139</v>
      </c>
      <c r="B253" s="72" t="str">
        <f>IF(ISBLANK(RAW!B253),"",RAW!B253)</f>
        <v>ODNR_2</v>
      </c>
      <c r="C253" s="72">
        <f>RAW!C253</f>
        <v>3</v>
      </c>
      <c r="D253" s="73">
        <f>IF(ISBLANK(RAW!L253),"",RAW!L253)</f>
        <v>61.81</v>
      </c>
    </row>
    <row r="254" spans="1:4" x14ac:dyDescent="0.25">
      <c r="A254" s="71">
        <f>IF(ISBLANK(RAW!A254),"",RAW!A254)</f>
        <v>45139</v>
      </c>
      <c r="B254" s="72" t="str">
        <f>IF(ISBLANK(RAW!B254),"",RAW!B254)</f>
        <v>Buoy_2</v>
      </c>
      <c r="C254" s="72">
        <f>RAW!C254</f>
        <v>1</v>
      </c>
      <c r="D254" s="73">
        <f>IF(ISBLANK(RAW!L254),"",RAW!L254)</f>
        <v>78.11</v>
      </c>
    </row>
    <row r="255" spans="1:4" x14ac:dyDescent="0.25">
      <c r="A255" s="71">
        <f>IF(ISBLANK(RAW!A255),"",RAW!A255)</f>
        <v>45139</v>
      </c>
      <c r="B255" s="72" t="str">
        <f>IF(ISBLANK(RAW!B255),"",RAW!B255)</f>
        <v>Buoy_2</v>
      </c>
      <c r="C255" s="72">
        <f>RAW!C255</f>
        <v>2</v>
      </c>
      <c r="D255" s="73">
        <f>IF(ISBLANK(RAW!L255),"",RAW!L255)</f>
        <v>74.53</v>
      </c>
    </row>
    <row r="256" spans="1:4" x14ac:dyDescent="0.25">
      <c r="A256" s="71">
        <f>IF(ISBLANK(RAW!A256),"",RAW!A256)</f>
        <v>45139</v>
      </c>
      <c r="B256" s="72" t="str">
        <f>IF(ISBLANK(RAW!B256),"",RAW!B256)</f>
        <v>Buoy_2</v>
      </c>
      <c r="C256" s="72">
        <f>RAW!C256</f>
        <v>3</v>
      </c>
      <c r="D256" s="73">
        <f>IF(ISBLANK(RAW!L256),"",RAW!L256)</f>
        <v>66.62</v>
      </c>
    </row>
    <row r="257" spans="1:4" x14ac:dyDescent="0.25">
      <c r="A257" s="71">
        <f>IF(ISBLANK(RAW!A257),"",RAW!A257)</f>
        <v>45139</v>
      </c>
      <c r="B257" s="72" t="str">
        <f>IF(ISBLANK(RAW!B257),"",RAW!B257)</f>
        <v>ODNR_1</v>
      </c>
      <c r="C257" s="72">
        <f>RAW!C257</f>
        <v>1</v>
      </c>
      <c r="D257" s="73">
        <f>IF(ISBLANK(RAW!L257),"",RAW!L257)</f>
        <v>110.26</v>
      </c>
    </row>
    <row r="258" spans="1:4" x14ac:dyDescent="0.25">
      <c r="A258" s="71">
        <f>IF(ISBLANK(RAW!A258),"",RAW!A258)</f>
        <v>45139</v>
      </c>
      <c r="B258" s="72" t="str">
        <f>IF(ISBLANK(RAW!B258),"",RAW!B258)</f>
        <v>ODNR_1</v>
      </c>
      <c r="C258" s="72">
        <f>RAW!C258</f>
        <v>2</v>
      </c>
      <c r="D258" s="73">
        <f>IF(ISBLANK(RAW!L258),"",RAW!L258)</f>
        <v>95.89</v>
      </c>
    </row>
    <row r="259" spans="1:4" x14ac:dyDescent="0.25">
      <c r="A259" s="71">
        <f>IF(ISBLANK(RAW!A259),"",RAW!A259)</f>
        <v>45139</v>
      </c>
      <c r="B259" s="72" t="str">
        <f>IF(ISBLANK(RAW!B259),"",RAW!B259)</f>
        <v>ODNR_1</v>
      </c>
      <c r="C259" s="72">
        <f>RAW!C259</f>
        <v>3</v>
      </c>
      <c r="D259" s="73">
        <f>IF(ISBLANK(RAW!L259),"",RAW!L259)</f>
        <v>98.54</v>
      </c>
    </row>
    <row r="260" spans="1:4" x14ac:dyDescent="0.25">
      <c r="A260" s="71">
        <f>IF(ISBLANK(RAW!A260),"",RAW!A260)</f>
        <v>45139</v>
      </c>
      <c r="B260" s="72" t="str">
        <f>IF(ISBLANK(RAW!B260),"",RAW!B260)</f>
        <v>EC_1163</v>
      </c>
      <c r="C260" s="72">
        <f>RAW!C260</f>
        <v>1</v>
      </c>
      <c r="D260" s="73">
        <f>IF(ISBLANK(RAW!L260),"",RAW!L260)</f>
        <v>54.75</v>
      </c>
    </row>
    <row r="261" spans="1:4" x14ac:dyDescent="0.25">
      <c r="A261" s="71">
        <f>IF(ISBLANK(RAW!A261),"",RAW!A261)</f>
        <v>45139</v>
      </c>
      <c r="B261" s="72" t="str">
        <f>IF(ISBLANK(RAW!B261),"",RAW!B261)</f>
        <v>EC_1163</v>
      </c>
      <c r="C261" s="72">
        <f>RAW!C261</f>
        <v>2</v>
      </c>
      <c r="D261" s="73">
        <f>IF(ISBLANK(RAW!L261),"",RAW!L261)</f>
        <v>47.52</v>
      </c>
    </row>
    <row r="262" spans="1:4" x14ac:dyDescent="0.25">
      <c r="A262" s="71">
        <f>IF(ISBLANK(RAW!A262),"",RAW!A262)</f>
        <v>45139</v>
      </c>
      <c r="B262" s="72" t="str">
        <f>IF(ISBLANK(RAW!B262),"",RAW!B262)</f>
        <v>EC_1163</v>
      </c>
      <c r="C262" s="72">
        <f>RAW!C262</f>
        <v>3</v>
      </c>
      <c r="D262" s="73">
        <f>IF(ISBLANK(RAW!L262),"",RAW!L262)</f>
        <v>46.54</v>
      </c>
    </row>
    <row r="263" spans="1:4" x14ac:dyDescent="0.25">
      <c r="A263" s="71">
        <f>IF(ISBLANK(RAW!A263),"",RAW!A263)</f>
        <v>45139</v>
      </c>
      <c r="B263" s="72" t="str">
        <f>IF(ISBLANK(RAW!B263),"",RAW!B263)</f>
        <v>Causeway</v>
      </c>
      <c r="C263" s="72">
        <f>RAW!C263</f>
        <v>1</v>
      </c>
      <c r="D263" s="73">
        <f>IF(ISBLANK(RAW!L263),"",RAW!L263)</f>
        <v>60.75</v>
      </c>
    </row>
    <row r="264" spans="1:4" x14ac:dyDescent="0.25">
      <c r="A264" s="71">
        <f>IF(ISBLANK(RAW!A264),"",RAW!A264)</f>
        <v>45139</v>
      </c>
      <c r="B264" s="72" t="str">
        <f>IF(ISBLANK(RAW!B264),"",RAW!B264)</f>
        <v>Causeway</v>
      </c>
      <c r="C264" s="72">
        <f>RAW!C264</f>
        <v>2</v>
      </c>
      <c r="D264" s="73">
        <f>IF(ISBLANK(RAW!L264),"",RAW!L264)</f>
        <v>65.86</v>
      </c>
    </row>
    <row r="265" spans="1:4" x14ac:dyDescent="0.25">
      <c r="A265" s="71">
        <f>IF(ISBLANK(RAW!A265),"",RAW!A265)</f>
        <v>45139</v>
      </c>
      <c r="B265" s="72" t="str">
        <f>IF(ISBLANK(RAW!B265),"",RAW!B265)</f>
        <v>Causeway</v>
      </c>
      <c r="C265" s="72">
        <f>RAW!C265</f>
        <v>3</v>
      </c>
      <c r="D265" s="73">
        <f>IF(ISBLANK(RAW!L265),"",RAW!L265)</f>
        <v>66.13</v>
      </c>
    </row>
    <row r="266" spans="1:4" x14ac:dyDescent="0.25">
      <c r="A266" s="71">
        <f>IF(ISBLANK(RAW!A266),"",RAW!A266)</f>
        <v>45139</v>
      </c>
      <c r="B266" s="72" t="str">
        <f>IF(ISBLANK(RAW!B266),"",RAW!B266)</f>
        <v>Bells</v>
      </c>
      <c r="C266" s="72">
        <f>RAW!C266</f>
        <v>1</v>
      </c>
      <c r="D266" s="73">
        <f>IF(ISBLANK(RAW!L266),"",RAW!L266)</f>
        <v>23.91</v>
      </c>
    </row>
    <row r="267" spans="1:4" x14ac:dyDescent="0.25">
      <c r="A267" s="71">
        <f>IF(ISBLANK(RAW!A267),"",RAW!A267)</f>
        <v>45139</v>
      </c>
      <c r="B267" s="72" t="str">
        <f>IF(ISBLANK(RAW!B267),"",RAW!B267)</f>
        <v>Bells</v>
      </c>
      <c r="C267" s="72">
        <f>RAW!C267</f>
        <v>2</v>
      </c>
      <c r="D267" s="73">
        <f>IF(ISBLANK(RAW!L267),"",RAW!L267)</f>
        <v>25.76</v>
      </c>
    </row>
    <row r="268" spans="1:4" x14ac:dyDescent="0.25">
      <c r="A268" s="71">
        <f>IF(ISBLANK(RAW!A268),"",RAW!A268)</f>
        <v>45139</v>
      </c>
      <c r="B268" s="72" t="str">
        <f>IF(ISBLANK(RAW!B268),"",RAW!B268)</f>
        <v>Bells</v>
      </c>
      <c r="C268" s="72">
        <f>RAW!C268</f>
        <v>3</v>
      </c>
      <c r="D268" s="73">
        <f>IF(ISBLANK(RAW!L268),"",RAW!L268)</f>
        <v>17.399999999999999</v>
      </c>
    </row>
    <row r="269" spans="1:4" x14ac:dyDescent="0.25">
      <c r="A269" s="71">
        <f>IF(ISBLANK(RAW!A269),"",RAW!A269)</f>
        <v>45146</v>
      </c>
      <c r="B269" s="72" t="str">
        <f>IF(ISBLANK(RAW!B269),"",RAW!B269)</f>
        <v>Muddy Creek</v>
      </c>
      <c r="C269" s="72">
        <f>RAW!C269</f>
        <v>1</v>
      </c>
      <c r="D269" s="73">
        <f>IF(ISBLANK(RAW!L269),"",RAW!L269)</f>
        <v>167.76</v>
      </c>
    </row>
    <row r="270" spans="1:4" x14ac:dyDescent="0.25">
      <c r="A270" s="71">
        <f>IF(ISBLANK(RAW!A270),"",RAW!A270)</f>
        <v>45146</v>
      </c>
      <c r="B270" s="72" t="str">
        <f>IF(ISBLANK(RAW!B270),"",RAW!B270)</f>
        <v>Muddy Creek</v>
      </c>
      <c r="C270" s="72">
        <f>RAW!C270</f>
        <v>2</v>
      </c>
      <c r="D270" s="73">
        <f>IF(ISBLANK(RAW!L270),"",RAW!L270)</f>
        <v>153.46</v>
      </c>
    </row>
    <row r="271" spans="1:4" x14ac:dyDescent="0.25">
      <c r="A271" s="71">
        <f>IF(ISBLANK(RAW!A271),"",RAW!A271)</f>
        <v>45146</v>
      </c>
      <c r="B271" s="72" t="str">
        <f>IF(ISBLANK(RAW!B271),"",RAW!B271)</f>
        <v>Muddy Creek</v>
      </c>
      <c r="C271" s="72">
        <f>RAW!C271</f>
        <v>3</v>
      </c>
      <c r="D271" s="73">
        <f>IF(ISBLANK(RAW!L271),"",RAW!L271)</f>
        <v>191.47</v>
      </c>
    </row>
    <row r="272" spans="1:4" x14ac:dyDescent="0.25">
      <c r="A272" s="71">
        <f>IF(ISBLANK(RAW!A272),"",RAW!A272)</f>
        <v>45146</v>
      </c>
      <c r="B272" s="72" t="str">
        <f>IF(ISBLANK(RAW!B272),"",RAW!B272)</f>
        <v>ODNR_4</v>
      </c>
      <c r="C272" s="72">
        <f>RAW!C272</f>
        <v>1</v>
      </c>
      <c r="D272" s="73">
        <f>IF(ISBLANK(RAW!L272),"",RAW!L272)</f>
        <v>110.85</v>
      </c>
    </row>
    <row r="273" spans="1:4" x14ac:dyDescent="0.25">
      <c r="A273" s="71">
        <f>IF(ISBLANK(RAW!A273),"",RAW!A273)</f>
        <v>45146</v>
      </c>
      <c r="B273" s="72" t="str">
        <f>IF(ISBLANK(RAW!B273),"",RAW!B273)</f>
        <v>ODNR_4</v>
      </c>
      <c r="C273" s="72">
        <f>RAW!C273</f>
        <v>2</v>
      </c>
      <c r="D273" s="73">
        <f>IF(ISBLANK(RAW!L273),"",RAW!L273)</f>
        <v>104.54</v>
      </c>
    </row>
    <row r="274" spans="1:4" x14ac:dyDescent="0.25">
      <c r="A274" s="71">
        <f>IF(ISBLANK(RAW!A274),"",RAW!A274)</f>
        <v>45146</v>
      </c>
      <c r="B274" s="72" t="str">
        <f>IF(ISBLANK(RAW!B274),"",RAW!B274)</f>
        <v>ODNR_4</v>
      </c>
      <c r="C274" s="72">
        <f>RAW!C274</f>
        <v>3</v>
      </c>
      <c r="D274" s="73">
        <f>IF(ISBLANK(RAW!L274),"",RAW!L274)</f>
        <v>106.06</v>
      </c>
    </row>
    <row r="275" spans="1:4" x14ac:dyDescent="0.25">
      <c r="A275" s="71">
        <f>IF(ISBLANK(RAW!A275),"",RAW!A275)</f>
        <v>45146</v>
      </c>
      <c r="B275" s="72" t="str">
        <f>IF(ISBLANK(RAW!B275),"",RAW!B275)</f>
        <v>ODNR_6</v>
      </c>
      <c r="C275" s="72">
        <f>RAW!C275</f>
        <v>1</v>
      </c>
      <c r="D275" s="73">
        <f>IF(ISBLANK(RAW!L275),"",RAW!L275)</f>
        <v>110.68</v>
      </c>
    </row>
    <row r="276" spans="1:4" x14ac:dyDescent="0.25">
      <c r="A276" s="71">
        <f>IF(ISBLANK(RAW!A276),"",RAW!A276)</f>
        <v>45146</v>
      </c>
      <c r="B276" s="72" t="str">
        <f>IF(ISBLANK(RAW!B276),"",RAW!B276)</f>
        <v>ODNR_6</v>
      </c>
      <c r="C276" s="72">
        <f>RAW!C276</f>
        <v>2</v>
      </c>
      <c r="D276" s="73">
        <f>IF(ISBLANK(RAW!L276),"",RAW!L276)</f>
        <v>109.22</v>
      </c>
    </row>
    <row r="277" spans="1:4" x14ac:dyDescent="0.25">
      <c r="A277" s="71">
        <f>IF(ISBLANK(RAW!A277),"",RAW!A277)</f>
        <v>45146</v>
      </c>
      <c r="B277" s="72" t="str">
        <f>IF(ISBLANK(RAW!B277),"",RAW!B277)</f>
        <v>ODNR_6</v>
      </c>
      <c r="C277" s="72">
        <f>RAW!C277</f>
        <v>3</v>
      </c>
      <c r="D277" s="73">
        <f>IF(ISBLANK(RAW!L277),"",RAW!L277)</f>
        <v>110.67</v>
      </c>
    </row>
    <row r="278" spans="1:4" x14ac:dyDescent="0.25">
      <c r="A278" s="71">
        <f>IF(ISBLANK(RAW!A278),"",RAW!A278)</f>
        <v>45146</v>
      </c>
      <c r="B278" s="72" t="str">
        <f>IF(ISBLANK(RAW!B278),"",RAW!B278)</f>
        <v>Bridge</v>
      </c>
      <c r="C278" s="72">
        <f>RAW!C278</f>
        <v>1</v>
      </c>
      <c r="D278" s="73">
        <f>IF(ISBLANK(RAW!L278),"",RAW!L278)</f>
        <v>122.15</v>
      </c>
    </row>
    <row r="279" spans="1:4" x14ac:dyDescent="0.25">
      <c r="A279" s="71">
        <f>IF(ISBLANK(RAW!A279),"",RAW!A279)</f>
        <v>45146</v>
      </c>
      <c r="B279" s="72" t="str">
        <f>IF(ISBLANK(RAW!B279),"",RAW!B279)</f>
        <v>Bridge</v>
      </c>
      <c r="C279" s="72">
        <f>RAW!C279</f>
        <v>2</v>
      </c>
      <c r="D279" s="73">
        <f>IF(ISBLANK(RAW!L279),"",RAW!L279)</f>
        <v>115.71</v>
      </c>
    </row>
    <row r="280" spans="1:4" x14ac:dyDescent="0.25">
      <c r="A280" s="71">
        <f>IF(ISBLANK(RAW!A280),"",RAW!A280)</f>
        <v>45146</v>
      </c>
      <c r="B280" s="72" t="str">
        <f>IF(ISBLANK(RAW!B280),"",RAW!B280)</f>
        <v>Bridge</v>
      </c>
      <c r="C280" s="72">
        <f>RAW!C280</f>
        <v>3</v>
      </c>
      <c r="D280" s="73">
        <f>IF(ISBLANK(RAW!L280),"",RAW!L280)</f>
        <v>110.34</v>
      </c>
    </row>
    <row r="281" spans="1:4" x14ac:dyDescent="0.25">
      <c r="A281" s="71">
        <f>IF(ISBLANK(RAW!A281),"",RAW!A281)</f>
        <v>45146</v>
      </c>
      <c r="B281" s="72" t="str">
        <f>IF(ISBLANK(RAW!B281),"",RAW!B281)</f>
        <v>ODNR_2</v>
      </c>
      <c r="C281" s="72">
        <f>RAW!C281</f>
        <v>1</v>
      </c>
      <c r="D281" s="73">
        <f>IF(ISBLANK(RAW!L281),"",RAW!L281)</f>
        <v>104.95</v>
      </c>
    </row>
    <row r="282" spans="1:4" x14ac:dyDescent="0.25">
      <c r="A282" s="71">
        <f>IF(ISBLANK(RAW!A282),"",RAW!A282)</f>
        <v>45146</v>
      </c>
      <c r="B282" s="72" t="str">
        <f>IF(ISBLANK(RAW!B282),"",RAW!B282)</f>
        <v>ODNR_2</v>
      </c>
      <c r="C282" s="72">
        <f>RAW!C282</f>
        <v>2</v>
      </c>
      <c r="D282" s="73">
        <f>IF(ISBLANK(RAW!L282),"",RAW!L282)</f>
        <v>109.85</v>
      </c>
    </row>
    <row r="283" spans="1:4" x14ac:dyDescent="0.25">
      <c r="A283" s="71">
        <f>IF(ISBLANK(RAW!A283),"",RAW!A283)</f>
        <v>45146</v>
      </c>
      <c r="B283" s="72" t="str">
        <f>IF(ISBLANK(RAW!B283),"",RAW!B283)</f>
        <v>ODNR_2</v>
      </c>
      <c r="C283" s="72">
        <f>RAW!C283</f>
        <v>3</v>
      </c>
      <c r="D283" s="73">
        <f>IF(ISBLANK(RAW!L283),"",RAW!L283)</f>
        <v>106.76</v>
      </c>
    </row>
    <row r="284" spans="1:4" x14ac:dyDescent="0.25">
      <c r="A284" s="71">
        <f>IF(ISBLANK(RAW!A284),"",RAW!A284)</f>
        <v>45146</v>
      </c>
      <c r="B284" s="72" t="str">
        <f>IF(ISBLANK(RAW!B284),"",RAW!B284)</f>
        <v>Buoy_2</v>
      </c>
      <c r="C284" s="72">
        <f>RAW!C284</f>
        <v>1</v>
      </c>
      <c r="D284" s="73">
        <f>IF(ISBLANK(RAW!L284),"",RAW!L284)</f>
        <v>91.58</v>
      </c>
    </row>
    <row r="285" spans="1:4" x14ac:dyDescent="0.25">
      <c r="A285" s="71">
        <f>IF(ISBLANK(RAW!A285),"",RAW!A285)</f>
        <v>45146</v>
      </c>
      <c r="B285" s="72" t="str">
        <f>IF(ISBLANK(RAW!B285),"",RAW!B285)</f>
        <v>Buoy_2</v>
      </c>
      <c r="C285" s="72">
        <f>RAW!C285</f>
        <v>2</v>
      </c>
      <c r="D285" s="73">
        <f>IF(ISBLANK(RAW!L285),"",RAW!L285)</f>
        <v>89.31</v>
      </c>
    </row>
    <row r="286" spans="1:4" x14ac:dyDescent="0.25">
      <c r="A286" s="71">
        <f>IF(ISBLANK(RAW!A286),"",RAW!A286)</f>
        <v>45146</v>
      </c>
      <c r="B286" s="72" t="str">
        <f>IF(ISBLANK(RAW!B286),"",RAW!B286)</f>
        <v>Buoy_2</v>
      </c>
      <c r="C286" s="72">
        <f>RAW!C286</f>
        <v>3</v>
      </c>
      <c r="D286" s="73">
        <f>IF(ISBLANK(RAW!L286),"",RAW!L286)</f>
        <v>83.82</v>
      </c>
    </row>
    <row r="287" spans="1:4" x14ac:dyDescent="0.25">
      <c r="A287" s="71">
        <f>IF(ISBLANK(RAW!A287),"",RAW!A287)</f>
        <v>45146</v>
      </c>
      <c r="B287" s="72" t="str">
        <f>IF(ISBLANK(RAW!B287),"",RAW!B287)</f>
        <v>ODNR_1</v>
      </c>
      <c r="C287" s="72">
        <f>RAW!C287</f>
        <v>1</v>
      </c>
      <c r="D287" s="73">
        <f>IF(ISBLANK(RAW!L287),"",RAW!L287)</f>
        <v>94.32</v>
      </c>
    </row>
    <row r="288" spans="1:4" x14ac:dyDescent="0.25">
      <c r="A288" s="71">
        <f>IF(ISBLANK(RAW!A288),"",RAW!A288)</f>
        <v>45146</v>
      </c>
      <c r="B288" s="72" t="str">
        <f>IF(ISBLANK(RAW!B288),"",RAW!B288)</f>
        <v>ODNR_1</v>
      </c>
      <c r="C288" s="72">
        <f>RAW!C288</f>
        <v>2</v>
      </c>
      <c r="D288" s="73">
        <f>IF(ISBLANK(RAW!L288),"",RAW!L288)</f>
        <v>90.45</v>
      </c>
    </row>
    <row r="289" spans="1:4" x14ac:dyDescent="0.25">
      <c r="A289" s="71">
        <f>IF(ISBLANK(RAW!A289),"",RAW!A289)</f>
        <v>45146</v>
      </c>
      <c r="B289" s="72" t="str">
        <f>IF(ISBLANK(RAW!B289),"",RAW!B289)</f>
        <v>ODNR_1</v>
      </c>
      <c r="C289" s="72">
        <f>RAW!C289</f>
        <v>3</v>
      </c>
      <c r="D289" s="73">
        <f>IF(ISBLANK(RAW!L289),"",RAW!L289)</f>
        <v>92.48</v>
      </c>
    </row>
    <row r="290" spans="1:4" x14ac:dyDescent="0.25">
      <c r="A290" s="71">
        <f>IF(ISBLANK(RAW!A290),"",RAW!A290)</f>
        <v>45146</v>
      </c>
      <c r="B290" s="72" t="str">
        <f>IF(ISBLANK(RAW!B290),"",RAW!B290)</f>
        <v>EC_1163</v>
      </c>
      <c r="C290" s="72">
        <f>RAW!C290</f>
        <v>1</v>
      </c>
      <c r="D290" s="73">
        <f>IF(ISBLANK(RAW!L290),"",RAW!L290)</f>
        <v>83.19</v>
      </c>
    </row>
    <row r="291" spans="1:4" x14ac:dyDescent="0.25">
      <c r="A291" s="71">
        <f>IF(ISBLANK(RAW!A291),"",RAW!A291)</f>
        <v>45146</v>
      </c>
      <c r="B291" s="72" t="str">
        <f>IF(ISBLANK(RAW!B291),"",RAW!B291)</f>
        <v>EC_1163</v>
      </c>
      <c r="C291" s="72">
        <f>RAW!C291</f>
        <v>2</v>
      </c>
      <c r="D291" s="73">
        <f>IF(ISBLANK(RAW!L291),"",RAW!L291)</f>
        <v>76.400000000000006</v>
      </c>
    </row>
    <row r="292" spans="1:4" x14ac:dyDescent="0.25">
      <c r="A292" s="71">
        <f>IF(ISBLANK(RAW!A292),"",RAW!A292)</f>
        <v>45146</v>
      </c>
      <c r="B292" s="72" t="str">
        <f>IF(ISBLANK(RAW!B292),"",RAW!B292)</f>
        <v>EC_1163</v>
      </c>
      <c r="C292" s="72">
        <f>RAW!C292</f>
        <v>3</v>
      </c>
      <c r="D292" s="73">
        <f>IF(ISBLANK(RAW!L292),"",RAW!L292)</f>
        <v>83.39</v>
      </c>
    </row>
    <row r="293" spans="1:4" x14ac:dyDescent="0.25">
      <c r="A293" s="71">
        <f>IF(ISBLANK(RAW!A293),"",RAW!A293)</f>
        <v>45146</v>
      </c>
      <c r="B293" s="72" t="str">
        <f>IF(ISBLANK(RAW!B293),"",RAW!B293)</f>
        <v>Causeway</v>
      </c>
      <c r="C293" s="72">
        <f>RAW!C293</f>
        <v>1</v>
      </c>
      <c r="D293" s="73">
        <f>IF(ISBLANK(RAW!L293),"",RAW!L293)</f>
        <v>74.05</v>
      </c>
    </row>
    <row r="294" spans="1:4" x14ac:dyDescent="0.25">
      <c r="A294" s="71">
        <f>IF(ISBLANK(RAW!A294),"",RAW!A294)</f>
        <v>45146</v>
      </c>
      <c r="B294" s="72" t="str">
        <f>IF(ISBLANK(RAW!B294),"",RAW!B294)</f>
        <v>Causeway</v>
      </c>
      <c r="C294" s="72">
        <f>RAW!C294</f>
        <v>2</v>
      </c>
      <c r="D294" s="73">
        <f>IF(ISBLANK(RAW!L294),"",RAW!L294)</f>
        <v>76.98</v>
      </c>
    </row>
    <row r="295" spans="1:4" x14ac:dyDescent="0.25">
      <c r="A295" s="71">
        <f>IF(ISBLANK(RAW!A295),"",RAW!A295)</f>
        <v>45146</v>
      </c>
      <c r="B295" s="72" t="str">
        <f>IF(ISBLANK(RAW!B295),"",RAW!B295)</f>
        <v>Causeway</v>
      </c>
      <c r="C295" s="72">
        <f>RAW!C295</f>
        <v>3</v>
      </c>
      <c r="D295" s="73">
        <f>IF(ISBLANK(RAW!L295),"",RAW!L295)</f>
        <v>78.430000000000007</v>
      </c>
    </row>
    <row r="296" spans="1:4" x14ac:dyDescent="0.25">
      <c r="A296" s="71">
        <f>IF(ISBLANK(RAW!A296),"",RAW!A296)</f>
        <v>45146</v>
      </c>
      <c r="B296" s="72" t="str">
        <f>IF(ISBLANK(RAW!B296),"",RAW!B296)</f>
        <v>Bells</v>
      </c>
      <c r="C296" s="72">
        <f>RAW!C296</f>
        <v>1</v>
      </c>
      <c r="D296" s="73">
        <f>IF(ISBLANK(RAW!L296),"",RAW!L296)</f>
        <v>0.04</v>
      </c>
    </row>
    <row r="297" spans="1:4" x14ac:dyDescent="0.25">
      <c r="A297" s="71">
        <f>IF(ISBLANK(RAW!A297),"",RAW!A297)</f>
        <v>45146</v>
      </c>
      <c r="B297" s="72" t="str">
        <f>IF(ISBLANK(RAW!B297),"",RAW!B297)</f>
        <v>Bells</v>
      </c>
      <c r="C297" s="72">
        <f>RAW!C297</f>
        <v>2</v>
      </c>
      <c r="D297" s="73">
        <f>IF(ISBLANK(RAW!L297),"",RAW!L297)</f>
        <v>0.04</v>
      </c>
    </row>
    <row r="298" spans="1:4" x14ac:dyDescent="0.25">
      <c r="A298" s="71">
        <f>IF(ISBLANK(RAW!A298),"",RAW!A298)</f>
        <v>45146</v>
      </c>
      <c r="B298" s="72" t="str">
        <f>IF(ISBLANK(RAW!B298),"",RAW!B298)</f>
        <v>Bells</v>
      </c>
      <c r="C298" s="72">
        <f>RAW!C298</f>
        <v>3</v>
      </c>
      <c r="D298" s="73">
        <f>IF(ISBLANK(RAW!L298),"",RAW!L298)</f>
        <v>0.04</v>
      </c>
    </row>
    <row r="299" spans="1:4" x14ac:dyDescent="0.25">
      <c r="A299" s="71">
        <f>IF(ISBLANK(RAW!A299),"",RAW!A299)</f>
        <v>45153</v>
      </c>
      <c r="B299" s="72" t="str">
        <f>IF(ISBLANK(RAW!B299),"",RAW!B299)</f>
        <v>Muddy Creek</v>
      </c>
      <c r="C299" s="72">
        <f>RAW!C299</f>
        <v>1</v>
      </c>
      <c r="D299" s="73">
        <f>IF(ISBLANK(RAW!L299),"",RAW!L299)</f>
        <v>31.38</v>
      </c>
    </row>
    <row r="300" spans="1:4" x14ac:dyDescent="0.25">
      <c r="A300" s="71">
        <f>IF(ISBLANK(RAW!A300),"",RAW!A300)</f>
        <v>45153</v>
      </c>
      <c r="B300" s="72" t="str">
        <f>IF(ISBLANK(RAW!B300),"",RAW!B300)</f>
        <v>Muddy Creek</v>
      </c>
      <c r="C300" s="72">
        <f>RAW!C300</f>
        <v>2</v>
      </c>
      <c r="D300" s="73">
        <f>IF(ISBLANK(RAW!L300),"",RAW!L300)</f>
        <v>128.46</v>
      </c>
    </row>
    <row r="301" spans="1:4" x14ac:dyDescent="0.25">
      <c r="A301" s="71">
        <f>IF(ISBLANK(RAW!A301),"",RAW!A301)</f>
        <v>45153</v>
      </c>
      <c r="B301" s="72" t="str">
        <f>IF(ISBLANK(RAW!B301),"",RAW!B301)</f>
        <v>Muddy Creek</v>
      </c>
      <c r="C301" s="72">
        <f>RAW!C301</f>
        <v>3</v>
      </c>
      <c r="D301" s="73">
        <f>IF(ISBLANK(RAW!L301),"",RAW!L301)</f>
        <v>132.13</v>
      </c>
    </row>
    <row r="302" spans="1:4" x14ac:dyDescent="0.25">
      <c r="A302" s="71">
        <f>IF(ISBLANK(RAW!A302),"",RAW!A302)</f>
        <v>45153</v>
      </c>
      <c r="B302" s="72" t="str">
        <f>IF(ISBLANK(RAW!B302),"",RAW!B302)</f>
        <v>ODNR_4</v>
      </c>
      <c r="C302" s="72">
        <f>RAW!C302</f>
        <v>1</v>
      </c>
      <c r="D302" s="73">
        <f>IF(ISBLANK(RAW!L302),"",RAW!L302)</f>
        <v>115.74</v>
      </c>
    </row>
    <row r="303" spans="1:4" x14ac:dyDescent="0.25">
      <c r="A303" s="71">
        <f>IF(ISBLANK(RAW!A303),"",RAW!A303)</f>
        <v>45153</v>
      </c>
      <c r="B303" s="72" t="str">
        <f>IF(ISBLANK(RAW!B303),"",RAW!B303)</f>
        <v>ODNR_4</v>
      </c>
      <c r="C303" s="72">
        <f>RAW!C303</f>
        <v>2</v>
      </c>
      <c r="D303" s="73">
        <f>IF(ISBLANK(RAW!L303),"",RAW!L303)</f>
        <v>115.11</v>
      </c>
    </row>
    <row r="304" spans="1:4" x14ac:dyDescent="0.25">
      <c r="A304" s="71">
        <f>IF(ISBLANK(RAW!A304),"",RAW!A304)</f>
        <v>45153</v>
      </c>
      <c r="B304" s="72" t="str">
        <f>IF(ISBLANK(RAW!B304),"",RAW!B304)</f>
        <v>ODNR_4</v>
      </c>
      <c r="C304" s="72">
        <f>RAW!C304</f>
        <v>3</v>
      </c>
      <c r="D304" s="73">
        <f>IF(ISBLANK(RAW!L304),"",RAW!L304)</f>
        <v>48.19</v>
      </c>
    </row>
    <row r="305" spans="1:4" x14ac:dyDescent="0.25">
      <c r="A305" s="71">
        <f>IF(ISBLANK(RAW!A305),"",RAW!A305)</f>
        <v>45153</v>
      </c>
      <c r="B305" s="72" t="str">
        <f>IF(ISBLANK(RAW!B305),"",RAW!B305)</f>
        <v>ODNR_6</v>
      </c>
      <c r="C305" s="72">
        <f>RAW!C305</f>
        <v>1</v>
      </c>
      <c r="D305" s="73">
        <f>IF(ISBLANK(RAW!L305),"",RAW!L305)</f>
        <v>92.78</v>
      </c>
    </row>
    <row r="306" spans="1:4" x14ac:dyDescent="0.25">
      <c r="A306" s="71">
        <f>IF(ISBLANK(RAW!A306),"",RAW!A306)</f>
        <v>45153</v>
      </c>
      <c r="B306" s="72" t="str">
        <f>IF(ISBLANK(RAW!B306),"",RAW!B306)</f>
        <v>ODNR_6</v>
      </c>
      <c r="C306" s="72">
        <f>RAW!C306</f>
        <v>2</v>
      </c>
      <c r="D306" s="73">
        <f>IF(ISBLANK(RAW!L306),"",RAW!L306)</f>
        <v>91.63</v>
      </c>
    </row>
    <row r="307" spans="1:4" x14ac:dyDescent="0.25">
      <c r="A307" s="71">
        <f>IF(ISBLANK(RAW!A307),"",RAW!A307)</f>
        <v>45153</v>
      </c>
      <c r="B307" s="72" t="str">
        <f>IF(ISBLANK(RAW!B307),"",RAW!B307)</f>
        <v>ODNR_6</v>
      </c>
      <c r="C307" s="72">
        <f>RAW!C307</f>
        <v>3</v>
      </c>
      <c r="D307" s="73">
        <f>IF(ISBLANK(RAW!L307),"",RAW!L307)</f>
        <v>94.92</v>
      </c>
    </row>
    <row r="308" spans="1:4" x14ac:dyDescent="0.25">
      <c r="A308" s="71">
        <f>IF(ISBLANK(RAW!A308),"",RAW!A308)</f>
        <v>45153</v>
      </c>
      <c r="B308" s="72" t="str">
        <f>IF(ISBLANK(RAW!B308),"",RAW!B308)</f>
        <v>Bridge</v>
      </c>
      <c r="C308" s="72">
        <f>RAW!C308</f>
        <v>1</v>
      </c>
      <c r="D308" s="73">
        <f>IF(ISBLANK(RAW!L308),"",RAW!L308)</f>
        <v>112.78</v>
      </c>
    </row>
    <row r="309" spans="1:4" x14ac:dyDescent="0.25">
      <c r="A309" s="71">
        <f>IF(ISBLANK(RAW!A309),"",RAW!A309)</f>
        <v>45153</v>
      </c>
      <c r="B309" s="72" t="str">
        <f>IF(ISBLANK(RAW!B309),"",RAW!B309)</f>
        <v>Bridge</v>
      </c>
      <c r="C309" s="72">
        <f>RAW!C309</f>
        <v>2</v>
      </c>
      <c r="D309" s="73">
        <f>IF(ISBLANK(RAW!L309),"",RAW!L309)</f>
        <v>110.87</v>
      </c>
    </row>
    <row r="310" spans="1:4" x14ac:dyDescent="0.25">
      <c r="A310" s="71">
        <f>IF(ISBLANK(RAW!A310),"",RAW!A310)</f>
        <v>45153</v>
      </c>
      <c r="B310" s="72" t="str">
        <f>IF(ISBLANK(RAW!B310),"",RAW!B310)</f>
        <v>Bridge</v>
      </c>
      <c r="C310" s="72">
        <f>RAW!C310</f>
        <v>3</v>
      </c>
      <c r="D310" s="73">
        <f>IF(ISBLANK(RAW!L310),"",RAW!L310)</f>
        <v>109.31</v>
      </c>
    </row>
    <row r="311" spans="1:4" x14ac:dyDescent="0.25">
      <c r="A311" s="71">
        <f>IF(ISBLANK(RAW!A311),"",RAW!A311)</f>
        <v>45153</v>
      </c>
      <c r="B311" s="72" t="str">
        <f>IF(ISBLANK(RAW!B311),"",RAW!B311)</f>
        <v>ODNR_2</v>
      </c>
      <c r="C311" s="72">
        <f>RAW!C311</f>
        <v>1</v>
      </c>
      <c r="D311" s="73">
        <f>IF(ISBLANK(RAW!L311),"",RAW!L311)</f>
        <v>68.290000000000006</v>
      </c>
    </row>
    <row r="312" spans="1:4" x14ac:dyDescent="0.25">
      <c r="A312" s="71">
        <f>IF(ISBLANK(RAW!A312),"",RAW!A312)</f>
        <v>45153</v>
      </c>
      <c r="B312" s="72" t="str">
        <f>IF(ISBLANK(RAW!B312),"",RAW!B312)</f>
        <v>ODNR_2</v>
      </c>
      <c r="C312" s="72">
        <f>RAW!C312</f>
        <v>2</v>
      </c>
      <c r="D312" s="73">
        <f>IF(ISBLANK(RAW!L312),"",RAW!L312)</f>
        <v>60.39</v>
      </c>
    </row>
    <row r="313" spans="1:4" x14ac:dyDescent="0.25">
      <c r="A313" s="71">
        <f>IF(ISBLANK(RAW!A313),"",RAW!A313)</f>
        <v>45153</v>
      </c>
      <c r="B313" s="72" t="str">
        <f>IF(ISBLANK(RAW!B313),"",RAW!B313)</f>
        <v>ODNR_2</v>
      </c>
      <c r="C313" s="72">
        <f>RAW!C313</f>
        <v>3</v>
      </c>
      <c r="D313" s="73">
        <f>IF(ISBLANK(RAW!L313),"",RAW!L313)</f>
        <v>94.96</v>
      </c>
    </row>
    <row r="314" spans="1:4" x14ac:dyDescent="0.25">
      <c r="A314" s="71">
        <f>IF(ISBLANK(RAW!A314),"",RAW!A314)</f>
        <v>45153</v>
      </c>
      <c r="B314" s="72" t="str">
        <f>IF(ISBLANK(RAW!B314),"",RAW!B314)</f>
        <v>Buoy_2</v>
      </c>
      <c r="C314" s="72">
        <f>RAW!C314</f>
        <v>1</v>
      </c>
      <c r="D314" s="73">
        <f>IF(ISBLANK(RAW!L314),"",RAW!L314)</f>
        <v>91.93</v>
      </c>
    </row>
    <row r="315" spans="1:4" x14ac:dyDescent="0.25">
      <c r="A315" s="71">
        <f>IF(ISBLANK(RAW!A315),"",RAW!A315)</f>
        <v>45153</v>
      </c>
      <c r="B315" s="72" t="str">
        <f>IF(ISBLANK(RAW!B315),"",RAW!B315)</f>
        <v>Buoy_2</v>
      </c>
      <c r="C315" s="72">
        <f>RAW!C315</f>
        <v>2</v>
      </c>
      <c r="D315" s="73">
        <f>IF(ISBLANK(RAW!L315),"",RAW!L315)</f>
        <v>94.38</v>
      </c>
    </row>
    <row r="316" spans="1:4" x14ac:dyDescent="0.25">
      <c r="A316" s="71">
        <f>IF(ISBLANK(RAW!A316),"",RAW!A316)</f>
        <v>45153</v>
      </c>
      <c r="B316" s="72" t="str">
        <f>IF(ISBLANK(RAW!B316),"",RAW!B316)</f>
        <v>Buoy_2</v>
      </c>
      <c r="C316" s="72">
        <f>RAW!C316</f>
        <v>3</v>
      </c>
      <c r="D316" s="73">
        <f>IF(ISBLANK(RAW!L316),"",RAW!L316)</f>
        <v>77.760000000000005</v>
      </c>
    </row>
    <row r="317" spans="1:4" x14ac:dyDescent="0.25">
      <c r="A317" s="71">
        <f>IF(ISBLANK(RAW!A317),"",RAW!A317)</f>
        <v>45153</v>
      </c>
      <c r="B317" s="72" t="str">
        <f>IF(ISBLANK(RAW!B317),"",RAW!B317)</f>
        <v>ODNR_1</v>
      </c>
      <c r="C317" s="72">
        <f>RAW!C317</f>
        <v>1</v>
      </c>
      <c r="D317" s="73">
        <f>IF(ISBLANK(RAW!L317),"",RAW!L317)</f>
        <v>87.16</v>
      </c>
    </row>
    <row r="318" spans="1:4" x14ac:dyDescent="0.25">
      <c r="A318" s="71">
        <f>IF(ISBLANK(RAW!A318),"",RAW!A318)</f>
        <v>45153</v>
      </c>
      <c r="B318" s="72" t="str">
        <f>IF(ISBLANK(RAW!B318),"",RAW!B318)</f>
        <v>ODNR_1</v>
      </c>
      <c r="C318" s="72">
        <f>RAW!C318</f>
        <v>2</v>
      </c>
      <c r="D318" s="73">
        <f>IF(ISBLANK(RAW!L318),"",RAW!L318)</f>
        <v>88.51</v>
      </c>
    </row>
    <row r="319" spans="1:4" x14ac:dyDescent="0.25">
      <c r="A319" s="71">
        <f>IF(ISBLANK(RAW!A319),"",RAW!A319)</f>
        <v>45153</v>
      </c>
      <c r="B319" s="72" t="str">
        <f>IF(ISBLANK(RAW!B319),"",RAW!B319)</f>
        <v>ODNR_1</v>
      </c>
      <c r="C319" s="72">
        <f>RAW!C319</f>
        <v>3</v>
      </c>
      <c r="D319" s="73">
        <f>IF(ISBLANK(RAW!L319),"",RAW!L319)</f>
        <v>89.74</v>
      </c>
    </row>
    <row r="320" spans="1:4" x14ac:dyDescent="0.25">
      <c r="A320" s="71">
        <f>IF(ISBLANK(RAW!A320),"",RAW!A320)</f>
        <v>45153</v>
      </c>
      <c r="B320" s="72" t="str">
        <f>IF(ISBLANK(RAW!B320),"",RAW!B320)</f>
        <v>EC_1163</v>
      </c>
      <c r="C320" s="72">
        <f>RAW!C320</f>
        <v>1</v>
      </c>
      <c r="D320" s="73">
        <f>IF(ISBLANK(RAW!L320),"",RAW!L320)</f>
        <v>85.552999999999997</v>
      </c>
    </row>
    <row r="321" spans="1:4" x14ac:dyDescent="0.25">
      <c r="A321" s="71">
        <f>IF(ISBLANK(RAW!A321),"",RAW!A321)</f>
        <v>45153</v>
      </c>
      <c r="B321" s="72" t="str">
        <f>IF(ISBLANK(RAW!B321),"",RAW!B321)</f>
        <v>EC_1163</v>
      </c>
      <c r="C321" s="72">
        <f>RAW!C321</f>
        <v>2</v>
      </c>
      <c r="D321" s="73">
        <f>IF(ISBLANK(RAW!L321),"",RAW!L321)</f>
        <v>83.36</v>
      </c>
    </row>
    <row r="322" spans="1:4" x14ac:dyDescent="0.25">
      <c r="A322" s="71">
        <f>IF(ISBLANK(RAW!A322),"",RAW!A322)</f>
        <v>45153</v>
      </c>
      <c r="B322" s="72" t="str">
        <f>IF(ISBLANK(RAW!B322),"",RAW!B322)</f>
        <v>EC_1163</v>
      </c>
      <c r="C322" s="72">
        <f>RAW!C322</f>
        <v>3</v>
      </c>
      <c r="D322" s="73">
        <f>IF(ISBLANK(RAW!L322),"",RAW!L322)</f>
        <v>83.15</v>
      </c>
    </row>
    <row r="323" spans="1:4" x14ac:dyDescent="0.25">
      <c r="A323" s="71">
        <f>IF(ISBLANK(RAW!A323),"",RAW!A323)</f>
        <v>45153</v>
      </c>
      <c r="B323" s="72" t="str">
        <f>IF(ISBLANK(RAW!B323),"",RAW!B323)</f>
        <v>Causeway</v>
      </c>
      <c r="C323" s="72">
        <f>RAW!C323</f>
        <v>1</v>
      </c>
      <c r="D323" s="73">
        <f>IF(ISBLANK(RAW!L323),"",RAW!L323)</f>
        <v>89.54</v>
      </c>
    </row>
    <row r="324" spans="1:4" x14ac:dyDescent="0.25">
      <c r="A324" s="71">
        <f>IF(ISBLANK(RAW!A324),"",RAW!A324)</f>
        <v>45153</v>
      </c>
      <c r="B324" s="72" t="str">
        <f>IF(ISBLANK(RAW!B324),"",RAW!B324)</f>
        <v>Causeway</v>
      </c>
      <c r="C324" s="72">
        <f>RAW!C324</f>
        <v>2</v>
      </c>
      <c r="D324" s="73">
        <f>IF(ISBLANK(RAW!L324),"",RAW!L324)</f>
        <v>90.86</v>
      </c>
    </row>
    <row r="325" spans="1:4" x14ac:dyDescent="0.25">
      <c r="A325" s="71">
        <f>IF(ISBLANK(RAW!A325),"",RAW!A325)</f>
        <v>45153</v>
      </c>
      <c r="B325" s="72" t="str">
        <f>IF(ISBLANK(RAW!B325),"",RAW!B325)</f>
        <v>Causeway</v>
      </c>
      <c r="C325" s="72">
        <f>RAW!C325</f>
        <v>3</v>
      </c>
      <c r="D325" s="73">
        <f>IF(ISBLANK(RAW!L325),"",RAW!L325)</f>
        <v>91.4</v>
      </c>
    </row>
    <row r="326" spans="1:4" x14ac:dyDescent="0.25">
      <c r="A326" s="71">
        <f>IF(ISBLANK(RAW!A326),"",RAW!A326)</f>
        <v>45153</v>
      </c>
      <c r="B326" s="72" t="str">
        <f>IF(ISBLANK(RAW!B326),"",RAW!B326)</f>
        <v>Bells</v>
      </c>
      <c r="C326" s="72">
        <f>RAW!C326</f>
        <v>1</v>
      </c>
      <c r="D326" s="73">
        <f>IF(ISBLANK(RAW!L326),"",RAW!L326)</f>
        <v>42.64</v>
      </c>
    </row>
    <row r="327" spans="1:4" x14ac:dyDescent="0.25">
      <c r="A327" s="71">
        <f>IF(ISBLANK(RAW!A327),"",RAW!A327)</f>
        <v>45153</v>
      </c>
      <c r="B327" s="72" t="str">
        <f>IF(ISBLANK(RAW!B327),"",RAW!B327)</f>
        <v>Bells</v>
      </c>
      <c r="C327" s="72">
        <f>RAW!C327</f>
        <v>2</v>
      </c>
      <c r="D327" s="73">
        <f>IF(ISBLANK(RAW!L327),"",RAW!L327)</f>
        <v>42.8</v>
      </c>
    </row>
    <row r="328" spans="1:4" x14ac:dyDescent="0.25">
      <c r="A328" s="71">
        <f>IF(ISBLANK(RAW!A328),"",RAW!A328)</f>
        <v>45153</v>
      </c>
      <c r="B328" s="72" t="str">
        <f>IF(ISBLANK(RAW!B328),"",RAW!B328)</f>
        <v>Bells</v>
      </c>
      <c r="C328" s="72">
        <f>RAW!C328</f>
        <v>3</v>
      </c>
      <c r="D328" s="73">
        <f>IF(ISBLANK(RAW!L328),"",RAW!L328)</f>
        <v>42.43</v>
      </c>
    </row>
    <row r="329" spans="1:4" x14ac:dyDescent="0.25">
      <c r="A329" s="71">
        <f>IF(ISBLANK(RAW!A329),"",RAW!A329)</f>
        <v>45160</v>
      </c>
      <c r="B329" s="72" t="str">
        <f>IF(ISBLANK(RAW!B329),"",RAW!B329)</f>
        <v>Muddy Creek</v>
      </c>
      <c r="C329" s="72">
        <f>RAW!C329</f>
        <v>1</v>
      </c>
      <c r="D329" s="73">
        <f>IF(ISBLANK(RAW!L329),"",RAW!L329)</f>
        <v>88.33</v>
      </c>
    </row>
    <row r="330" spans="1:4" x14ac:dyDescent="0.25">
      <c r="A330" s="71">
        <f>IF(ISBLANK(RAW!A330),"",RAW!A330)</f>
        <v>45160</v>
      </c>
      <c r="B330" s="72" t="str">
        <f>IF(ISBLANK(RAW!B330),"",RAW!B330)</f>
        <v>Muddy Creek</v>
      </c>
      <c r="C330" s="72">
        <f>RAW!C330</f>
        <v>2</v>
      </c>
      <c r="D330" s="73">
        <f>IF(ISBLANK(RAW!L330),"",RAW!L330)</f>
        <v>79.67</v>
      </c>
    </row>
    <row r="331" spans="1:4" x14ac:dyDescent="0.25">
      <c r="A331" s="71">
        <f>IF(ISBLANK(RAW!A331),"",RAW!A331)</f>
        <v>45160</v>
      </c>
      <c r="B331" s="72" t="str">
        <f>IF(ISBLANK(RAW!B331),"",RAW!B331)</f>
        <v>Muddy Creek</v>
      </c>
      <c r="C331" s="72">
        <f>RAW!C331</f>
        <v>3</v>
      </c>
      <c r="D331" s="73">
        <f>IF(ISBLANK(RAW!L331),"",RAW!L331)</f>
        <v>90.46</v>
      </c>
    </row>
    <row r="332" spans="1:4" x14ac:dyDescent="0.25">
      <c r="A332" s="71">
        <f>IF(ISBLANK(RAW!A332),"",RAW!A332)</f>
        <v>45160</v>
      </c>
      <c r="B332" s="72" t="str">
        <f>IF(ISBLANK(RAW!B332),"",RAW!B332)</f>
        <v>ODNR_4</v>
      </c>
      <c r="C332" s="72">
        <f>RAW!C332</f>
        <v>1</v>
      </c>
      <c r="D332" s="73">
        <f>IF(ISBLANK(RAW!L332),"",RAW!L332)</f>
        <v>78.650000000000006</v>
      </c>
    </row>
    <row r="333" spans="1:4" x14ac:dyDescent="0.25">
      <c r="A333" s="71">
        <f>IF(ISBLANK(RAW!A333),"",RAW!A333)</f>
        <v>45160</v>
      </c>
      <c r="B333" s="72" t="str">
        <f>IF(ISBLANK(RAW!B333),"",RAW!B333)</f>
        <v>ODNR_4</v>
      </c>
      <c r="C333" s="72">
        <f>RAW!C333</f>
        <v>2</v>
      </c>
      <c r="D333" s="73">
        <f>IF(ISBLANK(RAW!L333),"",RAW!L333)</f>
        <v>84.55</v>
      </c>
    </row>
    <row r="334" spans="1:4" x14ac:dyDescent="0.25">
      <c r="A334" s="71">
        <f>IF(ISBLANK(RAW!A334),"",RAW!A334)</f>
        <v>45160</v>
      </c>
      <c r="B334" s="72" t="str">
        <f>IF(ISBLANK(RAW!B334),"",RAW!B334)</f>
        <v>ODNR_4</v>
      </c>
      <c r="C334" s="72">
        <f>RAW!C334</f>
        <v>3</v>
      </c>
      <c r="D334" s="73">
        <f>IF(ISBLANK(RAW!L334),"",RAW!L334)</f>
        <v>76.599999999999994</v>
      </c>
    </row>
    <row r="335" spans="1:4" x14ac:dyDescent="0.25">
      <c r="A335" s="71">
        <f>IF(ISBLANK(RAW!A335),"",RAW!A335)</f>
        <v>45160</v>
      </c>
      <c r="B335" s="72" t="str">
        <f>IF(ISBLANK(RAW!B335),"",RAW!B335)</f>
        <v>ODNR_6</v>
      </c>
      <c r="C335" s="72">
        <f>RAW!C335</f>
        <v>1</v>
      </c>
      <c r="D335" s="73">
        <f>IF(ISBLANK(RAW!L335),"",RAW!L335)</f>
        <v>64.31</v>
      </c>
    </row>
    <row r="336" spans="1:4" x14ac:dyDescent="0.25">
      <c r="A336" s="71">
        <f>IF(ISBLANK(RAW!A336),"",RAW!A336)</f>
        <v>45160</v>
      </c>
      <c r="B336" s="72" t="str">
        <f>IF(ISBLANK(RAW!B336),"",RAW!B336)</f>
        <v>ODNR_6</v>
      </c>
      <c r="C336" s="72">
        <f>RAW!C336</f>
        <v>2</v>
      </c>
      <c r="D336" s="73">
        <f>IF(ISBLANK(RAW!L336),"",RAW!L336)</f>
        <v>68.459999999999994</v>
      </c>
    </row>
    <row r="337" spans="1:4" x14ac:dyDescent="0.25">
      <c r="A337" s="71">
        <f>IF(ISBLANK(RAW!A337),"",RAW!A337)</f>
        <v>45160</v>
      </c>
      <c r="B337" s="72" t="str">
        <f>IF(ISBLANK(RAW!B337),"",RAW!B337)</f>
        <v>ODNR_6</v>
      </c>
      <c r="C337" s="72">
        <f>RAW!C337</f>
        <v>3</v>
      </c>
      <c r="D337" s="73">
        <f>IF(ISBLANK(RAW!L337),"",RAW!L337)</f>
        <v>55.21</v>
      </c>
    </row>
    <row r="338" spans="1:4" x14ac:dyDescent="0.25">
      <c r="A338" s="71">
        <f>IF(ISBLANK(RAW!A338),"",RAW!A338)</f>
        <v>45160</v>
      </c>
      <c r="B338" s="72" t="str">
        <f>IF(ISBLANK(RAW!B338),"",RAW!B338)</f>
        <v>Bridge</v>
      </c>
      <c r="C338" s="72">
        <f>RAW!C338</f>
        <v>1</v>
      </c>
      <c r="D338" s="73">
        <f>IF(ISBLANK(RAW!L338),"",RAW!L338)</f>
        <v>83.73</v>
      </c>
    </row>
    <row r="339" spans="1:4" x14ac:dyDescent="0.25">
      <c r="A339" s="71">
        <f>IF(ISBLANK(RAW!A339),"",RAW!A339)</f>
        <v>45160</v>
      </c>
      <c r="B339" s="72" t="str">
        <f>IF(ISBLANK(RAW!B339),"",RAW!B339)</f>
        <v>Bridge</v>
      </c>
      <c r="C339" s="72">
        <f>RAW!C339</f>
        <v>2</v>
      </c>
      <c r="D339" s="73">
        <f>IF(ISBLANK(RAW!L339),"",RAW!L339)</f>
        <v>80.349999999999994</v>
      </c>
    </row>
    <row r="340" spans="1:4" x14ac:dyDescent="0.25">
      <c r="A340" s="71">
        <f>IF(ISBLANK(RAW!A340),"",RAW!A340)</f>
        <v>45160</v>
      </c>
      <c r="B340" s="72" t="str">
        <f>IF(ISBLANK(RAW!B340),"",RAW!B340)</f>
        <v>Bridge</v>
      </c>
      <c r="C340" s="72">
        <f>RAW!C340</f>
        <v>3</v>
      </c>
      <c r="D340" s="73">
        <f>IF(ISBLANK(RAW!L340),"",RAW!L340)</f>
        <v>77.069999999999993</v>
      </c>
    </row>
    <row r="341" spans="1:4" x14ac:dyDescent="0.25">
      <c r="A341" s="71">
        <f>IF(ISBLANK(RAW!A341),"",RAW!A341)</f>
        <v>45160</v>
      </c>
      <c r="B341" s="72" t="str">
        <f>IF(ISBLANK(RAW!B341),"",RAW!B341)</f>
        <v>ODNR_2</v>
      </c>
      <c r="C341" s="72">
        <f>RAW!C341</f>
        <v>1</v>
      </c>
      <c r="D341" s="73">
        <f>IF(ISBLANK(RAW!L341),"",RAW!L341)</f>
        <v>82.74</v>
      </c>
    </row>
    <row r="342" spans="1:4" x14ac:dyDescent="0.25">
      <c r="A342" s="71">
        <f>IF(ISBLANK(RAW!A342),"",RAW!A342)</f>
        <v>45160</v>
      </c>
      <c r="B342" s="72" t="str">
        <f>IF(ISBLANK(RAW!B342),"",RAW!B342)</f>
        <v>ODNR_2</v>
      </c>
      <c r="C342" s="72">
        <f>RAW!C342</f>
        <v>2</v>
      </c>
      <c r="D342" s="73">
        <f>IF(ISBLANK(RAW!L342),"",RAW!L342)</f>
        <v>84.52</v>
      </c>
    </row>
    <row r="343" spans="1:4" x14ac:dyDescent="0.25">
      <c r="A343" s="71">
        <f>IF(ISBLANK(RAW!A343),"",RAW!A343)</f>
        <v>45160</v>
      </c>
      <c r="B343" s="72" t="str">
        <f>IF(ISBLANK(RAW!B343),"",RAW!B343)</f>
        <v>ODNR_2</v>
      </c>
      <c r="C343" s="72">
        <f>RAW!C343</f>
        <v>3</v>
      </c>
      <c r="D343" s="73">
        <f>IF(ISBLANK(RAW!L343),"",RAW!L343)</f>
        <v>86.14</v>
      </c>
    </row>
    <row r="344" spans="1:4" x14ac:dyDescent="0.25">
      <c r="A344" s="71">
        <f>IF(ISBLANK(RAW!A344),"",RAW!A344)</f>
        <v>45160</v>
      </c>
      <c r="B344" s="72" t="str">
        <f>IF(ISBLANK(RAW!B344),"",RAW!B344)</f>
        <v>Buoy_2</v>
      </c>
      <c r="C344" s="72">
        <f>RAW!C344</f>
        <v>1</v>
      </c>
      <c r="D344" s="73">
        <f>IF(ISBLANK(RAW!L344),"",RAW!L344)</f>
        <v>57.12</v>
      </c>
    </row>
    <row r="345" spans="1:4" x14ac:dyDescent="0.25">
      <c r="A345" s="71">
        <f>IF(ISBLANK(RAW!A345),"",RAW!A345)</f>
        <v>45160</v>
      </c>
      <c r="B345" s="72" t="str">
        <f>IF(ISBLANK(RAW!B345),"",RAW!B345)</f>
        <v>Buoy_2</v>
      </c>
      <c r="C345" s="72">
        <f>RAW!C345</f>
        <v>2</v>
      </c>
      <c r="D345" s="73">
        <f>IF(ISBLANK(RAW!L345),"",RAW!L345)</f>
        <v>67.77</v>
      </c>
    </row>
    <row r="346" spans="1:4" x14ac:dyDescent="0.25">
      <c r="A346" s="71">
        <f>IF(ISBLANK(RAW!A346),"",RAW!A346)</f>
        <v>45160</v>
      </c>
      <c r="B346" s="72" t="str">
        <f>IF(ISBLANK(RAW!B346),"",RAW!B346)</f>
        <v>Buoy_2</v>
      </c>
      <c r="C346" s="72">
        <f>RAW!C346</f>
        <v>3</v>
      </c>
      <c r="D346" s="73">
        <f>IF(ISBLANK(RAW!L346),"",RAW!L346)</f>
        <v>70.92</v>
      </c>
    </row>
    <row r="347" spans="1:4" x14ac:dyDescent="0.25">
      <c r="A347" s="71">
        <f>IF(ISBLANK(RAW!A347),"",RAW!A347)</f>
        <v>45160</v>
      </c>
      <c r="B347" s="72" t="str">
        <f>IF(ISBLANK(RAW!B347),"",RAW!B347)</f>
        <v>ODNR_1</v>
      </c>
      <c r="C347" s="72">
        <f>RAW!C347</f>
        <v>1</v>
      </c>
      <c r="D347" s="73">
        <f>IF(ISBLANK(RAW!L347),"",RAW!L347)</f>
        <v>56.67</v>
      </c>
    </row>
    <row r="348" spans="1:4" x14ac:dyDescent="0.25">
      <c r="A348" s="71">
        <f>IF(ISBLANK(RAW!A348),"",RAW!A348)</f>
        <v>45160</v>
      </c>
      <c r="B348" s="72" t="str">
        <f>IF(ISBLANK(RAW!B348),"",RAW!B348)</f>
        <v>ODNR_1</v>
      </c>
      <c r="C348" s="72">
        <f>RAW!C348</f>
        <v>2</v>
      </c>
      <c r="D348" s="73">
        <f>IF(ISBLANK(RAW!L348),"",RAW!L348)</f>
        <v>61.6</v>
      </c>
    </row>
    <row r="349" spans="1:4" x14ac:dyDescent="0.25">
      <c r="A349" s="71">
        <f>IF(ISBLANK(RAW!A349),"",RAW!A349)</f>
        <v>45160</v>
      </c>
      <c r="B349" s="72" t="str">
        <f>IF(ISBLANK(RAW!B349),"",RAW!B349)</f>
        <v>ODNR_1</v>
      </c>
      <c r="C349" s="72">
        <f>RAW!C349</f>
        <v>3</v>
      </c>
      <c r="D349" s="73">
        <f>IF(ISBLANK(RAW!L349),"",RAW!L349)</f>
        <v>58.96</v>
      </c>
    </row>
    <row r="350" spans="1:4" x14ac:dyDescent="0.25">
      <c r="A350" s="71">
        <f>IF(ISBLANK(RAW!A350),"",RAW!A350)</f>
        <v>45160</v>
      </c>
      <c r="B350" s="72" t="str">
        <f>IF(ISBLANK(RAW!B350),"",RAW!B350)</f>
        <v>EC_1163</v>
      </c>
      <c r="C350" s="72">
        <f>RAW!C350</f>
        <v>1</v>
      </c>
      <c r="D350" s="73">
        <f>IF(ISBLANK(RAW!L350),"",RAW!L350)</f>
        <v>53.19</v>
      </c>
    </row>
    <row r="351" spans="1:4" x14ac:dyDescent="0.25">
      <c r="A351" s="71">
        <f>IF(ISBLANK(RAW!A351),"",RAW!A351)</f>
        <v>45160</v>
      </c>
      <c r="B351" s="72" t="str">
        <f>IF(ISBLANK(RAW!B351),"",RAW!B351)</f>
        <v>EC_1163</v>
      </c>
      <c r="C351" s="72">
        <f>RAW!C351</f>
        <v>2</v>
      </c>
      <c r="D351" s="73">
        <f>IF(ISBLANK(RAW!L351),"",RAW!L351)</f>
        <v>54.21</v>
      </c>
    </row>
    <row r="352" spans="1:4" x14ac:dyDescent="0.25">
      <c r="A352" s="71">
        <f>IF(ISBLANK(RAW!A352),"",RAW!A352)</f>
        <v>45160</v>
      </c>
      <c r="B352" s="72" t="str">
        <f>IF(ISBLANK(RAW!B352),"",RAW!B352)</f>
        <v>EC_1163</v>
      </c>
      <c r="C352" s="72">
        <f>RAW!C352</f>
        <v>3</v>
      </c>
      <c r="D352" s="73">
        <f>IF(ISBLANK(RAW!L352),"",RAW!L352)</f>
        <v>55.37</v>
      </c>
    </row>
    <row r="353" spans="1:4" x14ac:dyDescent="0.25">
      <c r="A353" s="71">
        <f>IF(ISBLANK(RAW!A353),"",RAW!A353)</f>
        <v>45160</v>
      </c>
      <c r="B353" s="72" t="str">
        <f>IF(ISBLANK(RAW!B353),"",RAW!B353)</f>
        <v>Causeway</v>
      </c>
      <c r="C353" s="72">
        <f>RAW!C353</f>
        <v>1</v>
      </c>
      <c r="D353" s="73">
        <f>IF(ISBLANK(RAW!L353),"",RAW!L353)</f>
        <v>51.93</v>
      </c>
    </row>
    <row r="354" spans="1:4" x14ac:dyDescent="0.25">
      <c r="A354" s="71">
        <f>IF(ISBLANK(RAW!A354),"",RAW!A354)</f>
        <v>45160</v>
      </c>
      <c r="B354" s="72" t="str">
        <f>IF(ISBLANK(RAW!B354),"",RAW!B354)</f>
        <v>Causeway</v>
      </c>
      <c r="C354" s="72">
        <f>RAW!C354</f>
        <v>2</v>
      </c>
      <c r="D354" s="73">
        <f>IF(ISBLANK(RAW!L354),"",RAW!L354)</f>
        <v>49.2</v>
      </c>
    </row>
    <row r="355" spans="1:4" x14ac:dyDescent="0.25">
      <c r="A355" s="71">
        <f>IF(ISBLANK(RAW!A355),"",RAW!A355)</f>
        <v>45160</v>
      </c>
      <c r="B355" s="72" t="str">
        <f>IF(ISBLANK(RAW!B355),"",RAW!B355)</f>
        <v>Causeway</v>
      </c>
      <c r="C355" s="72">
        <f>RAW!C355</f>
        <v>3</v>
      </c>
      <c r="D355" s="73">
        <f>IF(ISBLANK(RAW!L355),"",RAW!L355)</f>
        <v>50.53</v>
      </c>
    </row>
    <row r="356" spans="1:4" x14ac:dyDescent="0.25">
      <c r="A356" s="71">
        <f>IF(ISBLANK(RAW!A356),"",RAW!A356)</f>
        <v>45167</v>
      </c>
      <c r="B356" s="72" t="str">
        <f>IF(ISBLANK(RAW!B356),"",RAW!B356)</f>
        <v>Muddy Creek</v>
      </c>
      <c r="C356" s="72">
        <f>RAW!C356</f>
        <v>1</v>
      </c>
      <c r="D356" s="73">
        <f>IF(ISBLANK(RAW!L356),"",RAW!L356)</f>
        <v>9.1999999999999993</v>
      </c>
    </row>
    <row r="357" spans="1:4" x14ac:dyDescent="0.25">
      <c r="A357" s="71">
        <f>IF(ISBLANK(RAW!A357),"",RAW!A357)</f>
        <v>45167</v>
      </c>
      <c r="B357" s="72" t="str">
        <f>IF(ISBLANK(RAW!B357),"",RAW!B357)</f>
        <v>Muddy Creek</v>
      </c>
      <c r="C357" s="72">
        <f>RAW!C357</f>
        <v>2</v>
      </c>
      <c r="D357" s="73">
        <f>IF(ISBLANK(RAW!L357),"",RAW!L357)</f>
        <v>9.08</v>
      </c>
    </row>
    <row r="358" spans="1:4" x14ac:dyDescent="0.25">
      <c r="A358" s="71">
        <f>IF(ISBLANK(RAW!A358),"",RAW!A358)</f>
        <v>45167</v>
      </c>
      <c r="B358" s="72" t="str">
        <f>IF(ISBLANK(RAW!B358),"",RAW!B358)</f>
        <v>Muddy Creek</v>
      </c>
      <c r="C358" s="72">
        <f>RAW!C358</f>
        <v>3</v>
      </c>
      <c r="D358" s="73">
        <f>IF(ISBLANK(RAW!L358),"",RAW!L358)</f>
        <v>7.22</v>
      </c>
    </row>
    <row r="359" spans="1:4" x14ac:dyDescent="0.25">
      <c r="A359" s="71">
        <f>IF(ISBLANK(RAW!A359),"",RAW!A359)</f>
        <v>45167</v>
      </c>
      <c r="B359" s="72" t="str">
        <f>IF(ISBLANK(RAW!B359),"",RAW!B359)</f>
        <v>ODNR_4</v>
      </c>
      <c r="C359" s="72">
        <f>RAW!C359</f>
        <v>1</v>
      </c>
      <c r="D359" s="73">
        <f>IF(ISBLANK(RAW!L359),"",RAW!L359)</f>
        <v>13.98</v>
      </c>
    </row>
    <row r="360" spans="1:4" x14ac:dyDescent="0.25">
      <c r="A360" s="71">
        <f>IF(ISBLANK(RAW!A360),"",RAW!A360)</f>
        <v>45167</v>
      </c>
      <c r="B360" s="72" t="str">
        <f>IF(ISBLANK(RAW!B360),"",RAW!B360)</f>
        <v>ODNR_4</v>
      </c>
      <c r="C360" s="72">
        <f>RAW!C360</f>
        <v>2</v>
      </c>
      <c r="D360" s="73">
        <f>IF(ISBLANK(RAW!L360),"",RAW!L360)</f>
        <v>14.66</v>
      </c>
    </row>
    <row r="361" spans="1:4" x14ac:dyDescent="0.25">
      <c r="A361" s="71">
        <f>IF(ISBLANK(RAW!A361),"",RAW!A361)</f>
        <v>45167</v>
      </c>
      <c r="B361" s="72" t="str">
        <f>IF(ISBLANK(RAW!B361),"",RAW!B361)</f>
        <v>ODNR_4</v>
      </c>
      <c r="C361" s="72">
        <f>RAW!C361</f>
        <v>3</v>
      </c>
      <c r="D361" s="73">
        <f>IF(ISBLANK(RAW!L361),"",RAW!L361)</f>
        <v>14.65</v>
      </c>
    </row>
    <row r="362" spans="1:4" x14ac:dyDescent="0.25">
      <c r="A362" s="71">
        <f>IF(ISBLANK(RAW!A362),"",RAW!A362)</f>
        <v>45167</v>
      </c>
      <c r="B362" s="72" t="str">
        <f>IF(ISBLANK(RAW!B362),"",RAW!B362)</f>
        <v>ODNR_6</v>
      </c>
      <c r="C362" s="72">
        <f>RAW!C362</f>
        <v>1</v>
      </c>
      <c r="D362" s="73">
        <f>IF(ISBLANK(RAW!L362),"",RAW!L362)</f>
        <v>139.57</v>
      </c>
    </row>
    <row r="363" spans="1:4" x14ac:dyDescent="0.25">
      <c r="A363" s="71">
        <f>IF(ISBLANK(RAW!A363),"",RAW!A363)</f>
        <v>45167</v>
      </c>
      <c r="B363" s="72" t="str">
        <f>IF(ISBLANK(RAW!B363),"",RAW!B363)</f>
        <v>ODNR_6</v>
      </c>
      <c r="C363" s="72">
        <f>RAW!C363</f>
        <v>2</v>
      </c>
      <c r="D363" s="73">
        <f>IF(ISBLANK(RAW!L363),"",RAW!L363)</f>
        <v>81.48</v>
      </c>
    </row>
    <row r="364" spans="1:4" x14ac:dyDescent="0.25">
      <c r="A364" s="71">
        <f>IF(ISBLANK(RAW!A364),"",RAW!A364)</f>
        <v>45167</v>
      </c>
      <c r="B364" s="72" t="str">
        <f>IF(ISBLANK(RAW!B364),"",RAW!B364)</f>
        <v>ODNR_6</v>
      </c>
      <c r="C364" s="72">
        <f>RAW!C364</f>
        <v>3</v>
      </c>
      <c r="D364" s="73">
        <f>IF(ISBLANK(RAW!L364),"",RAW!L364)</f>
        <v>36.89</v>
      </c>
    </row>
    <row r="365" spans="1:4" x14ac:dyDescent="0.25">
      <c r="A365" s="71">
        <f>IF(ISBLANK(RAW!A365),"",RAW!A365)</f>
        <v>45167</v>
      </c>
      <c r="B365" s="72" t="str">
        <f>IF(ISBLANK(RAW!B365),"",RAW!B365)</f>
        <v>Bridge</v>
      </c>
      <c r="C365" s="72">
        <f>RAW!C365</f>
        <v>1</v>
      </c>
      <c r="D365" s="73">
        <f>IF(ISBLANK(RAW!L365),"",RAW!L365)</f>
        <v>103.31</v>
      </c>
    </row>
    <row r="366" spans="1:4" x14ac:dyDescent="0.25">
      <c r="A366" s="71">
        <f>IF(ISBLANK(RAW!A366),"",RAW!A366)</f>
        <v>45167</v>
      </c>
      <c r="B366" s="72" t="str">
        <f>IF(ISBLANK(RAW!B366),"",RAW!B366)</f>
        <v>Bridge</v>
      </c>
      <c r="C366" s="72">
        <f>RAW!C366</f>
        <v>2</v>
      </c>
      <c r="D366" s="73">
        <f>IF(ISBLANK(RAW!L366),"",RAW!L366)</f>
        <v>114.02</v>
      </c>
    </row>
    <row r="367" spans="1:4" x14ac:dyDescent="0.25">
      <c r="A367" s="71">
        <f>IF(ISBLANK(RAW!A367),"",RAW!A367)</f>
        <v>45167</v>
      </c>
      <c r="B367" s="72" t="str">
        <f>IF(ISBLANK(RAW!B367),"",RAW!B367)</f>
        <v>Bridge</v>
      </c>
      <c r="C367" s="72">
        <f>RAW!C367</f>
        <v>3</v>
      </c>
      <c r="D367" s="73">
        <f>IF(ISBLANK(RAW!L367),"",RAW!L367)</f>
        <v>53.12</v>
      </c>
    </row>
    <row r="368" spans="1:4" x14ac:dyDescent="0.25">
      <c r="A368" s="71">
        <f>IF(ISBLANK(RAW!A368),"",RAW!A368)</f>
        <v>45167</v>
      </c>
      <c r="B368" s="72" t="str">
        <f>IF(ISBLANK(RAW!B368),"",RAW!B368)</f>
        <v>ODNR_2</v>
      </c>
      <c r="C368" s="72">
        <f>RAW!C368</f>
        <v>1</v>
      </c>
      <c r="D368" s="73">
        <f>IF(ISBLANK(RAW!L368),"",RAW!L368)</f>
        <v>41.07</v>
      </c>
    </row>
    <row r="369" spans="1:4" x14ac:dyDescent="0.25">
      <c r="A369" s="71">
        <f>IF(ISBLANK(RAW!A369),"",RAW!A369)</f>
        <v>45167</v>
      </c>
      <c r="B369" s="72" t="str">
        <f>IF(ISBLANK(RAW!B369),"",RAW!B369)</f>
        <v>ODNR_2</v>
      </c>
      <c r="C369" s="72">
        <f>RAW!C369</f>
        <v>2</v>
      </c>
      <c r="D369" s="73">
        <f>IF(ISBLANK(RAW!L369),"",RAW!L369)</f>
        <v>85.11</v>
      </c>
    </row>
    <row r="370" spans="1:4" x14ac:dyDescent="0.25">
      <c r="A370" s="71">
        <f>IF(ISBLANK(RAW!A370),"",RAW!A370)</f>
        <v>45167</v>
      </c>
      <c r="B370" s="72" t="str">
        <f>IF(ISBLANK(RAW!B370),"",RAW!B370)</f>
        <v>ODNR_2</v>
      </c>
      <c r="C370" s="72">
        <f>RAW!C370</f>
        <v>3</v>
      </c>
      <c r="D370" s="73">
        <f>IF(ISBLANK(RAW!L370),"",RAW!L370)</f>
        <v>89.56</v>
      </c>
    </row>
    <row r="371" spans="1:4" x14ac:dyDescent="0.25">
      <c r="A371" s="71">
        <f>IF(ISBLANK(RAW!A371),"",RAW!A371)</f>
        <v>45167</v>
      </c>
      <c r="B371" s="72" t="str">
        <f>IF(ISBLANK(RAW!B371),"",RAW!B371)</f>
        <v>Bells</v>
      </c>
      <c r="C371" s="72">
        <f>RAW!C371</f>
        <v>1</v>
      </c>
      <c r="D371" s="73">
        <f>IF(ISBLANK(RAW!L371),"",RAW!L371)</f>
        <v>32.880000000000003</v>
      </c>
    </row>
    <row r="372" spans="1:4" x14ac:dyDescent="0.25">
      <c r="A372" s="71">
        <f>IF(ISBLANK(RAW!A372),"",RAW!A372)</f>
        <v>45167</v>
      </c>
      <c r="B372" s="72" t="str">
        <f>IF(ISBLANK(RAW!B372),"",RAW!B372)</f>
        <v>Bells</v>
      </c>
      <c r="C372" s="72">
        <f>RAW!C372</f>
        <v>2</v>
      </c>
      <c r="D372" s="73">
        <f>IF(ISBLANK(RAW!L372),"",RAW!L372)</f>
        <v>38.61</v>
      </c>
    </row>
    <row r="373" spans="1:4" x14ac:dyDescent="0.25">
      <c r="A373" s="71">
        <f>IF(ISBLANK(RAW!A373),"",RAW!A373)</f>
        <v>45167</v>
      </c>
      <c r="B373" s="72" t="str">
        <f>IF(ISBLANK(RAW!B373),"",RAW!B373)</f>
        <v>Bells</v>
      </c>
      <c r="C373" s="72">
        <f>RAW!C373</f>
        <v>3</v>
      </c>
      <c r="D373" s="73">
        <f>IF(ISBLANK(RAW!L373),"",RAW!L373)</f>
        <v>34.4</v>
      </c>
    </row>
    <row r="374" spans="1:4" x14ac:dyDescent="0.25">
      <c r="A374" s="71">
        <f>IF(ISBLANK(RAW!A374),"",RAW!A374)</f>
        <v>45167</v>
      </c>
      <c r="B374" s="72" t="str">
        <f>IF(ISBLANK(RAW!B374),"",RAW!B374)</f>
        <v>Causeway</v>
      </c>
      <c r="C374" s="72">
        <f>RAW!C374</f>
        <v>1</v>
      </c>
      <c r="D374" s="73">
        <f>IF(ISBLANK(RAW!L374),"",RAW!L374)</f>
        <v>116.51</v>
      </c>
    </row>
    <row r="375" spans="1:4" x14ac:dyDescent="0.25">
      <c r="A375" s="71">
        <f>IF(ISBLANK(RAW!A375),"",RAW!A375)</f>
        <v>45167</v>
      </c>
      <c r="B375" s="72" t="str">
        <f>IF(ISBLANK(RAW!B375),"",RAW!B375)</f>
        <v>Causeway</v>
      </c>
      <c r="C375" s="72">
        <f>RAW!C375</f>
        <v>2</v>
      </c>
      <c r="D375" s="73">
        <f>IF(ISBLANK(RAW!L375),"",RAW!L375)</f>
        <v>118.29</v>
      </c>
    </row>
    <row r="376" spans="1:4" x14ac:dyDescent="0.25">
      <c r="A376" s="71">
        <f>IF(ISBLANK(RAW!A376),"",RAW!A376)</f>
        <v>45167</v>
      </c>
      <c r="B376" s="72" t="str">
        <f>IF(ISBLANK(RAW!B376),"",RAW!B376)</f>
        <v>Causeway</v>
      </c>
      <c r="C376" s="72">
        <f>RAW!C376</f>
        <v>3</v>
      </c>
      <c r="D376" s="73">
        <f>IF(ISBLANK(RAW!L376),"",RAW!L376)</f>
        <v>20.28</v>
      </c>
    </row>
    <row r="377" spans="1:4" x14ac:dyDescent="0.25">
      <c r="A377" s="71">
        <f>IF(ISBLANK(RAW!A383),"",RAW!A383)</f>
        <v>45167</v>
      </c>
      <c r="B377" s="72" t="str">
        <f>IF(ISBLANK(RAW!B383),"",RAW!B383)</f>
        <v>Buoy_2</v>
      </c>
      <c r="C377" s="72">
        <f>RAW!C383</f>
        <v>1</v>
      </c>
      <c r="D377" s="73">
        <f>IF(ISBLANK(RAW!L383),"",RAW!L383)</f>
        <v>85.24</v>
      </c>
    </row>
    <row r="378" spans="1:4" x14ac:dyDescent="0.25">
      <c r="A378" s="71">
        <f>IF(ISBLANK(RAW!A384),"",RAW!A384)</f>
        <v>45167</v>
      </c>
      <c r="B378" s="72" t="str">
        <f>IF(ISBLANK(RAW!B384),"",RAW!B384)</f>
        <v>Buoy_2</v>
      </c>
      <c r="C378" s="72">
        <f>RAW!C384</f>
        <v>2</v>
      </c>
      <c r="D378" s="73">
        <f>IF(ISBLANK(RAW!L384),"",RAW!L384)</f>
        <v>89.14</v>
      </c>
    </row>
    <row r="379" spans="1:4" x14ac:dyDescent="0.25">
      <c r="A379" s="71">
        <f>IF(ISBLANK(RAW!A385),"",RAW!A385)</f>
        <v>45167</v>
      </c>
      <c r="B379" s="72" t="str">
        <f>IF(ISBLANK(RAW!B385),"",RAW!B385)</f>
        <v>Buoy_2</v>
      </c>
      <c r="C379" s="72">
        <f>RAW!C385</f>
        <v>3</v>
      </c>
      <c r="D379" s="73">
        <f>IF(ISBLANK(RAW!L385),"",RAW!L385)</f>
        <v>89.47</v>
      </c>
    </row>
    <row r="380" spans="1:4" x14ac:dyDescent="0.25">
      <c r="A380" s="71">
        <f>IF(ISBLANK(RAW!A389),"",RAW!A389)</f>
        <v>45167</v>
      </c>
      <c r="B380" s="72" t="str">
        <f>IF(ISBLANK(RAW!B389),"",RAW!B389)</f>
        <v>EC_1163</v>
      </c>
      <c r="C380" s="72">
        <f>RAW!C389</f>
        <v>1</v>
      </c>
      <c r="D380" s="73">
        <f>IF(ISBLANK(RAW!L389),"",RAW!L389)</f>
        <v>94.65</v>
      </c>
    </row>
    <row r="381" spans="1:4" x14ac:dyDescent="0.25">
      <c r="A381" s="71">
        <f>IF(ISBLANK(RAW!A390),"",RAW!A390)</f>
        <v>45167</v>
      </c>
      <c r="B381" s="72" t="str">
        <f>IF(ISBLANK(RAW!B390),"",RAW!B390)</f>
        <v>EC_1163</v>
      </c>
      <c r="C381" s="72">
        <f>RAW!C390</f>
        <v>2</v>
      </c>
      <c r="D381" s="73">
        <f>IF(ISBLANK(RAW!L390),"",RAW!L390)</f>
        <v>94.71</v>
      </c>
    </row>
    <row r="382" spans="1:4" x14ac:dyDescent="0.25">
      <c r="A382" s="71">
        <f>IF(ISBLANK(RAW!A391),"",RAW!A391)</f>
        <v>45167</v>
      </c>
      <c r="B382" s="72" t="str">
        <f>IF(ISBLANK(RAW!B391),"",RAW!B391)</f>
        <v>EC_1163</v>
      </c>
      <c r="C382" s="72">
        <f>RAW!C391</f>
        <v>3</v>
      </c>
      <c r="D382" s="73">
        <f>IF(ISBLANK(RAW!L391),"",RAW!L391)</f>
        <v>97.59</v>
      </c>
    </row>
    <row r="383" spans="1:4" x14ac:dyDescent="0.25">
      <c r="A383" s="71">
        <f>IF(ISBLANK(RAW!A392),"",RAW!A392)</f>
        <v>45167</v>
      </c>
      <c r="B383" s="72" t="str">
        <f>IF(ISBLANK(RAW!B392),"",RAW!B392)</f>
        <v>ODNR_1</v>
      </c>
      <c r="C383" s="72">
        <f>RAW!C392</f>
        <v>1</v>
      </c>
      <c r="D383" s="73">
        <f>IF(ISBLANK(RAW!L392),"",RAW!L392)</f>
        <v>92.35</v>
      </c>
    </row>
    <row r="384" spans="1:4" x14ac:dyDescent="0.25">
      <c r="A384" s="71">
        <f>IF(ISBLANK(RAW!A393),"",RAW!A393)</f>
        <v>45167</v>
      </c>
      <c r="B384" s="72" t="str">
        <f>IF(ISBLANK(RAW!B393),"",RAW!B393)</f>
        <v>ODNR_1</v>
      </c>
      <c r="C384" s="72">
        <f>RAW!C393</f>
        <v>2</v>
      </c>
      <c r="D384" s="73">
        <f>IF(ISBLANK(RAW!L393),"",RAW!L393)</f>
        <v>88.56</v>
      </c>
    </row>
    <row r="385" spans="1:4" x14ac:dyDescent="0.25">
      <c r="A385" s="71">
        <f>IF(ISBLANK(RAW!A394),"",RAW!A394)</f>
        <v>45167</v>
      </c>
      <c r="B385" s="72" t="str">
        <f>IF(ISBLANK(RAW!B394),"",RAW!B394)</f>
        <v>ODNR_1</v>
      </c>
      <c r="C385" s="72">
        <f>RAW!C394</f>
        <v>3</v>
      </c>
      <c r="D385" s="73">
        <f>IF(ISBLANK(RAW!L394),"",RAW!L394)</f>
        <v>91.77</v>
      </c>
    </row>
    <row r="386" spans="1:4" x14ac:dyDescent="0.25">
      <c r="A386" s="71">
        <f>IF(ISBLANK(RAW!A380),"",RAW!A380)</f>
        <v>45181</v>
      </c>
      <c r="B386" s="72" t="str">
        <f>IF(ISBLANK(RAW!B380),"",RAW!B380)</f>
        <v>Bells</v>
      </c>
      <c r="C386" s="72">
        <f>RAW!C380</f>
        <v>1</v>
      </c>
      <c r="D386" s="73">
        <f>IF(ISBLANK(RAW!L380),"",RAW!L380)</f>
        <v>38.08</v>
      </c>
    </row>
    <row r="387" spans="1:4" x14ac:dyDescent="0.25">
      <c r="A387" s="71">
        <f>IF(ISBLANK(RAW!A381),"",RAW!A381)</f>
        <v>45181</v>
      </c>
      <c r="B387" s="72" t="str">
        <f>IF(ISBLANK(RAW!B381),"",RAW!B381)</f>
        <v>Bells</v>
      </c>
      <c r="C387" s="72">
        <f>RAW!C381</f>
        <v>2</v>
      </c>
      <c r="D387" s="73">
        <f>IF(ISBLANK(RAW!L381),"",RAW!L381)</f>
        <v>39</v>
      </c>
    </row>
    <row r="388" spans="1:4" x14ac:dyDescent="0.25">
      <c r="A388" s="71">
        <f>IF(ISBLANK(RAW!A382),"",RAW!A382)</f>
        <v>45181</v>
      </c>
      <c r="B388" s="72" t="str">
        <f>IF(ISBLANK(RAW!B382),"",RAW!B382)</f>
        <v>Bells</v>
      </c>
      <c r="C388" s="72">
        <f>RAW!C382</f>
        <v>3</v>
      </c>
      <c r="D388" s="73">
        <f>IF(ISBLANK(RAW!L382),"",RAW!L382)</f>
        <v>34.840000000000003</v>
      </c>
    </row>
    <row r="389" spans="1:4" x14ac:dyDescent="0.25">
      <c r="A389" s="71">
        <f>IF(ISBLANK(RAW!A386),"",RAW!A386)</f>
        <v>45181</v>
      </c>
      <c r="B389" s="72" t="str">
        <f>IF(ISBLANK(RAW!B386),"",RAW!B386)</f>
        <v>Causeway</v>
      </c>
      <c r="C389" s="72">
        <f>RAW!C386</f>
        <v>1</v>
      </c>
      <c r="D389" s="73">
        <f>IF(ISBLANK(RAW!L386),"",RAW!L386)</f>
        <v>89.08</v>
      </c>
    </row>
    <row r="390" spans="1:4" x14ac:dyDescent="0.25">
      <c r="A390" s="71">
        <f>IF(ISBLANK(RAW!A387),"",RAW!A387)</f>
        <v>45181</v>
      </c>
      <c r="B390" s="72" t="str">
        <f>IF(ISBLANK(RAW!B387),"",RAW!B387)</f>
        <v>Causeway</v>
      </c>
      <c r="C390" s="72">
        <f>RAW!C387</f>
        <v>2</v>
      </c>
      <c r="D390" s="73">
        <f>IF(ISBLANK(RAW!L387),"",RAW!L387)</f>
        <v>85.9</v>
      </c>
    </row>
    <row r="391" spans="1:4" x14ac:dyDescent="0.25">
      <c r="A391" s="71">
        <f>IF(ISBLANK(RAW!A388),"",RAW!A388)</f>
        <v>45181</v>
      </c>
      <c r="B391" s="72" t="str">
        <f>IF(ISBLANK(RAW!B388),"",RAW!B388)</f>
        <v>Causeway</v>
      </c>
      <c r="C391" s="72">
        <f>RAW!C388</f>
        <v>3</v>
      </c>
      <c r="D391" s="73">
        <f>IF(ISBLANK(RAW!L388),"",RAW!L388)</f>
        <v>32.200000000000003</v>
      </c>
    </row>
    <row r="392" spans="1:4" x14ac:dyDescent="0.25">
      <c r="A392" s="71">
        <f>IF(ISBLANK(RAW!A398),"",RAW!A398)</f>
        <v>45181</v>
      </c>
      <c r="B392" s="72" t="str">
        <f>IF(ISBLANK(RAW!B398),"",RAW!B398)</f>
        <v>Muddy Creek</v>
      </c>
      <c r="C392" s="72">
        <f>RAW!C398</f>
        <v>1</v>
      </c>
      <c r="D392" s="73">
        <f>IF(ISBLANK(RAW!L398),"",RAW!L398)</f>
        <v>149.15</v>
      </c>
    </row>
    <row r="393" spans="1:4" x14ac:dyDescent="0.25">
      <c r="A393" s="71">
        <f>IF(ISBLANK(RAW!A399),"",RAW!A399)</f>
        <v>45181</v>
      </c>
      <c r="B393" s="72" t="str">
        <f>IF(ISBLANK(RAW!B399),"",RAW!B399)</f>
        <v>Muddy Creek</v>
      </c>
      <c r="C393" s="72">
        <f>RAW!C399</f>
        <v>2</v>
      </c>
      <c r="D393" s="73">
        <f>IF(ISBLANK(RAW!L399),"",RAW!L399)</f>
        <v>154</v>
      </c>
    </row>
    <row r="394" spans="1:4" x14ac:dyDescent="0.25">
      <c r="A394" s="71">
        <f>IF(ISBLANK(RAW!A400),"",RAW!A400)</f>
        <v>45181</v>
      </c>
      <c r="B394" s="72" t="str">
        <f>IF(ISBLANK(RAW!B400),"",RAW!B400)</f>
        <v>Muddy Creek</v>
      </c>
      <c r="C394" s="72">
        <f>RAW!C400</f>
        <v>3</v>
      </c>
      <c r="D394" s="73">
        <f>IF(ISBLANK(RAW!L400),"",RAW!L400)</f>
        <v>154.79</v>
      </c>
    </row>
    <row r="395" spans="1:4" x14ac:dyDescent="0.25">
      <c r="A395" s="71">
        <f>IF(ISBLANK(RAW!A401),"",RAW!A401)</f>
        <v>45181</v>
      </c>
      <c r="B395" s="72" t="str">
        <f>IF(ISBLANK(RAW!B401),"",RAW!B401)</f>
        <v>ODNR_4</v>
      </c>
      <c r="C395" s="72">
        <f>RAW!C401</f>
        <v>1</v>
      </c>
      <c r="D395" s="73">
        <f>IF(ISBLANK(RAW!L401),"",RAW!L401)</f>
        <v>201.02</v>
      </c>
    </row>
    <row r="396" spans="1:4" x14ac:dyDescent="0.25">
      <c r="A396" s="71">
        <f>IF(ISBLANK(RAW!A402),"",RAW!A402)</f>
        <v>45181</v>
      </c>
      <c r="B396" s="72" t="str">
        <f>IF(ISBLANK(RAW!B402),"",RAW!B402)</f>
        <v>ODNR_4</v>
      </c>
      <c r="C396" s="72">
        <f>RAW!C402</f>
        <v>2</v>
      </c>
      <c r="D396" s="73">
        <f>IF(ISBLANK(RAW!L402),"",RAW!L402)</f>
        <v>205.01</v>
      </c>
    </row>
    <row r="397" spans="1:4" x14ac:dyDescent="0.25">
      <c r="A397" s="71">
        <f>IF(ISBLANK(RAW!A403),"",RAW!A403)</f>
        <v>45181</v>
      </c>
      <c r="B397" s="72" t="str">
        <f>IF(ISBLANK(RAW!B403),"",RAW!B403)</f>
        <v>ODNR_4</v>
      </c>
      <c r="C397" s="72">
        <f>RAW!C403</f>
        <v>3</v>
      </c>
      <c r="D397" s="73">
        <f>IF(ISBLANK(RAW!L403),"",RAW!L403)</f>
        <v>202.55</v>
      </c>
    </row>
    <row r="398" spans="1:4" x14ac:dyDescent="0.25">
      <c r="A398" s="71">
        <f>IF(ISBLANK(RAW!A404),"",RAW!A404)</f>
        <v>45181</v>
      </c>
      <c r="B398" s="72" t="str">
        <f>IF(ISBLANK(RAW!B404),"",RAW!B404)</f>
        <v>ODNR_6</v>
      </c>
      <c r="C398" s="72">
        <f>RAW!C404</f>
        <v>1</v>
      </c>
      <c r="D398" s="73">
        <f>IF(ISBLANK(RAW!L404),"",RAW!L404)</f>
        <v>131.07</v>
      </c>
    </row>
    <row r="399" spans="1:4" x14ac:dyDescent="0.25">
      <c r="A399" s="71">
        <f>IF(ISBLANK(RAW!A405),"",RAW!A405)</f>
        <v>45181</v>
      </c>
      <c r="B399" s="72" t="str">
        <f>IF(ISBLANK(RAW!B405),"",RAW!B405)</f>
        <v>ODNR_6</v>
      </c>
      <c r="C399" s="72">
        <f>RAW!C405</f>
        <v>2</v>
      </c>
      <c r="D399" s="73">
        <f>IF(ISBLANK(RAW!L405),"",RAW!L405)</f>
        <v>131.6</v>
      </c>
    </row>
    <row r="400" spans="1:4" x14ac:dyDescent="0.25">
      <c r="A400" s="71">
        <f>IF(ISBLANK(RAW!A406),"",RAW!A406)</f>
        <v>45181</v>
      </c>
      <c r="B400" s="72" t="str">
        <f>IF(ISBLANK(RAW!B406),"",RAW!B406)</f>
        <v>ODNR_6</v>
      </c>
      <c r="C400" s="72">
        <f>RAW!C406</f>
        <v>3</v>
      </c>
      <c r="D400" s="73">
        <f>IF(ISBLANK(RAW!L406),"",RAW!L406)</f>
        <v>124.88</v>
      </c>
    </row>
    <row r="401" spans="1:4" x14ac:dyDescent="0.25">
      <c r="A401" s="71">
        <f>IF(ISBLANK(RAW!A407),"",RAW!A407)</f>
        <v>45181</v>
      </c>
      <c r="B401" s="72" t="str">
        <f>IF(ISBLANK(RAW!B407),"",RAW!B407)</f>
        <v>Bridge</v>
      </c>
      <c r="C401" s="72">
        <f>RAW!C407</f>
        <v>1</v>
      </c>
      <c r="D401" s="73">
        <f>IF(ISBLANK(RAW!L407),"",RAW!L407)</f>
        <v>190.82</v>
      </c>
    </row>
    <row r="402" spans="1:4" x14ac:dyDescent="0.25">
      <c r="A402" s="71">
        <f>IF(ISBLANK(RAW!A408),"",RAW!A408)</f>
        <v>45181</v>
      </c>
      <c r="B402" s="72" t="str">
        <f>IF(ISBLANK(RAW!B408),"",RAW!B408)</f>
        <v>Bridge</v>
      </c>
      <c r="C402" s="72">
        <f>RAW!C408</f>
        <v>2</v>
      </c>
      <c r="D402" s="73">
        <f>IF(ISBLANK(RAW!L408),"",RAW!L408)</f>
        <v>194.27</v>
      </c>
    </row>
    <row r="403" spans="1:4" x14ac:dyDescent="0.25">
      <c r="A403" s="71">
        <f>IF(ISBLANK(RAW!A409),"",RAW!A409)</f>
        <v>45181</v>
      </c>
      <c r="B403" s="72" t="str">
        <f>IF(ISBLANK(RAW!B409),"",RAW!B409)</f>
        <v>Bridge</v>
      </c>
      <c r="C403" s="72">
        <f>RAW!C409</f>
        <v>3</v>
      </c>
      <c r="D403" s="73">
        <f>IF(ISBLANK(RAW!L409),"",RAW!L409)</f>
        <v>194.45</v>
      </c>
    </row>
    <row r="404" spans="1:4" x14ac:dyDescent="0.25">
      <c r="A404" s="71">
        <f>IF(ISBLANK(RAW!A410),"",RAW!A410)</f>
        <v>45181</v>
      </c>
      <c r="B404" s="72" t="str">
        <f>IF(ISBLANK(RAW!B410),"",RAW!B410)</f>
        <v>ODNR_2</v>
      </c>
      <c r="C404" s="72">
        <f>RAW!C410</f>
        <v>1</v>
      </c>
      <c r="D404" s="73">
        <f>IF(ISBLANK(RAW!L410),"",RAW!L410)</f>
        <v>127.59</v>
      </c>
    </row>
    <row r="405" spans="1:4" x14ac:dyDescent="0.25">
      <c r="A405" s="71">
        <f>IF(ISBLANK(RAW!A411),"",RAW!A411)</f>
        <v>45181</v>
      </c>
      <c r="B405" s="72" t="str">
        <f>IF(ISBLANK(RAW!B411),"",RAW!B411)</f>
        <v>ODNR_2</v>
      </c>
      <c r="C405" s="72">
        <f>RAW!C411</f>
        <v>2</v>
      </c>
      <c r="D405" s="73">
        <f>IF(ISBLANK(RAW!L411),"",RAW!L411)</f>
        <v>123.71</v>
      </c>
    </row>
    <row r="406" spans="1:4" x14ac:dyDescent="0.25">
      <c r="A406" s="71">
        <f>IF(ISBLANK(RAW!A412),"",RAW!A412)</f>
        <v>45181</v>
      </c>
      <c r="B406" s="72" t="str">
        <f>IF(ISBLANK(RAW!B412),"",RAW!B412)</f>
        <v>ODNR_2</v>
      </c>
      <c r="C406" s="72">
        <f>RAW!C412</f>
        <v>3</v>
      </c>
      <c r="D406" s="73">
        <f>IF(ISBLANK(RAW!L412),"",RAW!L412)</f>
        <v>127.53</v>
      </c>
    </row>
    <row r="407" spans="1:4" x14ac:dyDescent="0.25">
      <c r="A407" s="71">
        <f>IF(ISBLANK(RAW!A413),"",RAW!A413)</f>
        <v>45181</v>
      </c>
      <c r="B407" s="72" t="str">
        <f>IF(ISBLANK(RAW!B413),"",RAW!B413)</f>
        <v>Buoy_2</v>
      </c>
      <c r="C407" s="72">
        <f>RAW!C413</f>
        <v>1</v>
      </c>
      <c r="D407" s="73">
        <f>IF(ISBLANK(RAW!L413),"",RAW!L413)</f>
        <v>101.1</v>
      </c>
    </row>
    <row r="408" spans="1:4" x14ac:dyDescent="0.25">
      <c r="A408" s="71">
        <f>IF(ISBLANK(RAW!A414),"",RAW!A414)</f>
        <v>45181</v>
      </c>
      <c r="B408" s="72" t="str">
        <f>IF(ISBLANK(RAW!B414),"",RAW!B414)</f>
        <v>Buoy_2</v>
      </c>
      <c r="C408" s="72">
        <f>RAW!C414</f>
        <v>2</v>
      </c>
      <c r="D408" s="73">
        <f>IF(ISBLANK(RAW!L414),"",RAW!L414)</f>
        <v>122.4</v>
      </c>
    </row>
    <row r="409" spans="1:4" x14ac:dyDescent="0.25">
      <c r="A409" s="71">
        <f>IF(ISBLANK(RAW!A415),"",RAW!A415)</f>
        <v>45181</v>
      </c>
      <c r="B409" s="72" t="str">
        <f>IF(ISBLANK(RAW!B415),"",RAW!B415)</f>
        <v>Buoy_2</v>
      </c>
      <c r="C409" s="72">
        <f>RAW!C415</f>
        <v>3</v>
      </c>
      <c r="D409" s="73">
        <f>IF(ISBLANK(RAW!L415),"",RAW!L415)</f>
        <v>120.94</v>
      </c>
    </row>
    <row r="410" spans="1:4" x14ac:dyDescent="0.25">
      <c r="A410" s="71">
        <f>IF(ISBLANK(RAW!A416),"",RAW!A416)</f>
        <v>45181</v>
      </c>
      <c r="B410" s="72" t="str">
        <f>IF(ISBLANK(RAW!B416),"",RAW!B416)</f>
        <v>ODNR_1</v>
      </c>
      <c r="C410" s="72">
        <f>RAW!C416</f>
        <v>1</v>
      </c>
      <c r="D410" s="73">
        <f>IF(ISBLANK(RAW!L416),"",RAW!L416)</f>
        <v>115.03</v>
      </c>
    </row>
    <row r="411" spans="1:4" x14ac:dyDescent="0.25">
      <c r="A411" s="71">
        <f>IF(ISBLANK(RAW!A417),"",RAW!A417)</f>
        <v>45181</v>
      </c>
      <c r="B411" s="72" t="str">
        <f>IF(ISBLANK(RAW!B417),"",RAW!B417)</f>
        <v>ODNR_1</v>
      </c>
      <c r="C411" s="72">
        <f>RAW!C417</f>
        <v>2</v>
      </c>
      <c r="D411" s="73">
        <f>IF(ISBLANK(RAW!L417),"",RAW!L417)</f>
        <v>117.73</v>
      </c>
    </row>
    <row r="412" spans="1:4" x14ac:dyDescent="0.25">
      <c r="A412" s="71">
        <f>IF(ISBLANK(RAW!A418),"",RAW!A418)</f>
        <v>45181</v>
      </c>
      <c r="B412" s="72" t="str">
        <f>IF(ISBLANK(RAW!B418),"",RAW!B418)</f>
        <v>ODNR_1</v>
      </c>
      <c r="C412" s="72">
        <f>RAW!C418</f>
        <v>3</v>
      </c>
      <c r="D412" s="73">
        <f>IF(ISBLANK(RAW!L418),"",RAW!L418)</f>
        <v>115.62</v>
      </c>
    </row>
    <row r="413" spans="1:4" x14ac:dyDescent="0.25">
      <c r="A413" s="71">
        <f>IF(ISBLANK(RAW!A419),"",RAW!A419)</f>
        <v>45181</v>
      </c>
      <c r="B413" s="72" t="str">
        <f>IF(ISBLANK(RAW!B419),"",RAW!B419)</f>
        <v>EC_1163</v>
      </c>
      <c r="C413" s="72">
        <f>RAW!C419</f>
        <v>1</v>
      </c>
      <c r="D413" s="73">
        <f>IF(ISBLANK(RAW!L419),"",RAW!L419)</f>
        <v>111.95</v>
      </c>
    </row>
    <row r="414" spans="1:4" x14ac:dyDescent="0.25">
      <c r="A414" s="71">
        <f>IF(ISBLANK(RAW!A420),"",RAW!A420)</f>
        <v>45181</v>
      </c>
      <c r="B414" s="72" t="str">
        <f>IF(ISBLANK(RAW!B420),"",RAW!B420)</f>
        <v>EC_1163</v>
      </c>
      <c r="C414" s="72">
        <f>RAW!C420</f>
        <v>2</v>
      </c>
      <c r="D414" s="73">
        <f>IF(ISBLANK(RAW!L420),"",RAW!L420)</f>
        <v>112.64</v>
      </c>
    </row>
    <row r="415" spans="1:4" x14ac:dyDescent="0.25">
      <c r="A415" s="71">
        <f>IF(ISBLANK(RAW!A421),"",RAW!A421)</f>
        <v>45181</v>
      </c>
      <c r="B415" s="72" t="str">
        <f>IF(ISBLANK(RAW!B421),"",RAW!B421)</f>
        <v>EC_1163</v>
      </c>
      <c r="C415" s="72">
        <f>RAW!C421</f>
        <v>3</v>
      </c>
      <c r="D415" s="73">
        <f>IF(ISBLANK(RAW!L421),"",RAW!L421)</f>
        <v>111.47</v>
      </c>
    </row>
    <row r="416" spans="1:4" x14ac:dyDescent="0.25">
      <c r="A416" s="71">
        <f>IF(ISBLANK(RAW!A377),"",RAW!A377)</f>
        <v>45188</v>
      </c>
      <c r="B416" s="72" t="str">
        <f>IF(ISBLANK(RAW!B377),"",RAW!B377)</f>
        <v>Bells</v>
      </c>
      <c r="C416" s="72">
        <f>RAW!C377</f>
        <v>1</v>
      </c>
      <c r="D416" s="73">
        <f>IF(ISBLANK(RAW!L377),"",RAW!L377)</f>
        <v>20.28</v>
      </c>
    </row>
    <row r="417" spans="1:4" x14ac:dyDescent="0.25">
      <c r="A417" s="71">
        <f>IF(ISBLANK(RAW!A378),"",RAW!A378)</f>
        <v>45188</v>
      </c>
      <c r="B417" s="72" t="str">
        <f>IF(ISBLANK(RAW!B378),"",RAW!B378)</f>
        <v>Bells</v>
      </c>
      <c r="C417" s="72">
        <f>RAW!C378</f>
        <v>2</v>
      </c>
      <c r="D417" s="73">
        <f>IF(ISBLANK(RAW!L378),"",RAW!L378)</f>
        <v>13.46</v>
      </c>
    </row>
    <row r="418" spans="1:4" x14ac:dyDescent="0.25">
      <c r="A418" s="71">
        <f>IF(ISBLANK(RAW!A379),"",RAW!A379)</f>
        <v>45188</v>
      </c>
      <c r="B418" s="72" t="str">
        <f>IF(ISBLANK(RAW!B379),"",RAW!B379)</f>
        <v>Bells</v>
      </c>
      <c r="C418" s="72">
        <f>RAW!C379</f>
        <v>3</v>
      </c>
      <c r="D418" s="73">
        <f>IF(ISBLANK(RAW!L379),"",RAW!L379)</f>
        <v>22.51</v>
      </c>
    </row>
    <row r="419" spans="1:4" x14ac:dyDescent="0.25">
      <c r="A419" s="71">
        <f>IF(ISBLANK(RAW!A395),"",RAW!A395)</f>
        <v>45188</v>
      </c>
      <c r="B419" s="72" t="str">
        <f>IF(ISBLANK(RAW!B395),"",RAW!B395)</f>
        <v>Causeway</v>
      </c>
      <c r="C419" s="72">
        <f>RAW!C395</f>
        <v>1</v>
      </c>
      <c r="D419" s="73">
        <f>IF(ISBLANK(RAW!L395),"",RAW!L395)</f>
        <v>68.08</v>
      </c>
    </row>
    <row r="420" spans="1:4" x14ac:dyDescent="0.25">
      <c r="A420" s="71">
        <f>IF(ISBLANK(RAW!A396),"",RAW!A396)</f>
        <v>45188</v>
      </c>
      <c r="B420" s="72" t="str">
        <f>IF(ISBLANK(RAW!B396),"",RAW!B396)</f>
        <v>Causeway</v>
      </c>
      <c r="C420" s="72">
        <f>RAW!C396</f>
        <v>2</v>
      </c>
      <c r="D420" s="73">
        <f>IF(ISBLANK(RAW!L396),"",RAW!L396)</f>
        <v>31.02</v>
      </c>
    </row>
    <row r="421" spans="1:4" x14ac:dyDescent="0.25">
      <c r="A421" s="71">
        <f>IF(ISBLANK(RAW!A397),"",RAW!A397)</f>
        <v>45188</v>
      </c>
      <c r="B421" s="72" t="str">
        <f>IF(ISBLANK(RAW!B397),"",RAW!B397)</f>
        <v>Causeway</v>
      </c>
      <c r="C421" s="72">
        <f>RAW!C397</f>
        <v>3</v>
      </c>
      <c r="D421" s="73">
        <f>IF(ISBLANK(RAW!L397),"",RAW!L397)</f>
        <v>70.569999999999993</v>
      </c>
    </row>
    <row r="422" spans="1:4" x14ac:dyDescent="0.25">
      <c r="A422" s="71">
        <f>IF(ISBLANK(RAW!A422),"",RAW!A422)</f>
        <v>45188</v>
      </c>
      <c r="B422" s="72" t="str">
        <f>IF(ISBLANK(RAW!B422),"",RAW!B422)</f>
        <v>Muddy Creek</v>
      </c>
      <c r="C422" s="72">
        <f>RAW!C422</f>
        <v>1</v>
      </c>
      <c r="D422" s="73">
        <f>IF(ISBLANK(RAW!L422),"",RAW!L422)</f>
        <v>142.15</v>
      </c>
    </row>
    <row r="423" spans="1:4" x14ac:dyDescent="0.25">
      <c r="A423" s="71">
        <f>IF(ISBLANK(RAW!A423),"",RAW!A423)</f>
        <v>45188</v>
      </c>
      <c r="B423" s="72" t="str">
        <f>IF(ISBLANK(RAW!B423),"",RAW!B423)</f>
        <v>Muddy Creek</v>
      </c>
      <c r="C423" s="72">
        <f>RAW!C423</f>
        <v>2</v>
      </c>
      <c r="D423" s="73">
        <f>IF(ISBLANK(RAW!L423),"",RAW!L423)</f>
        <v>132.01</v>
      </c>
    </row>
    <row r="424" spans="1:4" x14ac:dyDescent="0.25">
      <c r="A424" s="71">
        <f>IF(ISBLANK(RAW!A424),"",RAW!A424)</f>
        <v>45188</v>
      </c>
      <c r="B424" s="72" t="str">
        <f>IF(ISBLANK(RAW!B424),"",RAW!B424)</f>
        <v>Muddy Creek</v>
      </c>
      <c r="C424" s="72">
        <f>RAW!C424</f>
        <v>3</v>
      </c>
      <c r="D424" s="73">
        <f>IF(ISBLANK(RAW!L424),"",RAW!L424)</f>
        <v>162.44</v>
      </c>
    </row>
    <row r="425" spans="1:4" x14ac:dyDescent="0.25">
      <c r="A425" s="71">
        <f>IF(ISBLANK(RAW!A425),"",RAW!A425)</f>
        <v>45188</v>
      </c>
      <c r="B425" s="72" t="str">
        <f>IF(ISBLANK(RAW!B425),"",RAW!B425)</f>
        <v>ODNR_4</v>
      </c>
      <c r="C425" s="72">
        <f>RAW!C425</f>
        <v>1</v>
      </c>
      <c r="D425" s="73">
        <f>IF(ISBLANK(RAW!L425),"",RAW!L425)</f>
        <v>130.43</v>
      </c>
    </row>
    <row r="426" spans="1:4" x14ac:dyDescent="0.25">
      <c r="A426" s="71">
        <f>IF(ISBLANK(RAW!A426),"",RAW!A426)</f>
        <v>45188</v>
      </c>
      <c r="B426" s="72" t="str">
        <f>IF(ISBLANK(RAW!B426),"",RAW!B426)</f>
        <v>ODNR_4</v>
      </c>
      <c r="C426" s="72">
        <f>RAW!C426</f>
        <v>2</v>
      </c>
      <c r="D426" s="73">
        <f>IF(ISBLANK(RAW!L426),"",RAW!L426)</f>
        <v>135.74</v>
      </c>
    </row>
    <row r="427" spans="1:4" x14ac:dyDescent="0.25">
      <c r="A427" s="71">
        <f>IF(ISBLANK(RAW!A427),"",RAW!A427)</f>
        <v>45188</v>
      </c>
      <c r="B427" s="72" t="str">
        <f>IF(ISBLANK(RAW!B427),"",RAW!B427)</f>
        <v>ODNR_4</v>
      </c>
      <c r="C427" s="72">
        <f>RAW!C427</f>
        <v>3</v>
      </c>
      <c r="D427" s="73">
        <f>IF(ISBLANK(RAW!L427),"",RAW!L427)</f>
        <v>130.44</v>
      </c>
    </row>
    <row r="428" spans="1:4" x14ac:dyDescent="0.25">
      <c r="A428" s="71">
        <f>IF(ISBLANK(RAW!A428),"",RAW!A428)</f>
        <v>45188</v>
      </c>
      <c r="B428" s="72" t="str">
        <f>IF(ISBLANK(RAW!B428),"",RAW!B428)</f>
        <v>ODNR_6</v>
      </c>
      <c r="C428" s="72">
        <f>RAW!C428</f>
        <v>1</v>
      </c>
      <c r="D428" s="73">
        <f>IF(ISBLANK(RAW!L428),"",RAW!L428)</f>
        <v>87.32</v>
      </c>
    </row>
    <row r="429" spans="1:4" x14ac:dyDescent="0.25">
      <c r="A429" s="71">
        <f>IF(ISBLANK(RAW!A429),"",RAW!A429)</f>
        <v>45188</v>
      </c>
      <c r="B429" s="72" t="str">
        <f>IF(ISBLANK(RAW!B429),"",RAW!B429)</f>
        <v>ODNR_6</v>
      </c>
      <c r="C429" s="72">
        <f>RAW!C429</f>
        <v>2</v>
      </c>
      <c r="D429" s="73">
        <f>IF(ISBLANK(RAW!L429),"",RAW!L429)</f>
        <v>89.15</v>
      </c>
    </row>
    <row r="430" spans="1:4" x14ac:dyDescent="0.25">
      <c r="A430" s="71">
        <f>IF(ISBLANK(RAW!A430),"",RAW!A430)</f>
        <v>45188</v>
      </c>
      <c r="B430" s="72" t="str">
        <f>IF(ISBLANK(RAW!B430),"",RAW!B430)</f>
        <v>ODNR_6</v>
      </c>
      <c r="C430" s="72">
        <f>RAW!C430</f>
        <v>3</v>
      </c>
      <c r="D430" s="73">
        <f>IF(ISBLANK(RAW!L430),"",RAW!L430)</f>
        <v>92.85</v>
      </c>
    </row>
    <row r="431" spans="1:4" x14ac:dyDescent="0.25">
      <c r="A431" s="71">
        <f>IF(ISBLANK(RAW!A431),"",RAW!A431)</f>
        <v>45188</v>
      </c>
      <c r="B431" s="72" t="str">
        <f>IF(ISBLANK(RAW!B431),"",RAW!B431)</f>
        <v>Bridge</v>
      </c>
      <c r="C431" s="72">
        <f>RAW!C431</f>
        <v>1</v>
      </c>
      <c r="D431" s="73">
        <f>IF(ISBLANK(RAW!L431),"",RAW!L431)</f>
        <v>130.97999999999999</v>
      </c>
    </row>
    <row r="432" spans="1:4" x14ac:dyDescent="0.25">
      <c r="A432" s="71">
        <f>IF(ISBLANK(RAW!A432),"",RAW!A432)</f>
        <v>45188</v>
      </c>
      <c r="B432" s="72" t="str">
        <f>IF(ISBLANK(RAW!B432),"",RAW!B432)</f>
        <v>Bridge</v>
      </c>
      <c r="C432" s="72">
        <f>RAW!C432</f>
        <v>2</v>
      </c>
      <c r="D432" s="73">
        <f>IF(ISBLANK(RAW!L432),"",RAW!L432)</f>
        <v>128.15</v>
      </c>
    </row>
    <row r="433" spans="1:4" x14ac:dyDescent="0.25">
      <c r="A433" s="71">
        <f>IF(ISBLANK(RAW!A433),"",RAW!A433)</f>
        <v>45188</v>
      </c>
      <c r="B433" s="72" t="str">
        <f>IF(ISBLANK(RAW!B433),"",RAW!B433)</f>
        <v>Bridge</v>
      </c>
      <c r="C433" s="72">
        <f>RAW!C433</f>
        <v>3</v>
      </c>
      <c r="D433" s="73">
        <f>IF(ISBLANK(RAW!L433),"",RAW!L433)</f>
        <v>127.24</v>
      </c>
    </row>
    <row r="434" spans="1:4" x14ac:dyDescent="0.25">
      <c r="A434" s="71">
        <f>IF(ISBLANK(RAW!A434),"",RAW!A434)</f>
        <v>45188</v>
      </c>
      <c r="B434" s="72" t="str">
        <f>IF(ISBLANK(RAW!B434),"",RAW!B434)</f>
        <v>ODNR_2</v>
      </c>
      <c r="C434" s="72">
        <f>RAW!C434</f>
        <v>1</v>
      </c>
      <c r="D434" s="73">
        <f>IF(ISBLANK(RAW!L434),"",RAW!L434)</f>
        <v>128.46</v>
      </c>
    </row>
    <row r="435" spans="1:4" x14ac:dyDescent="0.25">
      <c r="A435" s="71">
        <f>IF(ISBLANK(RAW!A435),"",RAW!A435)</f>
        <v>45188</v>
      </c>
      <c r="B435" s="72" t="str">
        <f>IF(ISBLANK(RAW!B435),"",RAW!B435)</f>
        <v>ODNR_2</v>
      </c>
      <c r="C435" s="72">
        <f>RAW!C435</f>
        <v>2</v>
      </c>
      <c r="D435" s="73">
        <f>IF(ISBLANK(RAW!L435),"",RAW!L435)</f>
        <v>135.08000000000001</v>
      </c>
    </row>
    <row r="436" spans="1:4" x14ac:dyDescent="0.25">
      <c r="A436" s="71">
        <f>IF(ISBLANK(RAW!A436),"",RAW!A436)</f>
        <v>45188</v>
      </c>
      <c r="B436" s="72" t="str">
        <f>IF(ISBLANK(RAW!B436),"",RAW!B436)</f>
        <v>ODNR_2</v>
      </c>
      <c r="C436" s="72">
        <f>RAW!C436</f>
        <v>3</v>
      </c>
      <c r="D436" s="73">
        <f>IF(ISBLANK(RAW!L436),"",RAW!L436)</f>
        <v>128.53</v>
      </c>
    </row>
    <row r="437" spans="1:4" x14ac:dyDescent="0.25">
      <c r="A437" s="71">
        <f>IF(ISBLANK(RAW!A437),"",RAW!A437)</f>
        <v>45188</v>
      </c>
      <c r="B437" s="72" t="str">
        <f>IF(ISBLANK(RAW!B437),"",RAW!B437)</f>
        <v>Buoy_2</v>
      </c>
      <c r="C437" s="72">
        <f>RAW!C437</f>
        <v>1</v>
      </c>
      <c r="D437" s="73">
        <f>IF(ISBLANK(RAW!L437),"",RAW!L437)</f>
        <v>34.67</v>
      </c>
    </row>
    <row r="438" spans="1:4" x14ac:dyDescent="0.25">
      <c r="A438" s="71">
        <f>IF(ISBLANK(RAW!A438),"",RAW!A438)</f>
        <v>45188</v>
      </c>
      <c r="B438" s="72" t="str">
        <f>IF(ISBLANK(RAW!B438),"",RAW!B438)</f>
        <v>Buoy_2</v>
      </c>
      <c r="C438" s="72">
        <f>RAW!C438</f>
        <v>2</v>
      </c>
      <c r="D438" s="73">
        <f>IF(ISBLANK(RAW!L438),"",RAW!L438)</f>
        <v>132.06</v>
      </c>
    </row>
    <row r="439" spans="1:4" x14ac:dyDescent="0.25">
      <c r="A439" s="71">
        <f>IF(ISBLANK(RAW!A439),"",RAW!A439)</f>
        <v>45188</v>
      </c>
      <c r="B439" s="72" t="str">
        <f>IF(ISBLANK(RAW!B439),"",RAW!B439)</f>
        <v>Buoy_2</v>
      </c>
      <c r="C439" s="72">
        <f>RAW!C439</f>
        <v>3</v>
      </c>
      <c r="D439" s="73">
        <f>IF(ISBLANK(RAW!L439),"",RAW!L439)</f>
        <v>132.9</v>
      </c>
    </row>
    <row r="440" spans="1:4" x14ac:dyDescent="0.25">
      <c r="A440" s="71">
        <f>IF(ISBLANK(RAW!A440),"",RAW!A440)</f>
        <v>45188</v>
      </c>
      <c r="B440" s="72" t="str">
        <f>IF(ISBLANK(RAW!B440),"",RAW!B440)</f>
        <v>ODNR_1</v>
      </c>
      <c r="C440" s="72">
        <f>RAW!C440</f>
        <v>1</v>
      </c>
      <c r="D440" s="73">
        <f>IF(ISBLANK(RAW!L440),"",RAW!L440)</f>
        <v>98.46</v>
      </c>
    </row>
    <row r="441" spans="1:4" x14ac:dyDescent="0.25">
      <c r="A441" s="71">
        <f>IF(ISBLANK(RAW!A441),"",RAW!A441)</f>
        <v>45188</v>
      </c>
      <c r="B441" s="72" t="str">
        <f>IF(ISBLANK(RAW!B441),"",RAW!B441)</f>
        <v>ODNR_1</v>
      </c>
      <c r="C441" s="72">
        <f>RAW!C441</f>
        <v>2</v>
      </c>
      <c r="D441" s="73">
        <f>IF(ISBLANK(RAW!L441),"",RAW!L441)</f>
        <v>95.85</v>
      </c>
    </row>
    <row r="442" spans="1:4" x14ac:dyDescent="0.25">
      <c r="A442" s="71">
        <f>IF(ISBLANK(RAW!A442),"",RAW!A442)</f>
        <v>45188</v>
      </c>
      <c r="B442" s="72" t="str">
        <f>IF(ISBLANK(RAW!B442),"",RAW!B442)</f>
        <v>ODNR_1</v>
      </c>
      <c r="C442" s="72">
        <f>RAW!C442</f>
        <v>3</v>
      </c>
      <c r="D442" s="73">
        <f>IF(ISBLANK(RAW!L442),"",RAW!L442)</f>
        <v>97.45</v>
      </c>
    </row>
    <row r="443" spans="1:4" x14ac:dyDescent="0.25">
      <c r="A443" s="71">
        <f>IF(ISBLANK(RAW!A443),"",RAW!A443)</f>
        <v>45188</v>
      </c>
      <c r="B443" s="72" t="str">
        <f>IF(ISBLANK(RAW!B443),"",RAW!B443)</f>
        <v>EC_1163</v>
      </c>
      <c r="C443" s="72">
        <f>RAW!C443</f>
        <v>1</v>
      </c>
      <c r="D443" s="73">
        <f>IF(ISBLANK(RAW!L443),"",RAW!L443)</f>
        <v>88.94</v>
      </c>
    </row>
    <row r="444" spans="1:4" x14ac:dyDescent="0.25">
      <c r="A444" s="71">
        <f>IF(ISBLANK(RAW!A444),"",RAW!A444)</f>
        <v>45188</v>
      </c>
      <c r="B444" s="72" t="str">
        <f>IF(ISBLANK(RAW!B444),"",RAW!B444)</f>
        <v>EC_1163</v>
      </c>
      <c r="C444" s="72">
        <f>RAW!C444</f>
        <v>2</v>
      </c>
      <c r="D444" s="73">
        <f>IF(ISBLANK(RAW!L444),"",RAW!L444)</f>
        <v>37.92</v>
      </c>
    </row>
    <row r="445" spans="1:4" x14ac:dyDescent="0.25">
      <c r="A445" s="71">
        <f>IF(ISBLANK(RAW!A445),"",RAW!A445)</f>
        <v>45188</v>
      </c>
      <c r="B445" s="72" t="str">
        <f>IF(ISBLANK(RAW!B445),"",RAW!B445)</f>
        <v>EC_1163</v>
      </c>
      <c r="C445" s="72">
        <f>RAW!C445</f>
        <v>3</v>
      </c>
      <c r="D445" s="73">
        <f>IF(ISBLANK(RAW!L445),"",RAW!L445)</f>
        <v>87.44</v>
      </c>
    </row>
    <row r="446" spans="1:4" x14ac:dyDescent="0.25">
      <c r="A446"/>
      <c r="B446"/>
      <c r="C446"/>
      <c r="D446"/>
    </row>
    <row r="447" spans="1:4" x14ac:dyDescent="0.25">
      <c r="A447"/>
      <c r="B447"/>
      <c r="C447"/>
      <c r="D447"/>
    </row>
    <row r="448" spans="1:4" x14ac:dyDescent="0.25">
      <c r="A448"/>
      <c r="B448"/>
      <c r="C448"/>
      <c r="D448"/>
    </row>
    <row r="449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SB template</vt:lpstr>
      <vt:lpstr>RC template</vt:lpstr>
      <vt:lpstr>Temp</vt:lpstr>
      <vt:lpstr>RAW</vt:lpstr>
      <vt:lpstr>Condensed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Scott Wagner</dc:creator>
  <cp:lastModifiedBy>Ryan Scott Wagner</cp:lastModifiedBy>
  <dcterms:created xsi:type="dcterms:W3CDTF">2023-01-11T16:23:54Z</dcterms:created>
  <dcterms:modified xsi:type="dcterms:W3CDTF">2023-11-07T17:01:45Z</dcterms:modified>
</cp:coreProperties>
</file>