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Light\"/>
    </mc:Choice>
  </mc:AlternateContent>
  <xr:revisionPtr revIDLastSave="0" documentId="13_ncr:1_{A2780AF1-CC8B-479D-BBA3-D4DB7CEFA547}" xr6:coauthVersionLast="47" xr6:coauthVersionMax="47" xr10:uidLastSave="{00000000-0000-0000-0000-000000000000}"/>
  <bookViews>
    <workbookView xWindow="-120" yWindow="-120" windowWidth="29040" windowHeight="15840" xr2:uid="{4303D02B-6153-4673-93D9-A83D9D64D0D0}"/>
  </bookViews>
  <sheets>
    <sheet name="Light" sheetId="1" r:id="rId1"/>
    <sheet name="layout" sheetId="5" r:id="rId2"/>
    <sheet name="Template" sheetId="3" state="hidden" r:id="rId3"/>
    <sheet name="Condensed Template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8" i="1" l="1"/>
  <c r="O388" i="1"/>
  <c r="N388" i="1"/>
  <c r="M388" i="1"/>
  <c r="L388" i="1"/>
  <c r="K388" i="1"/>
  <c r="J388" i="1"/>
  <c r="I388" i="1"/>
  <c r="H388" i="1"/>
  <c r="G388" i="1"/>
  <c r="F388" i="1"/>
  <c r="E388" i="1"/>
  <c r="C388" i="1"/>
  <c r="M387" i="1"/>
  <c r="L387" i="1"/>
  <c r="K387" i="1"/>
  <c r="J387" i="1"/>
  <c r="I387" i="1"/>
  <c r="H387" i="1"/>
  <c r="G387" i="1"/>
  <c r="F387" i="1"/>
  <c r="E387" i="1"/>
  <c r="C387" i="1"/>
  <c r="M386" i="1"/>
  <c r="L386" i="1"/>
  <c r="K386" i="1"/>
  <c r="J386" i="1"/>
  <c r="I386" i="1"/>
  <c r="H386" i="1"/>
  <c r="G386" i="1"/>
  <c r="F386" i="1"/>
  <c r="E386" i="1"/>
  <c r="C386" i="1"/>
  <c r="M385" i="1"/>
  <c r="L385" i="1"/>
  <c r="K385" i="1"/>
  <c r="J385" i="1"/>
  <c r="I385" i="1"/>
  <c r="H385" i="1"/>
  <c r="G385" i="1"/>
  <c r="F385" i="1"/>
  <c r="E385" i="1"/>
  <c r="C385" i="1"/>
  <c r="M384" i="1"/>
  <c r="L384" i="1"/>
  <c r="K384" i="1"/>
  <c r="J384" i="1"/>
  <c r="I384" i="1"/>
  <c r="H384" i="1"/>
  <c r="G384" i="1"/>
  <c r="F384" i="1"/>
  <c r="E384" i="1"/>
  <c r="C384" i="1"/>
  <c r="M383" i="1"/>
  <c r="L383" i="1"/>
  <c r="K383" i="1"/>
  <c r="J383" i="1"/>
  <c r="I383" i="1"/>
  <c r="H383" i="1"/>
  <c r="G383" i="1"/>
  <c r="F383" i="1"/>
  <c r="E383" i="1"/>
  <c r="C383" i="1"/>
  <c r="M382" i="1"/>
  <c r="L382" i="1"/>
  <c r="K382" i="1"/>
  <c r="J382" i="1"/>
  <c r="I382" i="1"/>
  <c r="H382" i="1"/>
  <c r="G382" i="1"/>
  <c r="F382" i="1"/>
  <c r="E382" i="1"/>
  <c r="C382" i="1"/>
  <c r="M381" i="1"/>
  <c r="L381" i="1"/>
  <c r="K381" i="1"/>
  <c r="J381" i="1"/>
  <c r="I381" i="1"/>
  <c r="H381" i="1"/>
  <c r="G381" i="1"/>
  <c r="F381" i="1"/>
  <c r="E381" i="1"/>
  <c r="C381" i="1"/>
  <c r="M380" i="1"/>
  <c r="L380" i="1"/>
  <c r="K380" i="1"/>
  <c r="J380" i="1"/>
  <c r="I380" i="1"/>
  <c r="H380" i="1"/>
  <c r="G380" i="1"/>
  <c r="F380" i="1"/>
  <c r="E380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L355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M360" i="1"/>
  <c r="L360" i="1"/>
  <c r="K360" i="1"/>
  <c r="J360" i="1"/>
  <c r="I360" i="1"/>
  <c r="H360" i="1"/>
  <c r="G360" i="1"/>
  <c r="F360" i="1"/>
  <c r="E360" i="1"/>
  <c r="C360" i="1"/>
  <c r="M359" i="1"/>
  <c r="L359" i="1"/>
  <c r="K359" i="1"/>
  <c r="J359" i="1"/>
  <c r="I359" i="1"/>
  <c r="H359" i="1"/>
  <c r="G359" i="1"/>
  <c r="F359" i="1"/>
  <c r="E359" i="1"/>
  <c r="C359" i="1"/>
  <c r="M358" i="1"/>
  <c r="L358" i="1"/>
  <c r="K358" i="1"/>
  <c r="J358" i="1"/>
  <c r="I358" i="1"/>
  <c r="H358" i="1"/>
  <c r="G358" i="1"/>
  <c r="F358" i="1"/>
  <c r="E358" i="1"/>
  <c r="C358" i="1"/>
  <c r="M357" i="1"/>
  <c r="L357" i="1"/>
  <c r="K357" i="1"/>
  <c r="J357" i="1"/>
  <c r="I357" i="1"/>
  <c r="H357" i="1"/>
  <c r="G357" i="1"/>
  <c r="F357" i="1"/>
  <c r="E357" i="1"/>
  <c r="C357" i="1"/>
  <c r="M356" i="1"/>
  <c r="L356" i="1"/>
  <c r="K356" i="1"/>
  <c r="J356" i="1"/>
  <c r="I356" i="1"/>
  <c r="H356" i="1"/>
  <c r="G356" i="1"/>
  <c r="F356" i="1"/>
  <c r="E356" i="1"/>
  <c r="C356" i="1"/>
  <c r="M355" i="1"/>
  <c r="K355" i="1"/>
  <c r="J355" i="1"/>
  <c r="I355" i="1"/>
  <c r="H355" i="1"/>
  <c r="G355" i="1"/>
  <c r="F355" i="1"/>
  <c r="E355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M339" i="1"/>
  <c r="L339" i="1"/>
  <c r="K339" i="1"/>
  <c r="J339" i="1"/>
  <c r="I339" i="1"/>
  <c r="H339" i="1"/>
  <c r="G339" i="1"/>
  <c r="F339" i="1"/>
  <c r="E339" i="1"/>
  <c r="C339" i="1"/>
  <c r="M338" i="1"/>
  <c r="L338" i="1"/>
  <c r="K338" i="1"/>
  <c r="J338" i="1"/>
  <c r="I338" i="1"/>
  <c r="H338" i="1"/>
  <c r="G338" i="1"/>
  <c r="F338" i="1"/>
  <c r="E338" i="1"/>
  <c r="C338" i="1"/>
  <c r="M337" i="1"/>
  <c r="L337" i="1"/>
  <c r="K337" i="1"/>
  <c r="J337" i="1"/>
  <c r="I337" i="1"/>
  <c r="H337" i="1"/>
  <c r="G337" i="1"/>
  <c r="F337" i="1"/>
  <c r="E337" i="1"/>
  <c r="C337" i="1"/>
  <c r="M336" i="1"/>
  <c r="L336" i="1"/>
  <c r="K336" i="1"/>
  <c r="J336" i="1"/>
  <c r="I336" i="1"/>
  <c r="H336" i="1"/>
  <c r="G336" i="1"/>
  <c r="F336" i="1"/>
  <c r="E336" i="1"/>
  <c r="C336" i="1"/>
  <c r="M335" i="1"/>
  <c r="L335" i="1"/>
  <c r="K335" i="1"/>
  <c r="J335" i="1"/>
  <c r="I335" i="1"/>
  <c r="H335" i="1"/>
  <c r="G335" i="1"/>
  <c r="F335" i="1"/>
  <c r="E335" i="1"/>
  <c r="C335" i="1"/>
  <c r="M334" i="1"/>
  <c r="L334" i="1"/>
  <c r="K334" i="1"/>
  <c r="J334" i="1"/>
  <c r="I334" i="1"/>
  <c r="H334" i="1"/>
  <c r="G334" i="1"/>
  <c r="F334" i="1"/>
  <c r="E334" i="1"/>
  <c r="C334" i="1"/>
  <c r="M333" i="1"/>
  <c r="L333" i="1"/>
  <c r="K333" i="1"/>
  <c r="J333" i="1"/>
  <c r="I333" i="1"/>
  <c r="H333" i="1"/>
  <c r="G333" i="1"/>
  <c r="F333" i="1"/>
  <c r="E333" i="1"/>
  <c r="C333" i="1"/>
  <c r="M332" i="1"/>
  <c r="L332" i="1"/>
  <c r="K332" i="1"/>
  <c r="J332" i="1"/>
  <c r="I332" i="1"/>
  <c r="H332" i="1"/>
  <c r="G332" i="1"/>
  <c r="F332" i="1"/>
  <c r="E332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M313" i="1"/>
  <c r="L313" i="1"/>
  <c r="K313" i="1"/>
  <c r="J313" i="1"/>
  <c r="I313" i="1"/>
  <c r="H313" i="1"/>
  <c r="G313" i="1"/>
  <c r="F313" i="1"/>
  <c r="E313" i="1"/>
  <c r="C313" i="1"/>
  <c r="M312" i="1"/>
  <c r="L312" i="1"/>
  <c r="K312" i="1"/>
  <c r="J312" i="1"/>
  <c r="I312" i="1"/>
  <c r="H312" i="1"/>
  <c r="G312" i="1"/>
  <c r="F312" i="1"/>
  <c r="E312" i="1"/>
  <c r="C312" i="1"/>
  <c r="M311" i="1"/>
  <c r="L311" i="1"/>
  <c r="K311" i="1"/>
  <c r="J311" i="1"/>
  <c r="I311" i="1"/>
  <c r="H311" i="1"/>
  <c r="G311" i="1"/>
  <c r="F311" i="1"/>
  <c r="E311" i="1"/>
  <c r="C311" i="1"/>
  <c r="M310" i="1"/>
  <c r="L310" i="1"/>
  <c r="K310" i="1"/>
  <c r="J310" i="1"/>
  <c r="I310" i="1"/>
  <c r="H310" i="1"/>
  <c r="G310" i="1"/>
  <c r="F310" i="1"/>
  <c r="E310" i="1"/>
  <c r="C310" i="1"/>
  <c r="M309" i="1"/>
  <c r="L309" i="1"/>
  <c r="K309" i="1"/>
  <c r="J309" i="1"/>
  <c r="I309" i="1"/>
  <c r="H309" i="1"/>
  <c r="G309" i="1"/>
  <c r="F309" i="1"/>
  <c r="E309" i="1"/>
  <c r="C309" i="1"/>
  <c r="M308" i="1"/>
  <c r="L308" i="1"/>
  <c r="K308" i="1"/>
  <c r="J308" i="1"/>
  <c r="I308" i="1"/>
  <c r="H308" i="1"/>
  <c r="G308" i="1"/>
  <c r="F308" i="1"/>
  <c r="E308" i="1"/>
  <c r="C308" i="1"/>
  <c r="M307" i="1"/>
  <c r="L307" i="1"/>
  <c r="K307" i="1"/>
  <c r="J307" i="1"/>
  <c r="I307" i="1"/>
  <c r="H307" i="1"/>
  <c r="G307" i="1"/>
  <c r="F307" i="1"/>
  <c r="E307" i="1"/>
  <c r="C307" i="1"/>
  <c r="M306" i="1"/>
  <c r="L306" i="1"/>
  <c r="K306" i="1"/>
  <c r="J306" i="1"/>
  <c r="I306" i="1"/>
  <c r="H306" i="1"/>
  <c r="G306" i="1"/>
  <c r="F306" i="1"/>
  <c r="E306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P289" i="1" l="1"/>
  <c r="O289" i="1"/>
  <c r="N289" i="1"/>
  <c r="M289" i="1"/>
  <c r="L289" i="1"/>
  <c r="K289" i="1"/>
  <c r="J289" i="1"/>
  <c r="I289" i="1"/>
  <c r="H289" i="1"/>
  <c r="G289" i="1"/>
  <c r="F289" i="1"/>
  <c r="E289" i="1"/>
  <c r="C289" i="1"/>
  <c r="M288" i="1"/>
  <c r="L288" i="1"/>
  <c r="K288" i="1"/>
  <c r="J288" i="1"/>
  <c r="I288" i="1"/>
  <c r="H288" i="1"/>
  <c r="G288" i="1"/>
  <c r="F288" i="1"/>
  <c r="E288" i="1"/>
  <c r="C288" i="1"/>
  <c r="M287" i="1"/>
  <c r="L287" i="1"/>
  <c r="K287" i="1"/>
  <c r="J287" i="1"/>
  <c r="I287" i="1"/>
  <c r="H287" i="1"/>
  <c r="G287" i="1"/>
  <c r="F287" i="1"/>
  <c r="E287" i="1"/>
  <c r="C287" i="1"/>
  <c r="M286" i="1"/>
  <c r="L286" i="1"/>
  <c r="K286" i="1"/>
  <c r="J286" i="1"/>
  <c r="I286" i="1"/>
  <c r="H286" i="1"/>
  <c r="G286" i="1"/>
  <c r="F286" i="1"/>
  <c r="E286" i="1"/>
  <c r="C286" i="1"/>
  <c r="M285" i="1"/>
  <c r="L285" i="1"/>
  <c r="K285" i="1"/>
  <c r="J285" i="1"/>
  <c r="I285" i="1"/>
  <c r="H285" i="1"/>
  <c r="G285" i="1"/>
  <c r="F285" i="1"/>
  <c r="E285" i="1"/>
  <c r="C285" i="1"/>
  <c r="M284" i="1"/>
  <c r="L284" i="1"/>
  <c r="K284" i="1"/>
  <c r="J284" i="1"/>
  <c r="I284" i="1"/>
  <c r="H284" i="1"/>
  <c r="G284" i="1"/>
  <c r="F284" i="1"/>
  <c r="E284" i="1"/>
  <c r="C284" i="1"/>
  <c r="M283" i="1"/>
  <c r="L283" i="1"/>
  <c r="K283" i="1"/>
  <c r="J283" i="1"/>
  <c r="I283" i="1"/>
  <c r="H283" i="1"/>
  <c r="G283" i="1"/>
  <c r="F283" i="1"/>
  <c r="E283" i="1"/>
  <c r="C283" i="1"/>
  <c r="M282" i="1"/>
  <c r="L282" i="1"/>
  <c r="K282" i="1"/>
  <c r="J282" i="1"/>
  <c r="I282" i="1"/>
  <c r="H282" i="1"/>
  <c r="G282" i="1"/>
  <c r="F282" i="1"/>
  <c r="E282" i="1"/>
  <c r="C282" i="1"/>
  <c r="M281" i="1"/>
  <c r="L281" i="1"/>
  <c r="K281" i="1"/>
  <c r="J281" i="1"/>
  <c r="I281" i="1"/>
  <c r="H281" i="1"/>
  <c r="G281" i="1"/>
  <c r="F281" i="1"/>
  <c r="E281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M262" i="1"/>
  <c r="L262" i="1"/>
  <c r="K262" i="1"/>
  <c r="J262" i="1"/>
  <c r="I262" i="1"/>
  <c r="H262" i="1"/>
  <c r="G262" i="1"/>
  <c r="F262" i="1"/>
  <c r="E262" i="1"/>
  <c r="C262" i="1"/>
  <c r="M261" i="1"/>
  <c r="L261" i="1"/>
  <c r="K261" i="1"/>
  <c r="J261" i="1"/>
  <c r="I261" i="1"/>
  <c r="H261" i="1"/>
  <c r="G261" i="1"/>
  <c r="F261" i="1"/>
  <c r="E261" i="1"/>
  <c r="C261" i="1"/>
  <c r="M260" i="1"/>
  <c r="L260" i="1"/>
  <c r="K260" i="1"/>
  <c r="J260" i="1"/>
  <c r="I260" i="1"/>
  <c r="H260" i="1"/>
  <c r="G260" i="1"/>
  <c r="F260" i="1"/>
  <c r="E260" i="1"/>
  <c r="C260" i="1"/>
  <c r="M259" i="1"/>
  <c r="L259" i="1"/>
  <c r="K259" i="1"/>
  <c r="J259" i="1"/>
  <c r="I259" i="1"/>
  <c r="H259" i="1"/>
  <c r="G259" i="1"/>
  <c r="F259" i="1"/>
  <c r="E259" i="1"/>
  <c r="C259" i="1"/>
  <c r="M258" i="1"/>
  <c r="L258" i="1"/>
  <c r="K258" i="1"/>
  <c r="J258" i="1"/>
  <c r="I258" i="1"/>
  <c r="H258" i="1"/>
  <c r="G258" i="1"/>
  <c r="F258" i="1"/>
  <c r="E258" i="1"/>
  <c r="C258" i="1"/>
  <c r="M257" i="1"/>
  <c r="L257" i="1"/>
  <c r="K257" i="1"/>
  <c r="J257" i="1"/>
  <c r="I257" i="1"/>
  <c r="H257" i="1"/>
  <c r="G257" i="1"/>
  <c r="F257" i="1"/>
  <c r="E257" i="1"/>
  <c r="C257" i="1"/>
  <c r="M256" i="1"/>
  <c r="L256" i="1"/>
  <c r="K256" i="1"/>
  <c r="J256" i="1"/>
  <c r="I256" i="1"/>
  <c r="H256" i="1"/>
  <c r="G256" i="1"/>
  <c r="F256" i="1"/>
  <c r="E256" i="1"/>
  <c r="C256" i="1"/>
  <c r="M255" i="1"/>
  <c r="L255" i="1"/>
  <c r="K255" i="1"/>
  <c r="J255" i="1"/>
  <c r="I255" i="1"/>
  <c r="H255" i="1"/>
  <c r="G255" i="1"/>
  <c r="F255" i="1"/>
  <c r="E255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E211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M237" i="1"/>
  <c r="L237" i="1"/>
  <c r="K237" i="1"/>
  <c r="J237" i="1"/>
  <c r="I237" i="1"/>
  <c r="H237" i="1"/>
  <c r="G237" i="1"/>
  <c r="F237" i="1"/>
  <c r="E237" i="1"/>
  <c r="C237" i="1"/>
  <c r="M236" i="1"/>
  <c r="L236" i="1"/>
  <c r="K236" i="1"/>
  <c r="J236" i="1"/>
  <c r="I236" i="1"/>
  <c r="H236" i="1"/>
  <c r="G236" i="1"/>
  <c r="F236" i="1"/>
  <c r="E236" i="1"/>
  <c r="C236" i="1"/>
  <c r="M235" i="1"/>
  <c r="L235" i="1"/>
  <c r="K235" i="1"/>
  <c r="J235" i="1"/>
  <c r="I235" i="1"/>
  <c r="H235" i="1"/>
  <c r="G235" i="1"/>
  <c r="F235" i="1"/>
  <c r="E235" i="1"/>
  <c r="C235" i="1"/>
  <c r="M234" i="1"/>
  <c r="L234" i="1"/>
  <c r="K234" i="1"/>
  <c r="J234" i="1"/>
  <c r="I234" i="1"/>
  <c r="H234" i="1"/>
  <c r="G234" i="1"/>
  <c r="F234" i="1"/>
  <c r="E234" i="1"/>
  <c r="C234" i="1"/>
  <c r="M233" i="1"/>
  <c r="L233" i="1"/>
  <c r="K233" i="1"/>
  <c r="J233" i="1"/>
  <c r="I233" i="1"/>
  <c r="H233" i="1"/>
  <c r="G233" i="1"/>
  <c r="F233" i="1"/>
  <c r="E233" i="1"/>
  <c r="C233" i="1"/>
  <c r="M232" i="1"/>
  <c r="L232" i="1"/>
  <c r="K232" i="1"/>
  <c r="J232" i="1"/>
  <c r="I232" i="1"/>
  <c r="H232" i="1"/>
  <c r="G232" i="1"/>
  <c r="F232" i="1"/>
  <c r="E232" i="1"/>
  <c r="C232" i="1"/>
  <c r="M231" i="1"/>
  <c r="L231" i="1"/>
  <c r="K231" i="1"/>
  <c r="J231" i="1"/>
  <c r="I231" i="1"/>
  <c r="H231" i="1"/>
  <c r="G231" i="1"/>
  <c r="F231" i="1"/>
  <c r="E231" i="1"/>
  <c r="C231" i="1"/>
  <c r="M230" i="1"/>
  <c r="L230" i="1"/>
  <c r="K230" i="1"/>
  <c r="J230" i="1"/>
  <c r="I230" i="1"/>
  <c r="H230" i="1"/>
  <c r="G230" i="1"/>
  <c r="F230" i="1"/>
  <c r="E230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F202" i="1"/>
  <c r="P211" i="1"/>
  <c r="O211" i="1"/>
  <c r="N211" i="1"/>
  <c r="M211" i="1"/>
  <c r="L211" i="1"/>
  <c r="K211" i="1"/>
  <c r="J211" i="1"/>
  <c r="I211" i="1"/>
  <c r="H211" i="1"/>
  <c r="G211" i="1"/>
  <c r="F211" i="1"/>
  <c r="C211" i="1"/>
  <c r="C210" i="1"/>
  <c r="C209" i="1"/>
  <c r="M208" i="1"/>
  <c r="L208" i="1"/>
  <c r="K208" i="1"/>
  <c r="J208" i="1"/>
  <c r="I208" i="1"/>
  <c r="H208" i="1"/>
  <c r="G208" i="1"/>
  <c r="F208" i="1"/>
  <c r="E208" i="1"/>
  <c r="C208" i="1"/>
  <c r="C207" i="1"/>
  <c r="C206" i="1"/>
  <c r="M205" i="1"/>
  <c r="L205" i="1"/>
  <c r="K205" i="1"/>
  <c r="J205" i="1"/>
  <c r="I205" i="1"/>
  <c r="H205" i="1"/>
  <c r="G205" i="1"/>
  <c r="F205" i="1"/>
  <c r="E205" i="1"/>
  <c r="C205" i="1"/>
  <c r="C204" i="1"/>
  <c r="C203" i="1"/>
  <c r="M202" i="1"/>
  <c r="L202" i="1"/>
  <c r="K202" i="1"/>
  <c r="J202" i="1"/>
  <c r="I202" i="1"/>
  <c r="H202" i="1"/>
  <c r="G202" i="1"/>
  <c r="E202" i="1"/>
  <c r="C202" i="1"/>
  <c r="C201" i="1"/>
  <c r="C200" i="1"/>
  <c r="M199" i="1"/>
  <c r="L199" i="1"/>
  <c r="K199" i="1"/>
  <c r="J199" i="1"/>
  <c r="I199" i="1"/>
  <c r="H199" i="1"/>
  <c r="G199" i="1"/>
  <c r="F199" i="1"/>
  <c r="E199" i="1"/>
  <c r="C199" i="1"/>
  <c r="C198" i="1"/>
  <c r="C197" i="1"/>
  <c r="M196" i="1"/>
  <c r="L196" i="1"/>
  <c r="K196" i="1"/>
  <c r="J196" i="1"/>
  <c r="I196" i="1"/>
  <c r="H196" i="1"/>
  <c r="G196" i="1"/>
  <c r="F196" i="1"/>
  <c r="E196" i="1"/>
  <c r="C196" i="1"/>
  <c r="C195" i="1"/>
  <c r="C194" i="1"/>
  <c r="M193" i="1"/>
  <c r="L193" i="1"/>
  <c r="K193" i="1"/>
  <c r="J193" i="1"/>
  <c r="I193" i="1"/>
  <c r="H193" i="1"/>
  <c r="G193" i="1"/>
  <c r="F193" i="1"/>
  <c r="E193" i="1"/>
  <c r="C193" i="1"/>
  <c r="C192" i="1"/>
  <c r="C191" i="1"/>
  <c r="M190" i="1"/>
  <c r="L190" i="1"/>
  <c r="K190" i="1"/>
  <c r="J190" i="1"/>
  <c r="I190" i="1"/>
  <c r="H190" i="1"/>
  <c r="G190" i="1"/>
  <c r="F190" i="1"/>
  <c r="E190" i="1"/>
  <c r="C190" i="1"/>
  <c r="C189" i="1"/>
  <c r="C188" i="1"/>
  <c r="M187" i="1"/>
  <c r="L187" i="1"/>
  <c r="K187" i="1"/>
  <c r="J187" i="1"/>
  <c r="I187" i="1"/>
  <c r="H187" i="1"/>
  <c r="G187" i="1"/>
  <c r="F187" i="1"/>
  <c r="E187" i="1"/>
  <c r="C187" i="1"/>
  <c r="C186" i="1"/>
  <c r="C185" i="1"/>
  <c r="O184" i="1"/>
  <c r="P184" i="1"/>
  <c r="N184" i="1"/>
  <c r="M184" i="1"/>
  <c r="L184" i="1"/>
  <c r="K184" i="1"/>
  <c r="J184" i="1"/>
  <c r="I184" i="1"/>
  <c r="H184" i="1"/>
  <c r="G184" i="1"/>
  <c r="F184" i="1"/>
  <c r="E184" i="1"/>
  <c r="M181" i="1"/>
  <c r="L181" i="1"/>
  <c r="K181" i="1"/>
  <c r="J181" i="1"/>
  <c r="I181" i="1"/>
  <c r="H181" i="1"/>
  <c r="G181" i="1"/>
  <c r="F181" i="1"/>
  <c r="E181" i="1"/>
  <c r="M178" i="1"/>
  <c r="L178" i="1"/>
  <c r="K178" i="1"/>
  <c r="J178" i="1"/>
  <c r="I178" i="1"/>
  <c r="H178" i="1"/>
  <c r="G178" i="1"/>
  <c r="F178" i="1"/>
  <c r="E178" i="1"/>
  <c r="M175" i="1"/>
  <c r="L175" i="1"/>
  <c r="K175" i="1"/>
  <c r="J175" i="1"/>
  <c r="I175" i="1"/>
  <c r="H175" i="1"/>
  <c r="G175" i="1"/>
  <c r="F175" i="1"/>
  <c r="E175" i="1"/>
  <c r="M172" i="1"/>
  <c r="L172" i="1"/>
  <c r="K172" i="1"/>
  <c r="J172" i="1"/>
  <c r="I172" i="1"/>
  <c r="H172" i="1"/>
  <c r="G172" i="1"/>
  <c r="F172" i="1"/>
  <c r="E172" i="1"/>
  <c r="M169" i="1"/>
  <c r="L169" i="1"/>
  <c r="K169" i="1"/>
  <c r="J169" i="1"/>
  <c r="I169" i="1"/>
  <c r="H169" i="1"/>
  <c r="G169" i="1"/>
  <c r="F169" i="1"/>
  <c r="E169" i="1"/>
  <c r="M166" i="1"/>
  <c r="L166" i="1"/>
  <c r="K166" i="1"/>
  <c r="J166" i="1"/>
  <c r="I166" i="1"/>
  <c r="H166" i="1"/>
  <c r="G166" i="1"/>
  <c r="F166" i="1"/>
  <c r="E166" i="1"/>
  <c r="M163" i="1"/>
  <c r="L163" i="1"/>
  <c r="K163" i="1"/>
  <c r="J163" i="1"/>
  <c r="I163" i="1"/>
  <c r="H163" i="1"/>
  <c r="G163" i="1"/>
  <c r="F163" i="1"/>
  <c r="E163" i="1"/>
  <c r="M160" i="1"/>
  <c r="L160" i="1"/>
  <c r="K160" i="1"/>
  <c r="J160" i="1"/>
  <c r="I160" i="1"/>
  <c r="H160" i="1"/>
  <c r="G160" i="1"/>
  <c r="F160" i="1"/>
  <c r="E160" i="1"/>
  <c r="P28" i="5"/>
  <c r="O28" i="5"/>
  <c r="N28" i="5"/>
  <c r="M28" i="5"/>
  <c r="L28" i="5"/>
  <c r="K28" i="5"/>
  <c r="J28" i="5"/>
  <c r="I28" i="5"/>
  <c r="H28" i="5"/>
  <c r="G28" i="5"/>
  <c r="F28" i="5"/>
  <c r="E28" i="5"/>
  <c r="M27" i="5"/>
  <c r="L27" i="5"/>
  <c r="K27" i="5"/>
  <c r="J27" i="5"/>
  <c r="I27" i="5"/>
  <c r="H27" i="5"/>
  <c r="G27" i="5"/>
  <c r="F27" i="5"/>
  <c r="E27" i="5"/>
  <c r="M26" i="5"/>
  <c r="L26" i="5"/>
  <c r="K26" i="5"/>
  <c r="J26" i="5"/>
  <c r="I26" i="5"/>
  <c r="H26" i="5"/>
  <c r="G26" i="5"/>
  <c r="F26" i="5"/>
  <c r="E26" i="5"/>
  <c r="M25" i="5"/>
  <c r="L25" i="5"/>
  <c r="K25" i="5"/>
  <c r="J25" i="5"/>
  <c r="I25" i="5"/>
  <c r="H25" i="5"/>
  <c r="G25" i="5"/>
  <c r="F25" i="5"/>
  <c r="E25" i="5"/>
  <c r="M24" i="5"/>
  <c r="L24" i="5"/>
  <c r="K24" i="5"/>
  <c r="J24" i="5"/>
  <c r="I24" i="5"/>
  <c r="H24" i="5"/>
  <c r="G24" i="5"/>
  <c r="F24" i="5"/>
  <c r="E24" i="5"/>
  <c r="M23" i="5"/>
  <c r="L23" i="5"/>
  <c r="K23" i="5"/>
  <c r="J23" i="5"/>
  <c r="I23" i="5"/>
  <c r="H23" i="5"/>
  <c r="G23" i="5"/>
  <c r="F23" i="5"/>
  <c r="E23" i="5"/>
  <c r="M22" i="5"/>
  <c r="L22" i="5"/>
  <c r="K22" i="5"/>
  <c r="J22" i="5"/>
  <c r="I22" i="5"/>
  <c r="H22" i="5"/>
  <c r="G22" i="5"/>
  <c r="F22" i="5"/>
  <c r="E22" i="5"/>
  <c r="M21" i="5"/>
  <c r="L21" i="5"/>
  <c r="K21" i="5"/>
  <c r="J21" i="5"/>
  <c r="I21" i="5"/>
  <c r="H21" i="5"/>
  <c r="G21" i="5"/>
  <c r="F21" i="5"/>
  <c r="E21" i="5"/>
  <c r="M20" i="5"/>
  <c r="L20" i="5"/>
  <c r="K20" i="5"/>
  <c r="J20" i="5"/>
  <c r="I20" i="5"/>
  <c r="H20" i="5"/>
  <c r="G20" i="5"/>
  <c r="F20" i="5"/>
  <c r="E20" i="5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N52" i="1"/>
  <c r="N157" i="1"/>
  <c r="O157" i="1"/>
  <c r="P157" i="1"/>
  <c r="G151" i="1"/>
  <c r="E136" i="1"/>
  <c r="F136" i="1"/>
  <c r="G136" i="1"/>
  <c r="H136" i="1"/>
  <c r="I136" i="1"/>
  <c r="J136" i="1"/>
  <c r="K136" i="1"/>
  <c r="L136" i="1"/>
  <c r="M136" i="1"/>
  <c r="E139" i="1"/>
  <c r="F139" i="1"/>
  <c r="G139" i="1"/>
  <c r="H139" i="1"/>
  <c r="I139" i="1"/>
  <c r="J139" i="1"/>
  <c r="K139" i="1"/>
  <c r="L139" i="1"/>
  <c r="M139" i="1"/>
  <c r="E142" i="1"/>
  <c r="F142" i="1"/>
  <c r="G142" i="1"/>
  <c r="H142" i="1"/>
  <c r="I142" i="1"/>
  <c r="J142" i="1"/>
  <c r="K142" i="1"/>
  <c r="L142" i="1"/>
  <c r="M142" i="1"/>
  <c r="E145" i="1"/>
  <c r="F145" i="1"/>
  <c r="G145" i="1"/>
  <c r="H145" i="1"/>
  <c r="I145" i="1"/>
  <c r="J145" i="1"/>
  <c r="K145" i="1"/>
  <c r="L145" i="1"/>
  <c r="M145" i="1"/>
  <c r="E148" i="1"/>
  <c r="F148" i="1"/>
  <c r="G148" i="1"/>
  <c r="H148" i="1"/>
  <c r="I148" i="1"/>
  <c r="J148" i="1"/>
  <c r="K148" i="1"/>
  <c r="L148" i="1"/>
  <c r="M148" i="1"/>
  <c r="E151" i="1"/>
  <c r="F151" i="1"/>
  <c r="H151" i="1"/>
  <c r="I151" i="1"/>
  <c r="J151" i="1"/>
  <c r="K151" i="1"/>
  <c r="L151" i="1"/>
  <c r="M151" i="1"/>
  <c r="E154" i="1"/>
  <c r="F154" i="1"/>
  <c r="G154" i="1"/>
  <c r="H154" i="1"/>
  <c r="I154" i="1"/>
  <c r="J154" i="1"/>
  <c r="K154" i="1"/>
  <c r="L154" i="1"/>
  <c r="M154" i="1"/>
  <c r="E157" i="1"/>
  <c r="F157" i="1"/>
  <c r="G157" i="1"/>
  <c r="H157" i="1"/>
  <c r="I157" i="1"/>
  <c r="J157" i="1"/>
  <c r="K157" i="1"/>
  <c r="L157" i="1"/>
  <c r="M157" i="1"/>
  <c r="M133" i="1"/>
  <c r="L133" i="1"/>
  <c r="K133" i="1"/>
  <c r="J133" i="1"/>
  <c r="I133" i="1"/>
  <c r="H133" i="1"/>
  <c r="G133" i="1"/>
  <c r="F133" i="1"/>
  <c r="E133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3" i="5"/>
  <c r="C20" i="5"/>
  <c r="C4" i="5"/>
  <c r="C5" i="5"/>
  <c r="C21" i="5"/>
  <c r="C6" i="5"/>
  <c r="C7" i="5"/>
  <c r="C22" i="5"/>
  <c r="C8" i="5"/>
  <c r="C9" i="5"/>
  <c r="C23" i="5"/>
  <c r="C10" i="5"/>
  <c r="C11" i="5"/>
  <c r="C24" i="5"/>
  <c r="C12" i="5"/>
  <c r="C13" i="5"/>
  <c r="C25" i="5"/>
  <c r="C14" i="5"/>
  <c r="C15" i="5"/>
  <c r="C26" i="5"/>
  <c r="C16" i="5"/>
  <c r="C17" i="5"/>
  <c r="C27" i="5"/>
  <c r="C18" i="5"/>
  <c r="C19" i="5"/>
  <c r="C28" i="5"/>
  <c r="C2" i="5"/>
  <c r="G127" i="1"/>
  <c r="F109" i="1"/>
  <c r="P130" i="1"/>
  <c r="O130" i="1"/>
  <c r="M130" i="1"/>
  <c r="L130" i="1"/>
  <c r="K130" i="1"/>
  <c r="J130" i="1"/>
  <c r="I130" i="1"/>
  <c r="H130" i="1"/>
  <c r="G130" i="1"/>
  <c r="F130" i="1"/>
  <c r="E130" i="1"/>
  <c r="C130" i="1"/>
  <c r="C129" i="1"/>
  <c r="A129" i="1"/>
  <c r="A130" i="1" s="1"/>
  <c r="C128" i="1"/>
  <c r="P127" i="1"/>
  <c r="O127" i="1"/>
  <c r="M127" i="1"/>
  <c r="L127" i="1"/>
  <c r="K127" i="1"/>
  <c r="J127" i="1"/>
  <c r="I127" i="1"/>
  <c r="H127" i="1"/>
  <c r="F127" i="1"/>
  <c r="E127" i="1"/>
  <c r="C127" i="1"/>
  <c r="C126" i="1"/>
  <c r="C125" i="1"/>
  <c r="P124" i="1"/>
  <c r="O124" i="1"/>
  <c r="M124" i="1"/>
  <c r="L124" i="1"/>
  <c r="K124" i="1"/>
  <c r="J124" i="1"/>
  <c r="I124" i="1"/>
  <c r="H124" i="1"/>
  <c r="G124" i="1"/>
  <c r="F124" i="1"/>
  <c r="E124" i="1"/>
  <c r="C124" i="1"/>
  <c r="C123" i="1"/>
  <c r="A123" i="1"/>
  <c r="A124" i="1" s="1"/>
  <c r="C122" i="1"/>
  <c r="P121" i="1"/>
  <c r="O121" i="1"/>
  <c r="M121" i="1"/>
  <c r="L121" i="1"/>
  <c r="K121" i="1"/>
  <c r="J121" i="1"/>
  <c r="I121" i="1"/>
  <c r="H121" i="1"/>
  <c r="G121" i="1"/>
  <c r="F121" i="1"/>
  <c r="E121" i="1"/>
  <c r="C121" i="1"/>
  <c r="C120" i="1"/>
  <c r="A120" i="1"/>
  <c r="A121" i="1" s="1"/>
  <c r="C119" i="1"/>
  <c r="P118" i="1"/>
  <c r="O118" i="1"/>
  <c r="M118" i="1"/>
  <c r="L118" i="1"/>
  <c r="K118" i="1"/>
  <c r="J118" i="1"/>
  <c r="I118" i="1"/>
  <c r="H118" i="1"/>
  <c r="G118" i="1"/>
  <c r="F118" i="1"/>
  <c r="E118" i="1"/>
  <c r="C118" i="1"/>
  <c r="C117" i="1"/>
  <c r="A117" i="1"/>
  <c r="A118" i="1" s="1"/>
  <c r="C116" i="1"/>
  <c r="P115" i="1"/>
  <c r="O115" i="1"/>
  <c r="M115" i="1"/>
  <c r="L115" i="1"/>
  <c r="K115" i="1"/>
  <c r="J115" i="1"/>
  <c r="I115" i="1"/>
  <c r="H115" i="1"/>
  <c r="G115" i="1"/>
  <c r="F115" i="1"/>
  <c r="E115" i="1"/>
  <c r="C115" i="1"/>
  <c r="C114" i="1"/>
  <c r="A114" i="1"/>
  <c r="A115" i="1" s="1"/>
  <c r="C113" i="1"/>
  <c r="P112" i="1"/>
  <c r="O112" i="1"/>
  <c r="M112" i="1"/>
  <c r="L112" i="1"/>
  <c r="K112" i="1"/>
  <c r="J112" i="1"/>
  <c r="I112" i="1"/>
  <c r="H112" i="1"/>
  <c r="G112" i="1"/>
  <c r="F112" i="1"/>
  <c r="E112" i="1"/>
  <c r="C112" i="1"/>
  <c r="C111" i="1"/>
  <c r="A111" i="1"/>
  <c r="A112" i="1" s="1"/>
  <c r="C110" i="1"/>
  <c r="P109" i="1"/>
  <c r="O109" i="1"/>
  <c r="M109" i="1"/>
  <c r="L109" i="1"/>
  <c r="K109" i="1"/>
  <c r="J109" i="1"/>
  <c r="I109" i="1"/>
  <c r="H109" i="1"/>
  <c r="G109" i="1"/>
  <c r="E109" i="1"/>
  <c r="C109" i="1"/>
  <c r="C108" i="1"/>
  <c r="A108" i="1"/>
  <c r="A109" i="1" s="1"/>
  <c r="C107" i="1"/>
  <c r="P106" i="1"/>
  <c r="O106" i="1"/>
  <c r="M106" i="1"/>
  <c r="L106" i="1"/>
  <c r="K106" i="1"/>
  <c r="J106" i="1"/>
  <c r="I106" i="1"/>
  <c r="H106" i="1"/>
  <c r="G106" i="1"/>
  <c r="F106" i="1"/>
  <c r="E106" i="1"/>
  <c r="C106" i="1"/>
  <c r="C105" i="1"/>
  <c r="A105" i="1"/>
  <c r="A106" i="1" s="1"/>
  <c r="C104" i="1"/>
  <c r="H97" i="1"/>
  <c r="F82" i="1"/>
  <c r="E82" i="1"/>
  <c r="G82" i="1"/>
  <c r="H82" i="1"/>
  <c r="I82" i="1"/>
  <c r="J82" i="1"/>
  <c r="K82" i="1"/>
  <c r="L82" i="1"/>
  <c r="M82" i="1"/>
  <c r="O82" i="1"/>
  <c r="P82" i="1"/>
  <c r="E85" i="1"/>
  <c r="F85" i="1"/>
  <c r="G85" i="1"/>
  <c r="H85" i="1"/>
  <c r="I85" i="1"/>
  <c r="J85" i="1"/>
  <c r="K85" i="1"/>
  <c r="L85" i="1"/>
  <c r="M85" i="1"/>
  <c r="O85" i="1"/>
  <c r="P85" i="1"/>
  <c r="E88" i="1"/>
  <c r="F88" i="1"/>
  <c r="G88" i="1"/>
  <c r="H88" i="1"/>
  <c r="I88" i="1"/>
  <c r="J88" i="1"/>
  <c r="K88" i="1"/>
  <c r="L88" i="1"/>
  <c r="M88" i="1"/>
  <c r="O88" i="1"/>
  <c r="P88" i="1"/>
  <c r="E91" i="1"/>
  <c r="F91" i="1"/>
  <c r="G91" i="1"/>
  <c r="H91" i="1"/>
  <c r="I91" i="1"/>
  <c r="J91" i="1"/>
  <c r="K91" i="1"/>
  <c r="L91" i="1"/>
  <c r="M91" i="1"/>
  <c r="O91" i="1"/>
  <c r="P91" i="1"/>
  <c r="E94" i="1"/>
  <c r="F94" i="1"/>
  <c r="G94" i="1"/>
  <c r="H94" i="1"/>
  <c r="I94" i="1"/>
  <c r="J94" i="1"/>
  <c r="K94" i="1"/>
  <c r="L94" i="1"/>
  <c r="M94" i="1"/>
  <c r="O94" i="1"/>
  <c r="P94" i="1"/>
  <c r="E97" i="1"/>
  <c r="F97" i="1"/>
  <c r="G97" i="1"/>
  <c r="I97" i="1"/>
  <c r="J97" i="1"/>
  <c r="K97" i="1"/>
  <c r="L97" i="1"/>
  <c r="M97" i="1"/>
  <c r="O97" i="1"/>
  <c r="P97" i="1"/>
  <c r="E100" i="1"/>
  <c r="F100" i="1"/>
  <c r="G100" i="1"/>
  <c r="H100" i="1"/>
  <c r="I100" i="1"/>
  <c r="J100" i="1"/>
  <c r="K100" i="1"/>
  <c r="L100" i="1"/>
  <c r="M100" i="1"/>
  <c r="O100" i="1"/>
  <c r="P100" i="1"/>
  <c r="E103" i="1"/>
  <c r="F103" i="1"/>
  <c r="G103" i="1"/>
  <c r="H103" i="1"/>
  <c r="I103" i="1"/>
  <c r="J103" i="1"/>
  <c r="K103" i="1"/>
  <c r="L103" i="1"/>
  <c r="M103" i="1"/>
  <c r="O103" i="1"/>
  <c r="P103" i="1"/>
  <c r="C103" i="1"/>
  <c r="C102" i="1"/>
  <c r="C101" i="1"/>
  <c r="C100" i="1"/>
  <c r="C99" i="1"/>
  <c r="A99" i="1"/>
  <c r="A100" i="1" s="1"/>
  <c r="C98" i="1"/>
  <c r="C97" i="1"/>
  <c r="C96" i="1"/>
  <c r="A96" i="1"/>
  <c r="A97" i="1" s="1"/>
  <c r="C95" i="1"/>
  <c r="C94" i="1"/>
  <c r="C93" i="1"/>
  <c r="A93" i="1"/>
  <c r="A94" i="1" s="1"/>
  <c r="C92" i="1"/>
  <c r="C91" i="1"/>
  <c r="C90" i="1"/>
  <c r="A90" i="1"/>
  <c r="A91" i="1" s="1"/>
  <c r="C89" i="1"/>
  <c r="C88" i="1"/>
  <c r="C87" i="1"/>
  <c r="A87" i="1"/>
  <c r="A88" i="1" s="1"/>
  <c r="C86" i="1"/>
  <c r="C85" i="1"/>
  <c r="C84" i="1"/>
  <c r="A84" i="1"/>
  <c r="A85" i="1" s="1"/>
  <c r="C83" i="1"/>
  <c r="C82" i="1"/>
  <c r="C81" i="1"/>
  <c r="A81" i="1"/>
  <c r="A82" i="1" s="1"/>
  <c r="C80" i="1"/>
  <c r="F76" i="1"/>
  <c r="G76" i="1"/>
  <c r="H76" i="1"/>
  <c r="I76" i="1"/>
  <c r="J76" i="1"/>
  <c r="K76" i="1"/>
  <c r="L76" i="1"/>
  <c r="M76" i="1"/>
  <c r="O76" i="1"/>
  <c r="P76" i="1"/>
  <c r="F61" i="1"/>
  <c r="E76" i="1"/>
  <c r="C74" i="1"/>
  <c r="C75" i="1"/>
  <c r="C76" i="1"/>
  <c r="F34" i="1"/>
  <c r="P49" i="1"/>
  <c r="F49" i="1"/>
  <c r="G49" i="1"/>
  <c r="H49" i="1"/>
  <c r="I49" i="1"/>
  <c r="J49" i="1"/>
  <c r="K49" i="1"/>
  <c r="L49" i="1"/>
  <c r="M49" i="1"/>
  <c r="O49" i="1"/>
  <c r="E49" i="1"/>
  <c r="C49" i="1"/>
  <c r="C48" i="1"/>
  <c r="C47" i="1"/>
  <c r="P79" i="1"/>
  <c r="O79" i="1"/>
  <c r="M79" i="1"/>
  <c r="L79" i="1"/>
  <c r="K79" i="1"/>
  <c r="J79" i="1"/>
  <c r="I79" i="1"/>
  <c r="H79" i="1"/>
  <c r="G79" i="1"/>
  <c r="F79" i="1"/>
  <c r="E79" i="1"/>
  <c r="C79" i="1"/>
  <c r="C78" i="1"/>
  <c r="A78" i="1"/>
  <c r="A79" i="1" s="1"/>
  <c r="C77" i="1"/>
  <c r="P73" i="1"/>
  <c r="O73" i="1"/>
  <c r="M73" i="1"/>
  <c r="L73" i="1"/>
  <c r="K73" i="1"/>
  <c r="J73" i="1"/>
  <c r="I73" i="1"/>
  <c r="H73" i="1"/>
  <c r="G73" i="1"/>
  <c r="F73" i="1"/>
  <c r="E73" i="1"/>
  <c r="C73" i="1"/>
  <c r="C72" i="1"/>
  <c r="A72" i="1"/>
  <c r="A73" i="1" s="1"/>
  <c r="C71" i="1"/>
  <c r="P70" i="1"/>
  <c r="O70" i="1"/>
  <c r="M70" i="1"/>
  <c r="L70" i="1"/>
  <c r="K70" i="1"/>
  <c r="J70" i="1"/>
  <c r="I70" i="1"/>
  <c r="H70" i="1"/>
  <c r="G70" i="1"/>
  <c r="F70" i="1"/>
  <c r="E70" i="1"/>
  <c r="C70" i="1"/>
  <c r="C69" i="1"/>
  <c r="A69" i="1"/>
  <c r="A70" i="1" s="1"/>
  <c r="C68" i="1"/>
  <c r="P67" i="1"/>
  <c r="O67" i="1"/>
  <c r="M67" i="1"/>
  <c r="L67" i="1"/>
  <c r="K67" i="1"/>
  <c r="J67" i="1"/>
  <c r="I67" i="1"/>
  <c r="H67" i="1"/>
  <c r="G67" i="1"/>
  <c r="F67" i="1"/>
  <c r="E67" i="1"/>
  <c r="C67" i="1"/>
  <c r="C66" i="1"/>
  <c r="A66" i="1"/>
  <c r="A67" i="1" s="1"/>
  <c r="C65" i="1"/>
  <c r="P64" i="1"/>
  <c r="O64" i="1"/>
  <c r="M64" i="1"/>
  <c r="L64" i="1"/>
  <c r="K64" i="1"/>
  <c r="J64" i="1"/>
  <c r="I64" i="1"/>
  <c r="H64" i="1"/>
  <c r="G64" i="1"/>
  <c r="F64" i="1"/>
  <c r="E64" i="1"/>
  <c r="C64" i="1"/>
  <c r="C63" i="1"/>
  <c r="A63" i="1"/>
  <c r="A64" i="1" s="1"/>
  <c r="C62" i="1"/>
  <c r="P61" i="1"/>
  <c r="O61" i="1"/>
  <c r="M61" i="1"/>
  <c r="L61" i="1"/>
  <c r="K61" i="1"/>
  <c r="J61" i="1"/>
  <c r="I61" i="1"/>
  <c r="H61" i="1"/>
  <c r="G61" i="1"/>
  <c r="E61" i="1"/>
  <c r="C61" i="1"/>
  <c r="C60" i="1"/>
  <c r="A60" i="1"/>
  <c r="A61" i="1" s="1"/>
  <c r="C59" i="1"/>
  <c r="P58" i="1"/>
  <c r="O58" i="1"/>
  <c r="M58" i="1"/>
  <c r="L58" i="1"/>
  <c r="K58" i="1"/>
  <c r="J58" i="1"/>
  <c r="I58" i="1"/>
  <c r="H58" i="1"/>
  <c r="G58" i="1"/>
  <c r="F58" i="1"/>
  <c r="E58" i="1"/>
  <c r="C58" i="1"/>
  <c r="C57" i="1"/>
  <c r="A57" i="1"/>
  <c r="A58" i="1" s="1"/>
  <c r="C56" i="1"/>
  <c r="P55" i="1"/>
  <c r="O55" i="1"/>
  <c r="M55" i="1"/>
  <c r="L55" i="1"/>
  <c r="K55" i="1"/>
  <c r="J55" i="1"/>
  <c r="I55" i="1"/>
  <c r="H55" i="1"/>
  <c r="G55" i="1"/>
  <c r="F55" i="1"/>
  <c r="E55" i="1"/>
  <c r="C55" i="1"/>
  <c r="C54" i="1"/>
  <c r="A54" i="1"/>
  <c r="A55" i="1" s="1"/>
  <c r="C53" i="1"/>
  <c r="P52" i="1"/>
  <c r="M52" i="1"/>
  <c r="L52" i="1"/>
  <c r="K52" i="1"/>
  <c r="J52" i="1"/>
  <c r="I52" i="1"/>
  <c r="H52" i="1"/>
  <c r="G52" i="1"/>
  <c r="F52" i="1"/>
  <c r="E52" i="1"/>
  <c r="C52" i="1"/>
  <c r="C51" i="1"/>
  <c r="A51" i="1"/>
  <c r="A52" i="1" s="1"/>
  <c r="C50" i="1"/>
  <c r="P46" i="1"/>
  <c r="O46" i="1"/>
  <c r="M46" i="1"/>
  <c r="L46" i="1"/>
  <c r="K46" i="1"/>
  <c r="J46" i="1"/>
  <c r="I46" i="1"/>
  <c r="H46" i="1"/>
  <c r="G46" i="1"/>
  <c r="F46" i="1"/>
  <c r="E46" i="1"/>
  <c r="C46" i="1"/>
  <c r="C45" i="1"/>
  <c r="A45" i="1"/>
  <c r="A46" i="1" s="1"/>
  <c r="C44" i="1"/>
  <c r="P43" i="1"/>
  <c r="O43" i="1"/>
  <c r="M43" i="1"/>
  <c r="L43" i="1"/>
  <c r="K43" i="1"/>
  <c r="J43" i="1"/>
  <c r="I43" i="1"/>
  <c r="H43" i="1"/>
  <c r="G43" i="1"/>
  <c r="F43" i="1"/>
  <c r="E43" i="1"/>
  <c r="C43" i="1"/>
  <c r="C42" i="1"/>
  <c r="A42" i="1"/>
  <c r="A43" i="1" s="1"/>
  <c r="C41" i="1"/>
  <c r="P40" i="1"/>
  <c r="O40" i="1"/>
  <c r="M40" i="1"/>
  <c r="L40" i="1"/>
  <c r="K40" i="1"/>
  <c r="J40" i="1"/>
  <c r="I40" i="1"/>
  <c r="H40" i="1"/>
  <c r="G40" i="1"/>
  <c r="F40" i="1"/>
  <c r="E40" i="1"/>
  <c r="C40" i="1"/>
  <c r="C39" i="1"/>
  <c r="A39" i="1"/>
  <c r="A40" i="1" s="1"/>
  <c r="C38" i="1"/>
  <c r="P37" i="1"/>
  <c r="O37" i="1"/>
  <c r="M37" i="1"/>
  <c r="L37" i="1"/>
  <c r="K37" i="1"/>
  <c r="J37" i="1"/>
  <c r="I37" i="1"/>
  <c r="H37" i="1"/>
  <c r="G37" i="1"/>
  <c r="F37" i="1"/>
  <c r="E37" i="1"/>
  <c r="C37" i="1"/>
  <c r="C36" i="1"/>
  <c r="A36" i="1"/>
  <c r="A37" i="1" s="1"/>
  <c r="C35" i="1"/>
  <c r="P34" i="1"/>
  <c r="O34" i="1"/>
  <c r="M34" i="1"/>
  <c r="L34" i="1"/>
  <c r="K34" i="1"/>
  <c r="J34" i="1"/>
  <c r="I34" i="1"/>
  <c r="H34" i="1"/>
  <c r="G34" i="1"/>
  <c r="E34" i="1"/>
  <c r="C34" i="1"/>
  <c r="C33" i="1"/>
  <c r="A33" i="1"/>
  <c r="A34" i="1" s="1"/>
  <c r="C32" i="1"/>
  <c r="P31" i="1"/>
  <c r="O31" i="1"/>
  <c r="M31" i="1"/>
  <c r="L31" i="1"/>
  <c r="K31" i="1"/>
  <c r="J31" i="1"/>
  <c r="I31" i="1"/>
  <c r="H31" i="1"/>
  <c r="G31" i="1"/>
  <c r="F31" i="1"/>
  <c r="E31" i="1"/>
  <c r="C31" i="1"/>
  <c r="C30" i="1"/>
  <c r="A30" i="1"/>
  <c r="A31" i="1" s="1"/>
  <c r="C29" i="1"/>
  <c r="P28" i="1"/>
  <c r="O28" i="1"/>
  <c r="M28" i="1"/>
  <c r="L28" i="1"/>
  <c r="K28" i="1"/>
  <c r="J28" i="1"/>
  <c r="I28" i="1"/>
  <c r="H28" i="1"/>
  <c r="G28" i="1"/>
  <c r="F28" i="1"/>
  <c r="E28" i="1"/>
  <c r="C28" i="1"/>
  <c r="C27" i="1"/>
  <c r="A27" i="1"/>
  <c r="A28" i="1" s="1"/>
  <c r="C26" i="1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A436" i="3"/>
  <c r="C435" i="3"/>
  <c r="B435" i="3"/>
  <c r="B436" i="3" s="1"/>
  <c r="C436" i="3" s="1"/>
  <c r="A435" i="3"/>
  <c r="C434" i="3"/>
  <c r="A433" i="3"/>
  <c r="B432" i="3"/>
  <c r="B433" i="3" s="1"/>
  <c r="C433" i="3" s="1"/>
  <c r="A432" i="3"/>
  <c r="C431" i="3"/>
  <c r="B430" i="3"/>
  <c r="C430" i="3" s="1"/>
  <c r="B429" i="3"/>
  <c r="C429" i="3" s="1"/>
  <c r="A429" i="3"/>
  <c r="A430" i="3" s="1"/>
  <c r="C428" i="3"/>
  <c r="C427" i="3"/>
  <c r="B427" i="3"/>
  <c r="A427" i="3"/>
  <c r="C426" i="3"/>
  <c r="B426" i="3"/>
  <c r="A426" i="3"/>
  <c r="C425" i="3"/>
  <c r="B423" i="3"/>
  <c r="B424" i="3" s="1"/>
  <c r="C424" i="3" s="1"/>
  <c r="A423" i="3"/>
  <c r="A424" i="3" s="1"/>
  <c r="C422" i="3"/>
  <c r="A421" i="3"/>
  <c r="B420" i="3"/>
  <c r="B421" i="3" s="1"/>
  <c r="C421" i="3" s="1"/>
  <c r="A420" i="3"/>
  <c r="C419" i="3"/>
  <c r="C417" i="3"/>
  <c r="B417" i="3"/>
  <c r="B418" i="3" s="1"/>
  <c r="C418" i="3" s="1"/>
  <c r="A417" i="3"/>
  <c r="A418" i="3" s="1"/>
  <c r="C416" i="3"/>
  <c r="B415" i="3"/>
  <c r="C415" i="3" s="1"/>
  <c r="A415" i="3"/>
  <c r="B414" i="3"/>
  <c r="C414" i="3" s="1"/>
  <c r="A414" i="3"/>
  <c r="C413" i="3"/>
  <c r="B412" i="3"/>
  <c r="C412" i="3" s="1"/>
  <c r="A412" i="3"/>
  <c r="C411" i="3"/>
  <c r="B411" i="3"/>
  <c r="A411" i="3"/>
  <c r="C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B408" i="3"/>
  <c r="B409" i="3" s="1"/>
  <c r="C409" i="3" s="1"/>
  <c r="A408" i="3"/>
  <c r="A409" i="3" s="1"/>
  <c r="C407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B406" i="3"/>
  <c r="C406" i="3" s="1"/>
  <c r="A406" i="3"/>
  <c r="C405" i="3"/>
  <c r="B405" i="3"/>
  <c r="A405" i="3"/>
  <c r="C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B403" i="3"/>
  <c r="C403" i="3" s="1"/>
  <c r="A403" i="3"/>
  <c r="C402" i="3"/>
  <c r="B402" i="3"/>
  <c r="A402" i="3"/>
  <c r="C401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B399" i="3"/>
  <c r="B400" i="3" s="1"/>
  <c r="C400" i="3" s="1"/>
  <c r="A399" i="3"/>
  <c r="A400" i="3" s="1"/>
  <c r="C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B397" i="3"/>
  <c r="C397" i="3" s="1"/>
  <c r="A397" i="3"/>
  <c r="C396" i="3"/>
  <c r="B396" i="3"/>
  <c r="A396" i="3"/>
  <c r="C395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B394" i="3"/>
  <c r="C394" i="3" s="1"/>
  <c r="A394" i="3"/>
  <c r="C393" i="3"/>
  <c r="B393" i="3"/>
  <c r="A393" i="3"/>
  <c r="C392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B391" i="3"/>
  <c r="C391" i="3" s="1"/>
  <c r="B390" i="3"/>
  <c r="C390" i="3" s="1"/>
  <c r="A390" i="3"/>
  <c r="A391" i="3" s="1"/>
  <c r="C389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B388" i="3"/>
  <c r="C388" i="3" s="1"/>
  <c r="A388" i="3"/>
  <c r="C387" i="3"/>
  <c r="B387" i="3"/>
  <c r="A387" i="3"/>
  <c r="C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B385" i="3"/>
  <c r="C385" i="3" s="1"/>
  <c r="A385" i="3"/>
  <c r="C384" i="3"/>
  <c r="B384" i="3"/>
  <c r="A384" i="3"/>
  <c r="C383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B382" i="3"/>
  <c r="C382" i="3" s="1"/>
  <c r="B381" i="3"/>
  <c r="C381" i="3" s="1"/>
  <c r="A381" i="3"/>
  <c r="A382" i="3" s="1"/>
  <c r="C380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B379" i="3"/>
  <c r="C379" i="3" s="1"/>
  <c r="A379" i="3"/>
  <c r="C378" i="3"/>
  <c r="B378" i="3"/>
  <c r="A378" i="3"/>
  <c r="C377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B376" i="3"/>
  <c r="C376" i="3" s="1"/>
  <c r="A376" i="3"/>
  <c r="C375" i="3"/>
  <c r="B375" i="3"/>
  <c r="A375" i="3"/>
  <c r="C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B373" i="3"/>
  <c r="C373" i="3" s="1"/>
  <c r="B372" i="3"/>
  <c r="C372" i="3" s="1"/>
  <c r="A372" i="3"/>
  <c r="A373" i="3" s="1"/>
  <c r="C371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B370" i="3"/>
  <c r="C370" i="3" s="1"/>
  <c r="A370" i="3"/>
  <c r="C369" i="3"/>
  <c r="B369" i="3"/>
  <c r="A369" i="3"/>
  <c r="C368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B367" i="3"/>
  <c r="C367" i="3" s="1"/>
  <c r="C366" i="3"/>
  <c r="B366" i="3"/>
  <c r="A366" i="3"/>
  <c r="A367" i="3" s="1"/>
  <c r="C365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B364" i="3"/>
  <c r="C364" i="3" s="1"/>
  <c r="B363" i="3"/>
  <c r="C363" i="3" s="1"/>
  <c r="A363" i="3"/>
  <c r="A364" i="3" s="1"/>
  <c r="C362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B361" i="3"/>
  <c r="C361" i="3" s="1"/>
  <c r="C360" i="3"/>
  <c r="B360" i="3"/>
  <c r="A360" i="3"/>
  <c r="A361" i="3" s="1"/>
  <c r="C359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B358" i="3"/>
  <c r="C358" i="3" s="1"/>
  <c r="C357" i="3"/>
  <c r="B357" i="3"/>
  <c r="A357" i="3"/>
  <c r="A358" i="3" s="1"/>
  <c r="C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B355" i="3"/>
  <c r="C355" i="3" s="1"/>
  <c r="B354" i="3"/>
  <c r="C354" i="3" s="1"/>
  <c r="A354" i="3"/>
  <c r="A355" i="3" s="1"/>
  <c r="C353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B352" i="3"/>
  <c r="C352" i="3" s="1"/>
  <c r="C351" i="3"/>
  <c r="B351" i="3"/>
  <c r="A351" i="3"/>
  <c r="A352" i="3" s="1"/>
  <c r="C35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B349" i="3"/>
  <c r="C349" i="3" s="1"/>
  <c r="C348" i="3"/>
  <c r="B348" i="3"/>
  <c r="A348" i="3"/>
  <c r="A349" i="3" s="1"/>
  <c r="C347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B346" i="3"/>
  <c r="C346" i="3" s="1"/>
  <c r="C345" i="3"/>
  <c r="B345" i="3"/>
  <c r="A345" i="3"/>
  <c r="A346" i="3" s="1"/>
  <c r="C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B343" i="3"/>
  <c r="C343" i="3" s="1"/>
  <c r="C342" i="3"/>
  <c r="B342" i="3"/>
  <c r="A342" i="3"/>
  <c r="A343" i="3" s="1"/>
  <c r="C341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B340" i="3"/>
  <c r="C340" i="3" s="1"/>
  <c r="C339" i="3"/>
  <c r="B339" i="3"/>
  <c r="A339" i="3"/>
  <c r="A340" i="3" s="1"/>
  <c r="C338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B337" i="3"/>
  <c r="C337" i="3" s="1"/>
  <c r="C336" i="3"/>
  <c r="B336" i="3"/>
  <c r="A336" i="3"/>
  <c r="A337" i="3" s="1"/>
  <c r="C335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B334" i="3"/>
  <c r="C334" i="3" s="1"/>
  <c r="C333" i="3"/>
  <c r="B333" i="3"/>
  <c r="A333" i="3"/>
  <c r="A334" i="3" s="1"/>
  <c r="C332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B331" i="3"/>
  <c r="C331" i="3" s="1"/>
  <c r="C330" i="3"/>
  <c r="B330" i="3"/>
  <c r="A330" i="3"/>
  <c r="A331" i="3" s="1"/>
  <c r="C329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B328" i="3"/>
  <c r="C328" i="3" s="1"/>
  <c r="C327" i="3"/>
  <c r="B327" i="3"/>
  <c r="A327" i="3"/>
  <c r="A328" i="3" s="1"/>
  <c r="C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B325" i="3"/>
  <c r="C325" i="3" s="1"/>
  <c r="C324" i="3"/>
  <c r="B324" i="3"/>
  <c r="A324" i="3"/>
  <c r="A325" i="3" s="1"/>
  <c r="C323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B322" i="3"/>
  <c r="C322" i="3" s="1"/>
  <c r="C321" i="3"/>
  <c r="B321" i="3"/>
  <c r="A321" i="3"/>
  <c r="A322" i="3" s="1"/>
  <c r="C320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B319" i="3"/>
  <c r="C319" i="3" s="1"/>
  <c r="C318" i="3"/>
  <c r="B318" i="3"/>
  <c r="A318" i="3"/>
  <c r="A319" i="3" s="1"/>
  <c r="C317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B316" i="3"/>
  <c r="C316" i="3" s="1"/>
  <c r="C315" i="3"/>
  <c r="B315" i="3"/>
  <c r="A315" i="3"/>
  <c r="A316" i="3" s="1"/>
  <c r="C314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B313" i="3"/>
  <c r="C313" i="3" s="1"/>
  <c r="C312" i="3"/>
  <c r="B312" i="3"/>
  <c r="A312" i="3"/>
  <c r="A313" i="3" s="1"/>
  <c r="C311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B310" i="3"/>
  <c r="C310" i="3" s="1"/>
  <c r="C309" i="3"/>
  <c r="B309" i="3"/>
  <c r="A309" i="3"/>
  <c r="A310" i="3" s="1"/>
  <c r="C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B307" i="3"/>
  <c r="C307" i="3" s="1"/>
  <c r="C306" i="3"/>
  <c r="B306" i="3"/>
  <c r="A306" i="3"/>
  <c r="A307" i="3" s="1"/>
  <c r="C305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B304" i="3"/>
  <c r="C304" i="3" s="1"/>
  <c r="C303" i="3"/>
  <c r="B303" i="3"/>
  <c r="A303" i="3"/>
  <c r="A304" i="3" s="1"/>
  <c r="C302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B301" i="3"/>
  <c r="C301" i="3" s="1"/>
  <c r="C300" i="3"/>
  <c r="B300" i="3"/>
  <c r="A300" i="3"/>
  <c r="A301" i="3" s="1"/>
  <c r="C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B298" i="3"/>
  <c r="C298" i="3" s="1"/>
  <c r="C297" i="3"/>
  <c r="B297" i="3"/>
  <c r="A297" i="3"/>
  <c r="A298" i="3" s="1"/>
  <c r="C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B295" i="3"/>
  <c r="C295" i="3" s="1"/>
  <c r="C294" i="3"/>
  <c r="B294" i="3"/>
  <c r="A294" i="3"/>
  <c r="A295" i="3" s="1"/>
  <c r="C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B292" i="3"/>
  <c r="C292" i="3" s="1"/>
  <c r="C291" i="3"/>
  <c r="B291" i="3"/>
  <c r="A291" i="3"/>
  <c r="A292" i="3" s="1"/>
  <c r="C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B289" i="3"/>
  <c r="C289" i="3" s="1"/>
  <c r="C288" i="3"/>
  <c r="B288" i="3"/>
  <c r="A288" i="3"/>
  <c r="A289" i="3" s="1"/>
  <c r="C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B286" i="3"/>
  <c r="C286" i="3" s="1"/>
  <c r="C285" i="3"/>
  <c r="B285" i="3"/>
  <c r="A285" i="3"/>
  <c r="A286" i="3" s="1"/>
  <c r="C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B283" i="3"/>
  <c r="C283" i="3" s="1"/>
  <c r="C282" i="3"/>
  <c r="B282" i="3"/>
  <c r="A282" i="3"/>
  <c r="A283" i="3" s="1"/>
  <c r="C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B280" i="3"/>
  <c r="C280" i="3" s="1"/>
  <c r="C279" i="3"/>
  <c r="B279" i="3"/>
  <c r="A279" i="3"/>
  <c r="A280" i="3" s="1"/>
  <c r="C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B277" i="3"/>
  <c r="C277" i="3" s="1"/>
  <c r="C276" i="3"/>
  <c r="B276" i="3"/>
  <c r="A276" i="3"/>
  <c r="A277" i="3" s="1"/>
  <c r="C275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B274" i="3"/>
  <c r="C274" i="3" s="1"/>
  <c r="C273" i="3"/>
  <c r="B273" i="3"/>
  <c r="A273" i="3"/>
  <c r="A274" i="3" s="1"/>
  <c r="C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B271" i="3"/>
  <c r="C271" i="3" s="1"/>
  <c r="C270" i="3"/>
  <c r="B270" i="3"/>
  <c r="A270" i="3"/>
  <c r="A271" i="3" s="1"/>
  <c r="C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B268" i="3"/>
  <c r="C268" i="3" s="1"/>
  <c r="C267" i="3"/>
  <c r="B267" i="3"/>
  <c r="A267" i="3"/>
  <c r="A268" i="3" s="1"/>
  <c r="C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B265" i="3"/>
  <c r="C265" i="3" s="1"/>
  <c r="C264" i="3"/>
  <c r="B264" i="3"/>
  <c r="A264" i="3"/>
  <c r="A265" i="3" s="1"/>
  <c r="C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B262" i="3"/>
  <c r="C262" i="3" s="1"/>
  <c r="C261" i="3"/>
  <c r="B261" i="3"/>
  <c r="A261" i="3"/>
  <c r="A262" i="3" s="1"/>
  <c r="C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B259" i="3"/>
  <c r="C259" i="3" s="1"/>
  <c r="C258" i="3"/>
  <c r="B258" i="3"/>
  <c r="A258" i="3"/>
  <c r="A259" i="3" s="1"/>
  <c r="C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B256" i="3"/>
  <c r="C256" i="3" s="1"/>
  <c r="C255" i="3"/>
  <c r="B255" i="3"/>
  <c r="A255" i="3"/>
  <c r="A256" i="3" s="1"/>
  <c r="C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B253" i="3"/>
  <c r="C253" i="3" s="1"/>
  <c r="C252" i="3"/>
  <c r="B252" i="3"/>
  <c r="A252" i="3"/>
  <c r="A253" i="3" s="1"/>
  <c r="C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B250" i="3"/>
  <c r="C250" i="3" s="1"/>
  <c r="C249" i="3"/>
  <c r="B249" i="3"/>
  <c r="A249" i="3"/>
  <c r="A250" i="3" s="1"/>
  <c r="C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B247" i="3"/>
  <c r="C247" i="3" s="1"/>
  <c r="C246" i="3"/>
  <c r="B246" i="3"/>
  <c r="A246" i="3"/>
  <c r="A247" i="3" s="1"/>
  <c r="C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B244" i="3"/>
  <c r="C244" i="3" s="1"/>
  <c r="C243" i="3"/>
  <c r="B243" i="3"/>
  <c r="A243" i="3"/>
  <c r="A244" i="3" s="1"/>
  <c r="C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B241" i="3"/>
  <c r="C241" i="3" s="1"/>
  <c r="C240" i="3"/>
  <c r="B240" i="3"/>
  <c r="A240" i="3"/>
  <c r="A241" i="3" s="1"/>
  <c r="C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B238" i="3"/>
  <c r="C238" i="3" s="1"/>
  <c r="C237" i="3"/>
  <c r="B237" i="3"/>
  <c r="A237" i="3"/>
  <c r="A238" i="3" s="1"/>
  <c r="C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B235" i="3"/>
  <c r="C235" i="3" s="1"/>
  <c r="C234" i="3"/>
  <c r="B234" i="3"/>
  <c r="A234" i="3"/>
  <c r="A235" i="3" s="1"/>
  <c r="C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B232" i="3"/>
  <c r="C232" i="3" s="1"/>
  <c r="C231" i="3"/>
  <c r="B231" i="3"/>
  <c r="A231" i="3"/>
  <c r="A232" i="3" s="1"/>
  <c r="C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B229" i="3"/>
  <c r="C229" i="3" s="1"/>
  <c r="C228" i="3"/>
  <c r="B228" i="3"/>
  <c r="A228" i="3"/>
  <c r="A229" i="3" s="1"/>
  <c r="C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B226" i="3"/>
  <c r="C226" i="3" s="1"/>
  <c r="C225" i="3"/>
  <c r="B225" i="3"/>
  <c r="A225" i="3"/>
  <c r="A226" i="3" s="1"/>
  <c r="C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B223" i="3"/>
  <c r="C223" i="3" s="1"/>
  <c r="C222" i="3"/>
  <c r="B222" i="3"/>
  <c r="A222" i="3"/>
  <c r="A223" i="3" s="1"/>
  <c r="C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B220" i="3"/>
  <c r="C220" i="3" s="1"/>
  <c r="C219" i="3"/>
  <c r="B219" i="3"/>
  <c r="A219" i="3"/>
  <c r="A220" i="3" s="1"/>
  <c r="C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B217" i="3"/>
  <c r="C217" i="3" s="1"/>
  <c r="C216" i="3"/>
  <c r="B216" i="3"/>
  <c r="A216" i="3"/>
  <c r="A217" i="3" s="1"/>
  <c r="C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B214" i="3"/>
  <c r="C214" i="3" s="1"/>
  <c r="C213" i="3"/>
  <c r="B213" i="3"/>
  <c r="A213" i="3"/>
  <c r="A214" i="3" s="1"/>
  <c r="C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B211" i="3"/>
  <c r="C211" i="3" s="1"/>
  <c r="C210" i="3"/>
  <c r="B210" i="3"/>
  <c r="A210" i="3"/>
  <c r="A211" i="3" s="1"/>
  <c r="C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B208" i="3"/>
  <c r="C208" i="3" s="1"/>
  <c r="C207" i="3"/>
  <c r="B207" i="3"/>
  <c r="A207" i="3"/>
  <c r="A208" i="3" s="1"/>
  <c r="C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B205" i="3"/>
  <c r="C205" i="3" s="1"/>
  <c r="C204" i="3"/>
  <c r="B204" i="3"/>
  <c r="A204" i="3"/>
  <c r="A205" i="3" s="1"/>
  <c r="C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B202" i="3"/>
  <c r="C202" i="3" s="1"/>
  <c r="C201" i="3"/>
  <c r="B201" i="3"/>
  <c r="A201" i="3"/>
  <c r="A202" i="3" s="1"/>
  <c r="C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B199" i="3"/>
  <c r="C199" i="3" s="1"/>
  <c r="C198" i="3"/>
  <c r="B198" i="3"/>
  <c r="A198" i="3"/>
  <c r="A199" i="3" s="1"/>
  <c r="C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B196" i="3"/>
  <c r="C196" i="3" s="1"/>
  <c r="C195" i="3"/>
  <c r="B195" i="3"/>
  <c r="A195" i="3"/>
  <c r="A196" i="3" s="1"/>
  <c r="C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B193" i="3"/>
  <c r="C193" i="3" s="1"/>
  <c r="C192" i="3"/>
  <c r="B192" i="3"/>
  <c r="A192" i="3"/>
  <c r="A193" i="3" s="1"/>
  <c r="C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B190" i="3"/>
  <c r="C190" i="3" s="1"/>
  <c r="C189" i="3"/>
  <c r="B189" i="3"/>
  <c r="A189" i="3"/>
  <c r="A190" i="3" s="1"/>
  <c r="C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B187" i="3"/>
  <c r="C187" i="3" s="1"/>
  <c r="C186" i="3"/>
  <c r="B186" i="3"/>
  <c r="A186" i="3"/>
  <c r="A187" i="3" s="1"/>
  <c r="C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B184" i="3"/>
  <c r="C184" i="3" s="1"/>
  <c r="C183" i="3"/>
  <c r="B183" i="3"/>
  <c r="A183" i="3"/>
  <c r="A184" i="3" s="1"/>
  <c r="C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B181" i="3"/>
  <c r="C181" i="3" s="1"/>
  <c r="C180" i="3"/>
  <c r="B180" i="3"/>
  <c r="A180" i="3"/>
  <c r="A181" i="3" s="1"/>
  <c r="C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B178" i="3"/>
  <c r="C178" i="3" s="1"/>
  <c r="C177" i="3"/>
  <c r="B177" i="3"/>
  <c r="A177" i="3"/>
  <c r="A178" i="3" s="1"/>
  <c r="C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B175" i="3"/>
  <c r="C175" i="3" s="1"/>
  <c r="C174" i="3"/>
  <c r="B174" i="3"/>
  <c r="A174" i="3"/>
  <c r="A175" i="3" s="1"/>
  <c r="C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B172" i="3"/>
  <c r="C172" i="3" s="1"/>
  <c r="C171" i="3"/>
  <c r="B171" i="3"/>
  <c r="A171" i="3"/>
  <c r="A172" i="3" s="1"/>
  <c r="C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B169" i="3"/>
  <c r="C169" i="3" s="1"/>
  <c r="C168" i="3"/>
  <c r="B168" i="3"/>
  <c r="A168" i="3"/>
  <c r="A169" i="3" s="1"/>
  <c r="C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B166" i="3"/>
  <c r="C166" i="3" s="1"/>
  <c r="C165" i="3"/>
  <c r="B165" i="3"/>
  <c r="A165" i="3"/>
  <c r="A166" i="3" s="1"/>
  <c r="C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B163" i="3"/>
  <c r="C163" i="3" s="1"/>
  <c r="C162" i="3"/>
  <c r="B162" i="3"/>
  <c r="A162" i="3"/>
  <c r="A163" i="3" s="1"/>
  <c r="C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B160" i="3"/>
  <c r="C160" i="3" s="1"/>
  <c r="C159" i="3"/>
  <c r="B159" i="3"/>
  <c r="A159" i="3"/>
  <c r="A160" i="3" s="1"/>
  <c r="C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B157" i="3"/>
  <c r="C157" i="3" s="1"/>
  <c r="C156" i="3"/>
  <c r="B156" i="3"/>
  <c r="A156" i="3"/>
  <c r="A157" i="3" s="1"/>
  <c r="C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B154" i="3"/>
  <c r="C154" i="3" s="1"/>
  <c r="C153" i="3"/>
  <c r="B153" i="3"/>
  <c r="A153" i="3"/>
  <c r="A154" i="3" s="1"/>
  <c r="C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B151" i="3"/>
  <c r="C151" i="3" s="1"/>
  <c r="C150" i="3"/>
  <c r="B150" i="3"/>
  <c r="A150" i="3"/>
  <c r="A151" i="3" s="1"/>
  <c r="C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B148" i="3"/>
  <c r="C148" i="3" s="1"/>
  <c r="C147" i="3"/>
  <c r="B147" i="3"/>
  <c r="A147" i="3"/>
  <c r="A148" i="3" s="1"/>
  <c r="C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B145" i="3"/>
  <c r="C145" i="3" s="1"/>
  <c r="C144" i="3"/>
  <c r="B144" i="3"/>
  <c r="A144" i="3"/>
  <c r="A145" i="3" s="1"/>
  <c r="C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B142" i="3"/>
  <c r="C142" i="3" s="1"/>
  <c r="C141" i="3"/>
  <c r="B141" i="3"/>
  <c r="A141" i="3"/>
  <c r="A142" i="3" s="1"/>
  <c r="C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B139" i="3"/>
  <c r="C139" i="3" s="1"/>
  <c r="C138" i="3"/>
  <c r="B138" i="3"/>
  <c r="A138" i="3"/>
  <c r="A139" i="3" s="1"/>
  <c r="C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B136" i="3"/>
  <c r="C136" i="3" s="1"/>
  <c r="C135" i="3"/>
  <c r="B135" i="3"/>
  <c r="A135" i="3"/>
  <c r="A136" i="3" s="1"/>
  <c r="C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B133" i="3"/>
  <c r="C133" i="3" s="1"/>
  <c r="C132" i="3"/>
  <c r="B132" i="3"/>
  <c r="A132" i="3"/>
  <c r="A133" i="3" s="1"/>
  <c r="C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B130" i="3"/>
  <c r="C130" i="3" s="1"/>
  <c r="C129" i="3"/>
  <c r="B129" i="3"/>
  <c r="A129" i="3"/>
  <c r="A130" i="3" s="1"/>
  <c r="C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B127" i="3"/>
  <c r="C127" i="3" s="1"/>
  <c r="C126" i="3"/>
  <c r="B126" i="3"/>
  <c r="A126" i="3"/>
  <c r="A127" i="3" s="1"/>
  <c r="C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B124" i="3"/>
  <c r="C124" i="3" s="1"/>
  <c r="C123" i="3"/>
  <c r="B123" i="3"/>
  <c r="A123" i="3"/>
  <c r="A124" i="3" s="1"/>
  <c r="C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B121" i="3"/>
  <c r="C121" i="3" s="1"/>
  <c r="C120" i="3"/>
  <c r="B120" i="3"/>
  <c r="A120" i="3"/>
  <c r="A121" i="3" s="1"/>
  <c r="C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B118" i="3"/>
  <c r="C118" i="3" s="1"/>
  <c r="C117" i="3"/>
  <c r="B117" i="3"/>
  <c r="A117" i="3"/>
  <c r="A118" i="3" s="1"/>
  <c r="C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B115" i="3"/>
  <c r="C115" i="3" s="1"/>
  <c r="C114" i="3"/>
  <c r="B114" i="3"/>
  <c r="A114" i="3"/>
  <c r="A115" i="3" s="1"/>
  <c r="C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B112" i="3"/>
  <c r="C112" i="3" s="1"/>
  <c r="C111" i="3"/>
  <c r="B111" i="3"/>
  <c r="A111" i="3"/>
  <c r="A112" i="3" s="1"/>
  <c r="C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B109" i="3"/>
  <c r="C109" i="3" s="1"/>
  <c r="C108" i="3"/>
  <c r="B108" i="3"/>
  <c r="A108" i="3"/>
  <c r="A109" i="3" s="1"/>
  <c r="C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B106" i="3"/>
  <c r="C106" i="3" s="1"/>
  <c r="C105" i="3"/>
  <c r="B105" i="3"/>
  <c r="A105" i="3"/>
  <c r="A106" i="3" s="1"/>
  <c r="C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B103" i="3"/>
  <c r="C103" i="3" s="1"/>
  <c r="C102" i="3"/>
  <c r="B102" i="3"/>
  <c r="A102" i="3"/>
  <c r="A103" i="3" s="1"/>
  <c r="C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B100" i="3"/>
  <c r="C100" i="3" s="1"/>
  <c r="C99" i="3"/>
  <c r="B99" i="3"/>
  <c r="A99" i="3"/>
  <c r="A100" i="3" s="1"/>
  <c r="C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B97" i="3"/>
  <c r="C97" i="3" s="1"/>
  <c r="C96" i="3"/>
  <c r="B96" i="3"/>
  <c r="A96" i="3"/>
  <c r="A97" i="3" s="1"/>
  <c r="C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B94" i="3"/>
  <c r="C94" i="3" s="1"/>
  <c r="C93" i="3"/>
  <c r="B93" i="3"/>
  <c r="A93" i="3"/>
  <c r="A94" i="3" s="1"/>
  <c r="C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B91" i="3"/>
  <c r="C91" i="3" s="1"/>
  <c r="C90" i="3"/>
  <c r="B90" i="3"/>
  <c r="A90" i="3"/>
  <c r="A91" i="3" s="1"/>
  <c r="C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B88" i="3"/>
  <c r="C88" i="3" s="1"/>
  <c r="C87" i="3"/>
  <c r="B87" i="3"/>
  <c r="A87" i="3"/>
  <c r="A88" i="3" s="1"/>
  <c r="C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B85" i="3"/>
  <c r="C85" i="3" s="1"/>
  <c r="C84" i="3"/>
  <c r="B84" i="3"/>
  <c r="A84" i="3"/>
  <c r="A85" i="3" s="1"/>
  <c r="C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B82" i="3"/>
  <c r="C82" i="3" s="1"/>
  <c r="C81" i="3"/>
  <c r="B81" i="3"/>
  <c r="A81" i="3"/>
  <c r="A82" i="3" s="1"/>
  <c r="C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79" i="3"/>
  <c r="C79" i="3" s="1"/>
  <c r="C78" i="3"/>
  <c r="B78" i="3"/>
  <c r="A78" i="3"/>
  <c r="A79" i="3" s="1"/>
  <c r="C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B76" i="3"/>
  <c r="C76" i="3" s="1"/>
  <c r="C75" i="3"/>
  <c r="B75" i="3"/>
  <c r="A75" i="3"/>
  <c r="A76" i="3" s="1"/>
  <c r="C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B73" i="3"/>
  <c r="C73" i="3" s="1"/>
  <c r="C72" i="3"/>
  <c r="B72" i="3"/>
  <c r="A72" i="3"/>
  <c r="A73" i="3" s="1"/>
  <c r="C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B70" i="3"/>
  <c r="C70" i="3" s="1"/>
  <c r="C69" i="3"/>
  <c r="B69" i="3"/>
  <c r="A69" i="3"/>
  <c r="A70" i="3" s="1"/>
  <c r="C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B67" i="3"/>
  <c r="C67" i="3" s="1"/>
  <c r="C66" i="3"/>
  <c r="B66" i="3"/>
  <c r="A66" i="3"/>
  <c r="A67" i="3" s="1"/>
  <c r="C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B64" i="3"/>
  <c r="C64" i="3" s="1"/>
  <c r="C63" i="3"/>
  <c r="B63" i="3"/>
  <c r="A63" i="3"/>
  <c r="A64" i="3" s="1"/>
  <c r="C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B61" i="3"/>
  <c r="C61" i="3" s="1"/>
  <c r="C60" i="3"/>
  <c r="B60" i="3"/>
  <c r="A60" i="3"/>
  <c r="A61" i="3" s="1"/>
  <c r="C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B58" i="3"/>
  <c r="C58" i="3" s="1"/>
  <c r="C57" i="3"/>
  <c r="B57" i="3"/>
  <c r="A57" i="3"/>
  <c r="A58" i="3" s="1"/>
  <c r="C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B55" i="3"/>
  <c r="C55" i="3" s="1"/>
  <c r="C54" i="3"/>
  <c r="B54" i="3"/>
  <c r="A54" i="3"/>
  <c r="A55" i="3" s="1"/>
  <c r="C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B52" i="3"/>
  <c r="C52" i="3" s="1"/>
  <c r="C51" i="3"/>
  <c r="B51" i="3"/>
  <c r="A51" i="3"/>
  <c r="A52" i="3" s="1"/>
  <c r="C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49" i="3"/>
  <c r="C49" i="3" s="1"/>
  <c r="C48" i="3"/>
  <c r="B48" i="3"/>
  <c r="A48" i="3"/>
  <c r="A49" i="3" s="1"/>
  <c r="C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B46" i="3"/>
  <c r="C46" i="3" s="1"/>
  <c r="C45" i="3"/>
  <c r="B45" i="3"/>
  <c r="A45" i="3"/>
  <c r="A46" i="3" s="1"/>
  <c r="C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B43" i="3"/>
  <c r="C43" i="3" s="1"/>
  <c r="C42" i="3"/>
  <c r="B42" i="3"/>
  <c r="A42" i="3"/>
  <c r="A43" i="3" s="1"/>
  <c r="C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40" i="3"/>
  <c r="C40" i="3" s="1"/>
  <c r="C39" i="3"/>
  <c r="B39" i="3"/>
  <c r="A39" i="3"/>
  <c r="A40" i="3" s="1"/>
  <c r="C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B37" i="3"/>
  <c r="C37" i="3" s="1"/>
  <c r="C36" i="3"/>
  <c r="B36" i="3"/>
  <c r="A36" i="3"/>
  <c r="A37" i="3" s="1"/>
  <c r="C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34" i="3"/>
  <c r="C34" i="3" s="1"/>
  <c r="C33" i="3"/>
  <c r="B33" i="3"/>
  <c r="A33" i="3"/>
  <c r="A34" i="3" s="1"/>
  <c r="C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B31" i="3"/>
  <c r="C31" i="3" s="1"/>
  <c r="B30" i="3"/>
  <c r="C30" i="3" s="1"/>
  <c r="A30" i="3"/>
  <c r="A31" i="3" s="1"/>
  <c r="C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C28" i="3" s="1"/>
  <c r="C27" i="3"/>
  <c r="B27" i="3"/>
  <c r="A27" i="3"/>
  <c r="A28" i="3" s="1"/>
  <c r="C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B25" i="3"/>
  <c r="C25" i="3" s="1"/>
  <c r="C24" i="3"/>
  <c r="B24" i="3"/>
  <c r="A24" i="3"/>
  <c r="A25" i="3" s="1"/>
  <c r="C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22" i="3"/>
  <c r="C22" i="3" s="1"/>
  <c r="B21" i="3"/>
  <c r="C21" i="3" s="1"/>
  <c r="A21" i="3"/>
  <c r="A22" i="3" s="1"/>
  <c r="C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19" i="3"/>
  <c r="C19" i="3" s="1"/>
  <c r="C18" i="3"/>
  <c r="B18" i="3"/>
  <c r="A18" i="3"/>
  <c r="A19" i="3" s="1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B16" i="3"/>
  <c r="C16" i="3" s="1"/>
  <c r="C15" i="3"/>
  <c r="B15" i="3"/>
  <c r="A15" i="3"/>
  <c r="A16" i="3" s="1"/>
  <c r="C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C13" i="3" s="1"/>
  <c r="B12" i="3"/>
  <c r="C12" i="3" s="1"/>
  <c r="A12" i="3"/>
  <c r="A13" i="3" s="1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B10" i="3"/>
  <c r="C10" i="3" s="1"/>
  <c r="C9" i="3"/>
  <c r="B9" i="3"/>
  <c r="A9" i="3"/>
  <c r="A10" i="3" s="1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B7" i="3"/>
  <c r="C7" i="3" s="1"/>
  <c r="C6" i="3"/>
  <c r="B6" i="3"/>
  <c r="A6" i="3"/>
  <c r="A7" i="3" s="1"/>
  <c r="C5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A4" i="3"/>
  <c r="C3" i="3"/>
  <c r="A3" i="3"/>
  <c r="C2" i="3"/>
  <c r="A3" i="1"/>
  <c r="A4" i="1" s="1"/>
  <c r="A6" i="1"/>
  <c r="A7" i="1" s="1"/>
  <c r="A9" i="1"/>
  <c r="A10" i="1" s="1"/>
  <c r="A12" i="1"/>
  <c r="A13" i="1" s="1"/>
  <c r="A15" i="1"/>
  <c r="A16" i="1" s="1"/>
  <c r="A18" i="1"/>
  <c r="A19" i="1" s="1"/>
  <c r="A21" i="1"/>
  <c r="A22" i="1" s="1"/>
  <c r="A24" i="1"/>
  <c r="A25" i="1" s="1"/>
  <c r="C23" i="1"/>
  <c r="C20" i="1"/>
  <c r="C17" i="1"/>
  <c r="C14" i="1"/>
  <c r="C11" i="1"/>
  <c r="C8" i="1"/>
  <c r="C5" i="1"/>
  <c r="C2" i="1"/>
  <c r="C3" i="1"/>
  <c r="AC4" i="4" l="1"/>
  <c r="U6" i="4"/>
  <c r="AC7" i="4"/>
  <c r="Y8" i="4"/>
  <c r="U12" i="4"/>
  <c r="U15" i="4"/>
  <c r="U21" i="4"/>
  <c r="AC25" i="4"/>
  <c r="U27" i="4"/>
  <c r="Y29" i="4"/>
  <c r="U30" i="4"/>
  <c r="W27" i="4"/>
  <c r="AA35" i="4"/>
  <c r="AA38" i="4"/>
  <c r="AA29" i="4"/>
  <c r="AA32" i="4"/>
  <c r="W33" i="4"/>
  <c r="U4" i="4"/>
  <c r="U10" i="4"/>
  <c r="AC11" i="4"/>
  <c r="U16" i="4"/>
  <c r="AC20" i="4"/>
  <c r="U22" i="4"/>
  <c r="AC23" i="4"/>
  <c r="U25" i="4"/>
  <c r="AC32" i="4"/>
  <c r="Y33" i="4"/>
  <c r="U34" i="4"/>
  <c r="AA20" i="4"/>
  <c r="AA26" i="4"/>
  <c r="Z15" i="4"/>
  <c r="Z30" i="4"/>
  <c r="Z36" i="4"/>
  <c r="AB8" i="4"/>
  <c r="X9" i="4"/>
  <c r="AB17" i="4"/>
  <c r="T19" i="4"/>
  <c r="T28" i="4"/>
  <c r="T31" i="4"/>
  <c r="Y36" i="4"/>
  <c r="U37" i="4"/>
  <c r="AA17" i="4"/>
  <c r="Z21" i="4"/>
  <c r="Z24" i="4"/>
  <c r="Z20" i="4"/>
  <c r="W21" i="4"/>
  <c r="Z3" i="4"/>
  <c r="AC38" i="4"/>
  <c r="AA23" i="4"/>
  <c r="Z6" i="4"/>
  <c r="V16" i="4"/>
  <c r="Z18" i="4"/>
  <c r="V22" i="4"/>
  <c r="V31" i="4"/>
  <c r="V34" i="4"/>
  <c r="AD38" i="4"/>
  <c r="W4" i="4"/>
  <c r="AA6" i="4"/>
  <c r="AA9" i="4"/>
  <c r="AA12" i="4"/>
  <c r="W13" i="4"/>
  <c r="AA15" i="4"/>
  <c r="W16" i="4"/>
  <c r="AA21" i="4"/>
  <c r="W22" i="4"/>
  <c r="AA24" i="4"/>
  <c r="W25" i="4"/>
  <c r="AA30" i="4"/>
  <c r="W31" i="4"/>
  <c r="AA33" i="4"/>
  <c r="X37" i="4"/>
  <c r="T38" i="4"/>
  <c r="AA11" i="4"/>
  <c r="W12" i="4"/>
  <c r="W18" i="4"/>
  <c r="Z11" i="4"/>
  <c r="V12" i="4"/>
  <c r="T34" i="4"/>
  <c r="Y35" i="4"/>
  <c r="U36" i="4"/>
  <c r="Y38" i="4"/>
  <c r="AB38" i="4"/>
  <c r="Z2" i="4"/>
  <c r="AD4" i="4"/>
  <c r="Z5" i="4"/>
  <c r="Z14" i="4"/>
  <c r="U31" i="4"/>
  <c r="Z7" i="4"/>
  <c r="Z13" i="4"/>
  <c r="Y28" i="4"/>
  <c r="U29" i="4"/>
  <c r="U32" i="4"/>
  <c r="U35" i="4"/>
  <c r="AB31" i="4"/>
  <c r="AB37" i="4"/>
  <c r="X38" i="4"/>
  <c r="Z23" i="4"/>
  <c r="V24" i="4"/>
  <c r="Z26" i="4"/>
  <c r="V27" i="4"/>
  <c r="Z29" i="4"/>
  <c r="Z35" i="4"/>
  <c r="AD37" i="4"/>
  <c r="U11" i="4"/>
  <c r="AB13" i="4"/>
  <c r="AB19" i="4"/>
  <c r="T24" i="4"/>
  <c r="U2" i="4"/>
  <c r="Y4" i="4"/>
  <c r="AC12" i="4"/>
  <c r="AC15" i="4"/>
  <c r="U17" i="4"/>
  <c r="U20" i="4"/>
  <c r="U26" i="4"/>
  <c r="AC27" i="4"/>
  <c r="T35" i="4"/>
  <c r="AA2" i="4"/>
  <c r="W3" i="4"/>
  <c r="AB35" i="4"/>
  <c r="AB27" i="4"/>
  <c r="T29" i="4"/>
  <c r="U24" i="4"/>
  <c r="S3" i="4"/>
  <c r="W5" i="4"/>
  <c r="AA7" i="4"/>
  <c r="V8" i="4"/>
  <c r="AD9" i="4"/>
  <c r="AA10" i="4"/>
  <c r="W11" i="4"/>
  <c r="W14" i="4"/>
  <c r="AA16" i="4"/>
  <c r="W17" i="4"/>
  <c r="AA19" i="4"/>
  <c r="W20" i="4"/>
  <c r="AA25" i="4"/>
  <c r="W26" i="4"/>
  <c r="S27" i="4"/>
  <c r="AA28" i="4"/>
  <c r="W29" i="4"/>
  <c r="S30" i="4"/>
  <c r="S36" i="4"/>
  <c r="AD36" i="4"/>
  <c r="Z37" i="4"/>
  <c r="V38" i="4"/>
  <c r="AB25" i="4"/>
  <c r="AA27" i="4"/>
  <c r="U14" i="4"/>
  <c r="AB15" i="4"/>
  <c r="U23" i="4"/>
  <c r="T26" i="4"/>
  <c r="T6" i="4"/>
  <c r="AB21" i="4"/>
  <c r="AC17" i="4"/>
  <c r="X6" i="4"/>
  <c r="AC13" i="4"/>
  <c r="U19" i="4"/>
  <c r="AA3" i="4"/>
  <c r="Z10" i="4"/>
  <c r="V26" i="4"/>
  <c r="Z28" i="4"/>
  <c r="T14" i="4"/>
  <c r="Z19" i="4"/>
  <c r="AB11" i="4"/>
  <c r="Z16" i="4"/>
  <c r="T25" i="4"/>
  <c r="T15" i="4"/>
  <c r="Z25" i="4"/>
  <c r="W2" i="4"/>
  <c r="U5" i="4"/>
  <c r="AC6" i="4"/>
  <c r="T8" i="4"/>
  <c r="AB9" i="4"/>
  <c r="W10" i="4"/>
  <c r="Z12" i="4"/>
  <c r="U13" i="4"/>
  <c r="Z17" i="4"/>
  <c r="U18" i="4"/>
  <c r="AC19" i="4"/>
  <c r="Z22" i="4"/>
  <c r="AC24" i="4"/>
  <c r="Z27" i="4"/>
  <c r="U28" i="4"/>
  <c r="AB29" i="4"/>
  <c r="V30" i="4"/>
  <c r="Z32" i="4"/>
  <c r="U33" i="4"/>
  <c r="AB34" i="4"/>
  <c r="X2" i="4"/>
  <c r="AA4" i="4"/>
  <c r="U8" i="4"/>
  <c r="T11" i="4"/>
  <c r="AC14" i="4"/>
  <c r="T16" i="4"/>
  <c r="V18" i="4"/>
  <c r="T21" i="4"/>
  <c r="AA22" i="4"/>
  <c r="W23" i="4"/>
  <c r="S26" i="4"/>
  <c r="V28" i="4"/>
  <c r="AC29" i="4"/>
  <c r="W30" i="4"/>
  <c r="S31" i="4"/>
  <c r="AC2" i="4"/>
  <c r="T4" i="4"/>
  <c r="Z4" i="4"/>
  <c r="AA5" i="4"/>
  <c r="W6" i="4"/>
  <c r="Z8" i="4"/>
  <c r="AC10" i="4"/>
  <c r="T12" i="4"/>
  <c r="V14" i="4"/>
  <c r="T17" i="4"/>
  <c r="AA18" i="4"/>
  <c r="W19" i="4"/>
  <c r="T22" i="4"/>
  <c r="AB23" i="4"/>
  <c r="T27" i="4"/>
  <c r="AB30" i="4"/>
  <c r="T32" i="4"/>
  <c r="S37" i="4"/>
  <c r="AC5" i="4"/>
  <c r="T7" i="4"/>
  <c r="AC18" i="4"/>
  <c r="T20" i="4"/>
  <c r="AC28" i="4"/>
  <c r="Z31" i="4"/>
  <c r="V32" i="4"/>
  <c r="AC33" i="4"/>
  <c r="X34" i="4"/>
  <c r="T2" i="4"/>
  <c r="AC8" i="4"/>
  <c r="T10" i="4"/>
  <c r="S9" i="4"/>
  <c r="AC16" i="4"/>
  <c r="V20" i="4"/>
  <c r="AC21" i="4"/>
  <c r="T23" i="4"/>
  <c r="AB26" i="4"/>
  <c r="T30" i="4"/>
  <c r="T9" i="4"/>
  <c r="AB3" i="4"/>
  <c r="T5" i="4"/>
  <c r="W7" i="4"/>
  <c r="S8" i="4"/>
  <c r="Z9" i="4"/>
  <c r="V10" i="4"/>
  <c r="T13" i="4"/>
  <c r="AA13" i="4"/>
  <c r="AA14" i="4"/>
  <c r="W15" i="4"/>
  <c r="T18" i="4"/>
  <c r="AC31" i="4"/>
  <c r="Y32" i="4"/>
  <c r="T33" i="4"/>
  <c r="AB33" i="4"/>
  <c r="AA34" i="4"/>
  <c r="AA36" i="4"/>
  <c r="W37" i="4"/>
  <c r="S38" i="4"/>
  <c r="AD3" i="4"/>
  <c r="X5" i="4"/>
  <c r="AD7" i="4"/>
  <c r="V9" i="4"/>
  <c r="U9" i="4"/>
  <c r="X10" i="4"/>
  <c r="AD12" i="4"/>
  <c r="X14" i="4"/>
  <c r="AD16" i="4"/>
  <c r="X18" i="4"/>
  <c r="AD20" i="4"/>
  <c r="X22" i="4"/>
  <c r="AD24" i="4"/>
  <c r="X26" i="4"/>
  <c r="AD28" i="4"/>
  <c r="X30" i="4"/>
  <c r="AD32" i="4"/>
  <c r="Y34" i="4"/>
  <c r="AD35" i="4"/>
  <c r="W36" i="4"/>
  <c r="S7" i="4"/>
  <c r="AB2" i="4"/>
  <c r="Q3" i="4"/>
  <c r="Y5" i="4"/>
  <c r="AB6" i="4"/>
  <c r="Q7" i="4"/>
  <c r="W9" i="4"/>
  <c r="Y10" i="4"/>
  <c r="S12" i="4"/>
  <c r="V13" i="4"/>
  <c r="Y14" i="4"/>
  <c r="S16" i="4"/>
  <c r="V17" i="4"/>
  <c r="Y18" i="4"/>
  <c r="S20" i="4"/>
  <c r="V21" i="4"/>
  <c r="Y22" i="4"/>
  <c r="S24" i="4"/>
  <c r="V25" i="4"/>
  <c r="Y26" i="4"/>
  <c r="S28" i="4"/>
  <c r="V29" i="4"/>
  <c r="Y30" i="4"/>
  <c r="S32" i="4"/>
  <c r="V33" i="4"/>
  <c r="Z34" i="4"/>
  <c r="S35" i="4"/>
  <c r="X36" i="4"/>
  <c r="AC37" i="4"/>
  <c r="W38" i="4"/>
  <c r="AD2" i="4"/>
  <c r="T3" i="4"/>
  <c r="X4" i="4"/>
  <c r="AD6" i="4"/>
  <c r="W8" i="4"/>
  <c r="Y9" i="4"/>
  <c r="AD11" i="4"/>
  <c r="X13" i="4"/>
  <c r="AD15" i="4"/>
  <c r="X17" i="4"/>
  <c r="AD19" i="4"/>
  <c r="X21" i="4"/>
  <c r="AD23" i="4"/>
  <c r="X25" i="4"/>
  <c r="AD27" i="4"/>
  <c r="X29" i="4"/>
  <c r="AD31" i="4"/>
  <c r="X33" i="4"/>
  <c r="S2" i="4"/>
  <c r="V3" i="4"/>
  <c r="U3" i="4"/>
  <c r="S6" i="4"/>
  <c r="V7" i="4"/>
  <c r="U7" i="4"/>
  <c r="X8" i="4"/>
  <c r="AB10" i="4"/>
  <c r="S11" i="4"/>
  <c r="Y13" i="4"/>
  <c r="AB14" i="4"/>
  <c r="S15" i="4"/>
  <c r="Y17" i="4"/>
  <c r="AB18" i="4"/>
  <c r="S19" i="4"/>
  <c r="Y21" i="4"/>
  <c r="AB22" i="4"/>
  <c r="S23" i="4"/>
  <c r="Y25" i="4"/>
  <c r="AC34" i="4"/>
  <c r="V35" i="4"/>
  <c r="T37" i="4"/>
  <c r="Z38" i="4"/>
  <c r="AA8" i="4"/>
  <c r="AC22" i="4"/>
  <c r="W24" i="4"/>
  <c r="AC26" i="4"/>
  <c r="W28" i="4"/>
  <c r="AC30" i="4"/>
  <c r="W32" i="4"/>
  <c r="Z33" i="4"/>
  <c r="AD34" i="4"/>
  <c r="W35" i="4"/>
  <c r="AB36" i="4"/>
  <c r="X3" i="4"/>
  <c r="AD5" i="4"/>
  <c r="X7" i="4"/>
  <c r="AD10" i="4"/>
  <c r="X12" i="4"/>
  <c r="AD14" i="4"/>
  <c r="X16" i="4"/>
  <c r="AD18" i="4"/>
  <c r="X20" i="4"/>
  <c r="AD22" i="4"/>
  <c r="X24" i="4"/>
  <c r="AD26" i="4"/>
  <c r="X28" i="4"/>
  <c r="AD30" i="4"/>
  <c r="X32" i="4"/>
  <c r="S34" i="4"/>
  <c r="X35" i="4"/>
  <c r="AC36" i="4"/>
  <c r="V37" i="4"/>
  <c r="Y2" i="4"/>
  <c r="Y3" i="4"/>
  <c r="AB4" i="4"/>
  <c r="Q5" i="4"/>
  <c r="Y6" i="4"/>
  <c r="Y7" i="4"/>
  <c r="AB7" i="4"/>
  <c r="AC9" i="4"/>
  <c r="S10" i="4"/>
  <c r="V11" i="4"/>
  <c r="Y12" i="4"/>
  <c r="S14" i="4"/>
  <c r="V15" i="4"/>
  <c r="Y16" i="4"/>
  <c r="S18" i="4"/>
  <c r="V19" i="4"/>
  <c r="Y20" i="4"/>
  <c r="S22" i="4"/>
  <c r="V23" i="4"/>
  <c r="Y24" i="4"/>
  <c r="S5" i="4"/>
  <c r="AA31" i="4"/>
  <c r="Q9" i="4"/>
  <c r="X11" i="4"/>
  <c r="AD13" i="4"/>
  <c r="X15" i="4"/>
  <c r="AD17" i="4"/>
  <c r="X19" i="4"/>
  <c r="AD21" i="4"/>
  <c r="X23" i="4"/>
  <c r="AD25" i="4"/>
  <c r="X27" i="4"/>
  <c r="AD29" i="4"/>
  <c r="X31" i="4"/>
  <c r="AD33" i="4"/>
  <c r="T36" i="4"/>
  <c r="Y37" i="4"/>
  <c r="S4" i="4"/>
  <c r="V5" i="4"/>
  <c r="AD8" i="4"/>
  <c r="Y11" i="4"/>
  <c r="AB12" i="4"/>
  <c r="S13" i="4"/>
  <c r="Y15" i="4"/>
  <c r="AB16" i="4"/>
  <c r="S17" i="4"/>
  <c r="Y19" i="4"/>
  <c r="AB20" i="4"/>
  <c r="S21" i="4"/>
  <c r="Y23" i="4"/>
  <c r="AB24" i="4"/>
  <c r="S25" i="4"/>
  <c r="Y27" i="4"/>
  <c r="AB28" i="4"/>
  <c r="S29" i="4"/>
  <c r="Y31" i="4"/>
  <c r="AB32" i="4"/>
  <c r="S33" i="4"/>
  <c r="W34" i="4"/>
  <c r="V36" i="4"/>
  <c r="AC35" i="4"/>
  <c r="AA37" i="4"/>
  <c r="U38" i="4"/>
  <c r="V2" i="4"/>
  <c r="V4" i="4"/>
  <c r="AB5" i="4"/>
  <c r="V6" i="4"/>
  <c r="AC3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2" i="4"/>
  <c r="Q4" i="4"/>
  <c r="Q6" i="4"/>
  <c r="Q8" i="4"/>
  <c r="Q10" i="4"/>
  <c r="Q12" i="4"/>
  <c r="Q14" i="4"/>
  <c r="Q16" i="4"/>
  <c r="Q18" i="4"/>
  <c r="Q20" i="4"/>
  <c r="Q22" i="4"/>
  <c r="Q24" i="4"/>
  <c r="Q26" i="4"/>
  <c r="Q28" i="4"/>
  <c r="Q30" i="4"/>
  <c r="Q32" i="4"/>
  <c r="Q34" i="4"/>
  <c r="Q36" i="4"/>
  <c r="Q38" i="4"/>
  <c r="C432" i="3"/>
  <c r="C399" i="3"/>
  <c r="C408" i="3"/>
  <c r="C423" i="3"/>
  <c r="C420" i="3"/>
  <c r="C9" i="1"/>
  <c r="C7" i="1"/>
  <c r="C6" i="1"/>
  <c r="C25" i="1"/>
  <c r="C24" i="1"/>
  <c r="C22" i="1"/>
  <c r="C21" i="1"/>
  <c r="C19" i="1"/>
  <c r="C18" i="1"/>
  <c r="C16" i="1"/>
  <c r="C15" i="1"/>
  <c r="C13" i="1"/>
  <c r="C12" i="1"/>
  <c r="C10" i="1"/>
  <c r="P4" i="1"/>
  <c r="O4" i="1"/>
  <c r="M4" i="1"/>
  <c r="L4" i="1"/>
  <c r="K4" i="1"/>
  <c r="J4" i="1"/>
  <c r="I4" i="1"/>
  <c r="H4" i="1"/>
  <c r="G4" i="1"/>
  <c r="F4" i="1"/>
  <c r="E4" i="1"/>
  <c r="C4" i="1" l="1"/>
  <c r="AE27" i="4"/>
  <c r="AE23" i="4"/>
  <c r="AE38" i="4"/>
  <c r="AE24" i="4"/>
  <c r="AE33" i="4"/>
  <c r="AE31" i="4"/>
  <c r="AE25" i="4"/>
  <c r="AE8" i="4"/>
  <c r="AE35" i="4"/>
  <c r="AE19" i="4"/>
  <c r="AE20" i="4"/>
  <c r="AE26" i="4"/>
  <c r="AE28" i="4"/>
  <c r="AE4" i="4"/>
  <c r="AE21" i="4"/>
  <c r="AE12" i="4"/>
  <c r="AE37" i="4"/>
  <c r="AE16" i="4"/>
  <c r="AE10" i="4"/>
  <c r="AE29" i="4"/>
  <c r="AE13" i="4"/>
  <c r="AE32" i="4"/>
  <c r="AE2" i="4"/>
  <c r="AE17" i="4"/>
  <c r="AE7" i="4"/>
  <c r="AE11" i="4"/>
  <c r="AE34" i="4"/>
  <c r="AE30" i="4"/>
  <c r="AE15" i="4"/>
  <c r="AE9" i="4"/>
  <c r="AE36" i="4"/>
  <c r="AE6" i="4"/>
  <c r="AE22" i="4"/>
  <c r="AE3" i="4"/>
  <c r="AE18" i="4"/>
  <c r="AE5" i="4"/>
  <c r="AE14" i="4"/>
  <c r="O25" i="1"/>
  <c r="N25" i="1"/>
  <c r="M25" i="1"/>
  <c r="L25" i="1"/>
  <c r="K25" i="1"/>
  <c r="J25" i="1"/>
  <c r="I25" i="1"/>
  <c r="H25" i="1"/>
  <c r="G25" i="1"/>
  <c r="F25" i="1"/>
  <c r="E25" i="1"/>
  <c r="P22" i="1"/>
  <c r="O22" i="1"/>
  <c r="M22" i="1"/>
  <c r="L22" i="1"/>
  <c r="K22" i="1"/>
  <c r="J22" i="1"/>
  <c r="I22" i="1"/>
  <c r="H22" i="1"/>
  <c r="G22" i="1"/>
  <c r="F22" i="1"/>
  <c r="E22" i="1"/>
  <c r="P19" i="1"/>
  <c r="O19" i="1"/>
  <c r="M19" i="1"/>
  <c r="L19" i="1"/>
  <c r="K19" i="1"/>
  <c r="J19" i="1"/>
  <c r="I19" i="1"/>
  <c r="H19" i="1"/>
  <c r="G19" i="1"/>
  <c r="F19" i="1"/>
  <c r="E19" i="1"/>
  <c r="P16" i="1"/>
  <c r="O16" i="1"/>
  <c r="M16" i="1"/>
  <c r="L16" i="1"/>
  <c r="K16" i="1"/>
  <c r="J16" i="1"/>
  <c r="I16" i="1"/>
  <c r="H16" i="1"/>
  <c r="G16" i="1"/>
  <c r="F16" i="1"/>
  <c r="E16" i="1"/>
  <c r="P13" i="1"/>
  <c r="O13" i="1"/>
  <c r="M13" i="1"/>
  <c r="L13" i="1"/>
  <c r="K13" i="1"/>
  <c r="J13" i="1"/>
  <c r="I13" i="1"/>
  <c r="H13" i="1"/>
  <c r="G13" i="1"/>
  <c r="F13" i="1"/>
  <c r="E13" i="1"/>
  <c r="P10" i="1"/>
  <c r="O10" i="1"/>
  <c r="M10" i="1"/>
  <c r="L10" i="1"/>
  <c r="K10" i="1"/>
  <c r="J10" i="1"/>
  <c r="I10" i="1"/>
  <c r="H10" i="1"/>
  <c r="G10" i="1"/>
  <c r="F10" i="1"/>
  <c r="E10" i="1"/>
  <c r="P7" i="1"/>
  <c r="O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<sst xmlns="http://schemas.openxmlformats.org/spreadsheetml/2006/main" count="967" uniqueCount="43">
  <si>
    <t>Bells</t>
  </si>
  <si>
    <t>EC_1163</t>
  </si>
  <si>
    <t>ODNR_1</t>
  </si>
  <si>
    <t>ODNR_2</t>
  </si>
  <si>
    <t>ODNR_6</t>
  </si>
  <si>
    <t>ODNR_4</t>
  </si>
  <si>
    <t>Muddy Creek</t>
  </si>
  <si>
    <t>NS-Not sampled</t>
  </si>
  <si>
    <t>notes codes</t>
  </si>
  <si>
    <t>notes</t>
  </si>
  <si>
    <t>replicate</t>
  </si>
  <si>
    <t>doy</t>
  </si>
  <si>
    <t>date</t>
  </si>
  <si>
    <t>site</t>
  </si>
  <si>
    <t>avg</t>
  </si>
  <si>
    <t>Buoy_2</t>
  </si>
  <si>
    <t>Causeway</t>
  </si>
  <si>
    <t>ND-No data</t>
  </si>
  <si>
    <t>out of control</t>
  </si>
  <si>
    <t>wanted to sample but forgot etc.</t>
  </si>
  <si>
    <t>Test</t>
  </si>
  <si>
    <t>0-0.5</t>
  </si>
  <si>
    <t>0.5-1</t>
  </si>
  <si>
    <t>1-1.5</t>
  </si>
  <si>
    <t>2-2.5</t>
  </si>
  <si>
    <t>3-3.5</t>
  </si>
  <si>
    <t>1.5-2</t>
  </si>
  <si>
    <t>2.5-3</t>
  </si>
  <si>
    <t>3.5-4</t>
  </si>
  <si>
    <t>4-4.5</t>
  </si>
  <si>
    <t>4.5-5</t>
  </si>
  <si>
    <t>5-5.5</t>
  </si>
  <si>
    <t>5.5-6</t>
  </si>
  <si>
    <t>DOY</t>
  </si>
  <si>
    <t>Date</t>
  </si>
  <si>
    <t>Site</t>
  </si>
  <si>
    <t>average Template</t>
  </si>
  <si>
    <t>average Template attenuation</t>
  </si>
  <si>
    <t>12.96.1</t>
  </si>
  <si>
    <t>sun came out on up 0</t>
  </si>
  <si>
    <t/>
  </si>
  <si>
    <t>sun shifted</t>
  </si>
  <si>
    <t>boat shifted…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</si>
</sst>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m/dd/yyyy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41">
    <xf numFmtId="0" fontId="0" fillId="0" borderId="0" xfId="0"/>
    <xf numFmtId="0" fontId="3" fillId="0" borderId="9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1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right" vertical="center" wrapText="1"/>
    </xf>
    <xf numFmtId="1" fontId="3" fillId="0" borderId="5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right" vertical="center" wrapText="1"/>
    </xf>
    <xf numFmtId="1" fontId="3" fillId="0" borderId="8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right" vertical="center" wrapText="1"/>
    </xf>
    <xf numFmtId="1" fontId="3" fillId="2" borderId="3" xfId="0" applyNumberFormat="1" applyFont="1" applyFill="1" applyBorder="1" applyAlignment="1">
      <alignment horizontal="right" vertical="center"/>
    </xf>
    <xf numFmtId="2" fontId="3" fillId="2" borderId="2" xfId="0" applyNumberFormat="1" applyFont="1" applyFill="1" applyBorder="1" applyAlignment="1">
      <alignment horizontal="right" vertical="center"/>
    </xf>
    <xf numFmtId="2" fontId="3" fillId="2" borderId="3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right" vertical="center" wrapText="1"/>
    </xf>
    <xf numFmtId="1" fontId="3" fillId="2" borderId="5" xfId="0" applyNumberFormat="1" applyFont="1" applyFill="1" applyBorder="1" applyAlignment="1">
      <alignment horizontal="right" vertical="center"/>
    </xf>
    <xf numFmtId="2" fontId="3" fillId="2" borderId="0" xfId="0" applyNumberFormat="1" applyFont="1" applyFill="1" applyBorder="1" applyAlignment="1">
      <alignment horizontal="right" vertical="center"/>
    </xf>
    <xf numFmtId="2" fontId="3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1" fontId="4" fillId="2" borderId="7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Alignment="1">
      <alignment horizontal="right" vertical="center"/>
    </xf>
    <xf numFmtId="2" fontId="3" fillId="2" borderId="7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7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0" xfId="0" applyFont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65" fontId="3" fillId="0" borderId="19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right" vertical="center" wrapText="1"/>
    </xf>
    <xf numFmtId="1" fontId="3" fillId="0" borderId="19" xfId="0" applyNumberFormat="1" applyFont="1" applyBorder="1" applyAlignment="1">
      <alignment horizontal="right" vertical="center"/>
    </xf>
    <xf numFmtId="2" fontId="3" fillId="0" borderId="19" xfId="0" applyNumberFormat="1" applyFont="1" applyBorder="1" applyAlignment="1">
      <alignment horizontal="right" vertical="center"/>
    </xf>
    <xf numFmtId="165" fontId="3" fillId="0" borderId="21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right" vertical="center" wrapText="1"/>
    </xf>
    <xf numFmtId="1" fontId="3" fillId="0" borderId="21" xfId="0" applyNumberFormat="1" applyFont="1" applyBorder="1" applyAlignment="1">
      <alignment horizontal="right" vertical="center"/>
    </xf>
    <xf numFmtId="2" fontId="3" fillId="0" borderId="21" xfId="0" applyNumberFormat="1" applyFont="1" applyBorder="1" applyAlignment="1">
      <alignment horizontal="right" vertical="center"/>
    </xf>
    <xf numFmtId="165" fontId="3" fillId="0" borderId="19" xfId="0" applyNumberFormat="1" applyFont="1" applyFill="1" applyBorder="1" applyAlignment="1">
      <alignment horizontal="center" vertical="center"/>
    </xf>
    <xf numFmtId="1" fontId="4" fillId="0" borderId="19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/>
    </xf>
    <xf numFmtId="2" fontId="3" fillId="0" borderId="19" xfId="0" applyNumberFormat="1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center" vertical="center"/>
    </xf>
    <xf numFmtId="165" fontId="3" fillId="0" borderId="20" xfId="0" applyNumberFormat="1" applyFont="1" applyFill="1" applyBorder="1" applyAlignment="1">
      <alignment horizontal="center" vertical="center"/>
    </xf>
    <xf numFmtId="1" fontId="4" fillId="0" borderId="20" xfId="0" applyNumberFormat="1" applyFont="1" applyFill="1" applyBorder="1" applyAlignment="1">
      <alignment horizontal="right" vertical="center" wrapText="1"/>
    </xf>
    <xf numFmtId="2" fontId="3" fillId="0" borderId="20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horizontal="left" vertical="center"/>
    </xf>
    <xf numFmtId="165" fontId="3" fillId="0" borderId="23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right" vertical="center" wrapText="1"/>
    </xf>
    <xf numFmtId="1" fontId="3" fillId="0" borderId="23" xfId="0" applyNumberFormat="1" applyFont="1" applyFill="1" applyBorder="1" applyAlignment="1">
      <alignment horizontal="right" vertical="center"/>
    </xf>
    <xf numFmtId="2" fontId="3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/>
    </xf>
    <xf numFmtId="165" fontId="3" fillId="0" borderId="28" xfId="0" applyNumberFormat="1" applyFont="1" applyFill="1" applyBorder="1" applyAlignment="1">
      <alignment horizontal="center" vertical="center"/>
    </xf>
    <xf numFmtId="1" fontId="4" fillId="0" borderId="28" xfId="0" applyNumberFormat="1" applyFont="1" applyFill="1" applyBorder="1" applyAlignment="1">
      <alignment horizontal="right" vertical="center" wrapText="1"/>
    </xf>
    <xf numFmtId="1" fontId="3" fillId="0" borderId="28" xfId="0" applyNumberFormat="1" applyFont="1" applyFill="1" applyBorder="1" applyAlignment="1">
      <alignment horizontal="right" vertical="center"/>
    </xf>
    <xf numFmtId="2" fontId="3" fillId="0" borderId="28" xfId="0" applyNumberFormat="1" applyFont="1" applyFill="1" applyBorder="1" applyAlignment="1">
      <alignment horizontal="right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right" vertical="center"/>
    </xf>
    <xf numFmtId="2" fontId="3" fillId="0" borderId="24" xfId="0" applyNumberFormat="1" applyFont="1" applyFill="1" applyBorder="1" applyAlignment="1">
      <alignment horizontal="right" vertical="center"/>
    </xf>
    <xf numFmtId="2" fontId="3" fillId="0" borderId="30" xfId="0" applyNumberFormat="1" applyFont="1" applyFill="1" applyBorder="1" applyAlignment="1">
      <alignment horizontal="right" vertical="center"/>
    </xf>
    <xf numFmtId="165" fontId="3" fillId="0" borderId="31" xfId="0" applyNumberFormat="1" applyFont="1" applyFill="1" applyBorder="1" applyAlignment="1">
      <alignment horizontal="center" vertical="center"/>
    </xf>
    <xf numFmtId="1" fontId="4" fillId="0" borderId="31" xfId="0" applyNumberFormat="1" applyFont="1" applyFill="1" applyBorder="1" applyAlignment="1">
      <alignment horizontal="right" vertical="center" wrapText="1"/>
    </xf>
    <xf numFmtId="2" fontId="3" fillId="0" borderId="28" xfId="0" applyNumberFormat="1" applyFont="1" applyFill="1" applyBorder="1" applyAlignment="1">
      <alignment vertical="center"/>
    </xf>
    <xf numFmtId="2" fontId="3" fillId="0" borderId="32" xfId="0" applyNumberFormat="1" applyFont="1" applyFill="1" applyBorder="1" applyAlignment="1">
      <alignment horizontal="right" vertical="center"/>
    </xf>
    <xf numFmtId="0" fontId="1" fillId="3" borderId="21" xfId="1" applyBorder="1" applyAlignment="1">
      <alignment horizontal="center" vertical="center"/>
    </xf>
    <xf numFmtId="165" fontId="1" fillId="3" borderId="21" xfId="1" applyNumberFormat="1" applyBorder="1" applyAlignment="1">
      <alignment horizontal="center" vertical="center"/>
    </xf>
    <xf numFmtId="1" fontId="1" fillId="3" borderId="21" xfId="1" applyNumberFormat="1" applyBorder="1" applyAlignment="1">
      <alignment horizontal="center" vertical="center"/>
    </xf>
    <xf numFmtId="164" fontId="1" fillId="3" borderId="21" xfId="1" applyNumberForma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165" fontId="3" fillId="0" borderId="23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right" vertical="center" wrapText="1"/>
    </xf>
    <xf numFmtId="1" fontId="3" fillId="0" borderId="23" xfId="0" applyNumberFormat="1" applyFont="1" applyBorder="1" applyAlignment="1">
      <alignment horizontal="right" vertical="center"/>
    </xf>
    <xf numFmtId="2" fontId="3" fillId="0" borderId="23" xfId="0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0"/>
  <tableStyles count="1" defaultTableStyle="TableStyleMedium2" defaultPivotStyle="PivotStyleLight16">
    <tableStyle name="Table Style 1" pivot="0" count="0" xr9:uid="{8395553B-2EE9-44D5-B479-66E24E3B9C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779B-E90F-40BB-B9A2-EA1758F4F03B}">
  <dimension ref="A1:Q388"/>
  <sheetViews>
    <sheetView showGridLines="0" tabSelected="1" zoomScaleNormal="100" workbookViewId="0">
      <pane xSplit="1" ySplit="1" topLeftCell="B358" activePane="bottomRight" state="frozen"/>
      <selection pane="topRight" activeCell="B1" sqref="B1"/>
      <selection pane="bottomLeft" activeCell="A2" sqref="A2"/>
      <selection pane="bottomRight" activeCell="P380" sqref="P380"/>
    </sheetView>
  </sheetViews>
  <sheetFormatPr defaultColWidth="12.5703125" defaultRowHeight="15" customHeight="1" x14ac:dyDescent="0.25"/>
  <cols>
    <col min="1" max="1" width="13.7109375" style="33" customWidth="1"/>
    <col min="2" max="2" width="13.85546875" style="33" customWidth="1"/>
    <col min="3" max="3" width="10" style="33" customWidth="1"/>
    <col min="4" max="4" width="8.85546875" style="33" customWidth="1"/>
    <col min="5" max="16" width="9.7109375" style="33" customWidth="1"/>
    <col min="17" max="17" width="21.28515625" style="33" customWidth="1"/>
    <col min="18" max="23" width="12.5703125" customWidth="1"/>
  </cols>
  <sheetData>
    <row r="1" spans="1:17" ht="15.75" thickBot="1" x14ac:dyDescent="0.3">
      <c r="A1" s="125" t="s">
        <v>13</v>
      </c>
      <c r="B1" s="126" t="s">
        <v>12</v>
      </c>
      <c r="C1" s="127" t="s">
        <v>11</v>
      </c>
      <c r="D1" s="127" t="s">
        <v>10</v>
      </c>
      <c r="E1" s="125">
        <v>0</v>
      </c>
      <c r="F1" s="128">
        <v>0.5</v>
      </c>
      <c r="G1" s="127">
        <v>1</v>
      </c>
      <c r="H1" s="128">
        <v>1.5</v>
      </c>
      <c r="I1" s="127">
        <v>2</v>
      </c>
      <c r="J1" s="128">
        <v>2.5</v>
      </c>
      <c r="K1" s="127">
        <v>3</v>
      </c>
      <c r="L1" s="128">
        <v>3.5</v>
      </c>
      <c r="M1" s="127">
        <v>4</v>
      </c>
      <c r="N1" s="128">
        <v>4.5</v>
      </c>
      <c r="O1" s="128">
        <v>5</v>
      </c>
      <c r="P1" s="127">
        <v>6</v>
      </c>
      <c r="Q1" s="125" t="s">
        <v>9</v>
      </c>
    </row>
    <row r="2" spans="1:17" ht="15.75" customHeight="1" x14ac:dyDescent="0.25">
      <c r="A2" s="129" t="s">
        <v>6</v>
      </c>
      <c r="B2" s="130">
        <v>45076</v>
      </c>
      <c r="C2" s="131">
        <f>IFERROR(IF(B2&gt;0,B2-DATE(YEAR(B2),1,1)+1,""),"")</f>
        <v>150</v>
      </c>
      <c r="D2" s="132">
        <v>1</v>
      </c>
      <c r="E2" s="133">
        <v>1310</v>
      </c>
      <c r="F2" s="133">
        <v>87.21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4"/>
    </row>
    <row r="3" spans="1:17" ht="15.75" customHeight="1" x14ac:dyDescent="0.25">
      <c r="A3" s="135" t="str">
        <f>IF(ISBLANK(A2),"No Site input",A2)</f>
        <v>Muddy Creek</v>
      </c>
      <c r="B3" s="87">
        <v>45076</v>
      </c>
      <c r="C3" s="88">
        <f t="shared" ref="C3:C25" si="0">IFERROR(IF(B3&gt;0,B3-DATE(YEAR(B3),1,1)+1,""),"")</f>
        <v>150</v>
      </c>
      <c r="D3" s="89">
        <v>2</v>
      </c>
      <c r="E3" s="90" t="s">
        <v>38</v>
      </c>
      <c r="F3" s="90">
        <v>75.92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136"/>
    </row>
    <row r="4" spans="1:17" ht="15.75" customHeight="1" x14ac:dyDescent="0.25">
      <c r="A4" s="137" t="str">
        <f>IF(ISBLANK(A3),"No Site input",A3)</f>
        <v>Muddy Creek</v>
      </c>
      <c r="B4" s="91">
        <v>45076</v>
      </c>
      <c r="C4" s="92">
        <f t="shared" si="0"/>
        <v>150</v>
      </c>
      <c r="D4" s="93" t="s">
        <v>14</v>
      </c>
      <c r="E4" s="94">
        <f>IFERROR(AVERAGE(E2,E3),"")</f>
        <v>1310</v>
      </c>
      <c r="F4" s="94">
        <f t="shared" ref="F4:P4" si="1">IFERROR(AVERAGE(F2,F3),"")</f>
        <v>81.564999999999998</v>
      </c>
      <c r="G4" s="94" t="str">
        <f t="shared" si="1"/>
        <v/>
      </c>
      <c r="H4" s="94" t="str">
        <f t="shared" si="1"/>
        <v/>
      </c>
      <c r="I4" s="94" t="str">
        <f t="shared" si="1"/>
        <v/>
      </c>
      <c r="J4" s="94" t="str">
        <f t="shared" si="1"/>
        <v/>
      </c>
      <c r="K4" s="94" t="str">
        <f t="shared" si="1"/>
        <v/>
      </c>
      <c r="L4" s="94" t="str">
        <f t="shared" si="1"/>
        <v/>
      </c>
      <c r="M4" s="94" t="str">
        <f t="shared" si="1"/>
        <v/>
      </c>
      <c r="N4" s="94"/>
      <c r="O4" s="94" t="str">
        <f t="shared" si="1"/>
        <v/>
      </c>
      <c r="P4" s="94" t="str">
        <f t="shared" si="1"/>
        <v/>
      </c>
      <c r="Q4" s="138"/>
    </row>
    <row r="5" spans="1:17" ht="15.75" customHeight="1" x14ac:dyDescent="0.25">
      <c r="A5" s="109" t="s">
        <v>5</v>
      </c>
      <c r="B5" s="95">
        <v>45076</v>
      </c>
      <c r="C5" s="96">
        <f>IFERROR(IF(B5&gt;0,B5-DATE(YEAR(B5),1,1)+1,""),"")</f>
        <v>150</v>
      </c>
      <c r="D5" s="97">
        <v>1</v>
      </c>
      <c r="E5" s="98">
        <v>1378.1</v>
      </c>
      <c r="F5" s="98">
        <v>322.39999999999998</v>
      </c>
      <c r="G5" s="98">
        <v>50.26</v>
      </c>
      <c r="H5" s="98"/>
      <c r="I5" s="98"/>
      <c r="J5" s="98"/>
      <c r="K5" s="98"/>
      <c r="L5" s="98"/>
      <c r="M5" s="98"/>
      <c r="N5" s="98"/>
      <c r="O5" s="98"/>
      <c r="P5" s="98"/>
      <c r="Q5" s="110"/>
    </row>
    <row r="6" spans="1:17" ht="15.75" customHeight="1" x14ac:dyDescent="0.25">
      <c r="A6" s="109" t="str">
        <f>IF(ISBLANK(A5),"No Site input",A5)</f>
        <v>ODNR_4</v>
      </c>
      <c r="B6" s="95">
        <v>45076</v>
      </c>
      <c r="C6" s="96">
        <f t="shared" si="0"/>
        <v>150</v>
      </c>
      <c r="D6" s="97">
        <v>2</v>
      </c>
      <c r="E6" s="98">
        <v>1342</v>
      </c>
      <c r="F6" s="98">
        <v>316.39999999999998</v>
      </c>
      <c r="G6" s="98">
        <v>64.08</v>
      </c>
      <c r="H6" s="98"/>
      <c r="I6" s="98"/>
      <c r="J6" s="98"/>
      <c r="K6" s="98"/>
      <c r="L6" s="98"/>
      <c r="M6" s="98"/>
      <c r="N6" s="98"/>
      <c r="O6" s="98"/>
      <c r="P6" s="98"/>
      <c r="Q6" s="110"/>
    </row>
    <row r="7" spans="1:17" ht="15.75" customHeight="1" x14ac:dyDescent="0.25">
      <c r="A7" s="109" t="str">
        <f>IF(ISBLANK(A6),"No Site input",A6)</f>
        <v>ODNR_4</v>
      </c>
      <c r="B7" s="95">
        <v>45076</v>
      </c>
      <c r="C7" s="96">
        <f t="shared" si="0"/>
        <v>150</v>
      </c>
      <c r="D7" s="97" t="s">
        <v>14</v>
      </c>
      <c r="E7" s="98">
        <f t="shared" ref="E7" si="2">IFERROR(AVERAGE(E5,E6),"")</f>
        <v>1360.05</v>
      </c>
      <c r="F7" s="98">
        <f t="shared" ref="F7" si="3">IFERROR(AVERAGE(F5,F6),"")</f>
        <v>319.39999999999998</v>
      </c>
      <c r="G7" s="98">
        <f t="shared" ref="G7" si="4">IFERROR(AVERAGE(G5,G6),"")</f>
        <v>57.17</v>
      </c>
      <c r="H7" s="98" t="str">
        <f t="shared" ref="H7" si="5">IFERROR(AVERAGE(H5,H6),"")</f>
        <v/>
      </c>
      <c r="I7" s="98" t="str">
        <f t="shared" ref="I7" si="6">IFERROR(AVERAGE(I5,I6),"")</f>
        <v/>
      </c>
      <c r="J7" s="98" t="str">
        <f t="shared" ref="J7" si="7">IFERROR(AVERAGE(J5,J6),"")</f>
        <v/>
      </c>
      <c r="K7" s="98" t="str">
        <f t="shared" ref="K7" si="8">IFERROR(AVERAGE(K5,K6),"")</f>
        <v/>
      </c>
      <c r="L7" s="98" t="str">
        <f t="shared" ref="L7" si="9">IFERROR(AVERAGE(L5,L6),"")</f>
        <v/>
      </c>
      <c r="M7" s="98" t="str">
        <f t="shared" ref="M7" si="10">IFERROR(AVERAGE(M5,M6),"")</f>
        <v/>
      </c>
      <c r="N7" s="98"/>
      <c r="O7" s="98" t="str">
        <f t="shared" ref="O7" si="11">IFERROR(AVERAGE(O5,O6),"")</f>
        <v/>
      </c>
      <c r="P7" s="98" t="str">
        <f t="shared" ref="P7" si="12">IFERROR(AVERAGE(P5,P6),"")</f>
        <v/>
      </c>
      <c r="Q7" s="110"/>
    </row>
    <row r="8" spans="1:17" ht="15.75" customHeight="1" x14ac:dyDescent="0.25">
      <c r="A8" s="109" t="s">
        <v>4</v>
      </c>
      <c r="B8" s="95">
        <v>45076</v>
      </c>
      <c r="C8" s="96">
        <f>IFERROR(IF(B8&gt;0,B8-DATE(YEAR(B8),1,1)+1,""),"")</f>
        <v>150</v>
      </c>
      <c r="D8" s="97">
        <v>1</v>
      </c>
      <c r="E8" s="98">
        <v>1499.7</v>
      </c>
      <c r="F8" s="98">
        <v>375</v>
      </c>
      <c r="G8" s="98">
        <v>87.73</v>
      </c>
      <c r="H8" s="98">
        <v>31.38</v>
      </c>
      <c r="I8" s="98">
        <v>7.19</v>
      </c>
      <c r="J8" s="98"/>
      <c r="K8" s="98"/>
      <c r="L8" s="98"/>
      <c r="M8" s="98"/>
      <c r="N8" s="98"/>
      <c r="O8" s="98"/>
      <c r="P8" s="98"/>
      <c r="Q8" s="110"/>
    </row>
    <row r="9" spans="1:17" ht="15.75" customHeight="1" x14ac:dyDescent="0.25">
      <c r="A9" s="109" t="str">
        <f>IF(ISBLANK(A8),"No Site input",A8)</f>
        <v>ODNR_6</v>
      </c>
      <c r="B9" s="95">
        <v>45076</v>
      </c>
      <c r="C9" s="96">
        <f t="shared" si="0"/>
        <v>150</v>
      </c>
      <c r="D9" s="97">
        <v>2</v>
      </c>
      <c r="E9" s="98">
        <v>1403</v>
      </c>
      <c r="F9" s="98">
        <v>424</v>
      </c>
      <c r="G9" s="98">
        <v>103.95</v>
      </c>
      <c r="H9" s="98">
        <v>34.479999999999997</v>
      </c>
      <c r="I9" s="98">
        <v>8.5</v>
      </c>
      <c r="J9" s="98"/>
      <c r="K9" s="98"/>
      <c r="L9" s="98"/>
      <c r="M9" s="98"/>
      <c r="N9" s="98"/>
      <c r="O9" s="98"/>
      <c r="P9" s="98"/>
      <c r="Q9" s="110"/>
    </row>
    <row r="10" spans="1:17" ht="15.75" customHeight="1" x14ac:dyDescent="0.25">
      <c r="A10" s="109" t="str">
        <f>IF(ISBLANK(A9),"No Site input",A9)</f>
        <v>ODNR_6</v>
      </c>
      <c r="B10" s="95">
        <v>45076</v>
      </c>
      <c r="C10" s="96">
        <f t="shared" si="0"/>
        <v>150</v>
      </c>
      <c r="D10" s="97" t="s">
        <v>14</v>
      </c>
      <c r="E10" s="98">
        <f t="shared" ref="E10" si="13">IFERROR(AVERAGE(E8,E9),"")</f>
        <v>1451.35</v>
      </c>
      <c r="F10" s="98">
        <f t="shared" ref="F10" si="14">IFERROR(AVERAGE(F8,F9),"")</f>
        <v>399.5</v>
      </c>
      <c r="G10" s="98">
        <f t="shared" ref="G10" si="15">IFERROR(AVERAGE(G8,G9),"")</f>
        <v>95.84</v>
      </c>
      <c r="H10" s="98">
        <f t="shared" ref="H10" si="16">IFERROR(AVERAGE(H8,H9),"")</f>
        <v>32.93</v>
      </c>
      <c r="I10" s="98">
        <f t="shared" ref="I10" si="17">IFERROR(AVERAGE(I8,I9),"")</f>
        <v>7.8450000000000006</v>
      </c>
      <c r="J10" s="98" t="str">
        <f t="shared" ref="J10" si="18">IFERROR(AVERAGE(J8,J9),"")</f>
        <v/>
      </c>
      <c r="K10" s="98" t="str">
        <f t="shared" ref="K10" si="19">IFERROR(AVERAGE(K8,K9),"")</f>
        <v/>
      </c>
      <c r="L10" s="98" t="str">
        <f t="shared" ref="L10" si="20">IFERROR(AVERAGE(L8,L9),"")</f>
        <v/>
      </c>
      <c r="M10" s="98" t="str">
        <f t="shared" ref="M10" si="21">IFERROR(AVERAGE(M8,M9),"")</f>
        <v/>
      </c>
      <c r="N10" s="98"/>
      <c r="O10" s="98" t="str">
        <f t="shared" ref="O10" si="22">IFERROR(AVERAGE(O8,O9),"")</f>
        <v/>
      </c>
      <c r="P10" s="98" t="str">
        <f t="shared" ref="P10" si="23">IFERROR(AVERAGE(P8,P9),"")</f>
        <v/>
      </c>
      <c r="Q10" s="110"/>
    </row>
    <row r="11" spans="1:17" ht="15.75" customHeight="1" x14ac:dyDescent="0.25">
      <c r="A11" s="109" t="s">
        <v>3</v>
      </c>
      <c r="B11" s="95">
        <v>45076</v>
      </c>
      <c r="C11" s="96">
        <f>IFERROR(IF(B11&gt;0,B11-DATE(YEAR(B11),1,1)+1,""),"")</f>
        <v>150</v>
      </c>
      <c r="D11" s="97">
        <v>1</v>
      </c>
      <c r="E11" s="98">
        <v>1554.2</v>
      </c>
      <c r="F11" s="98">
        <v>683.6</v>
      </c>
      <c r="G11" s="98">
        <v>220.5</v>
      </c>
      <c r="H11" s="98">
        <v>107.8</v>
      </c>
      <c r="I11" s="98">
        <v>24.8</v>
      </c>
      <c r="J11" s="98">
        <v>9.61</v>
      </c>
      <c r="K11" s="98"/>
      <c r="L11" s="98"/>
      <c r="M11" s="98"/>
      <c r="N11" s="98"/>
      <c r="O11" s="98"/>
      <c r="P11" s="98"/>
      <c r="Q11" s="111"/>
    </row>
    <row r="12" spans="1:17" ht="15.75" customHeight="1" x14ac:dyDescent="0.25">
      <c r="A12" s="109" t="str">
        <f>IF(ISBLANK(A11),"No Site input",A11)</f>
        <v>ODNR_2</v>
      </c>
      <c r="B12" s="95">
        <v>45076</v>
      </c>
      <c r="C12" s="96">
        <f t="shared" si="0"/>
        <v>150</v>
      </c>
      <c r="D12" s="97">
        <v>2</v>
      </c>
      <c r="E12" s="98">
        <v>1767.5</v>
      </c>
      <c r="F12" s="98">
        <v>714.2</v>
      </c>
      <c r="G12" s="98">
        <v>250.2</v>
      </c>
      <c r="H12" s="98">
        <v>98.12</v>
      </c>
      <c r="I12" s="98">
        <v>26.96</v>
      </c>
      <c r="J12" s="98">
        <v>13.53</v>
      </c>
      <c r="K12" s="98"/>
      <c r="L12" s="98"/>
      <c r="M12" s="98"/>
      <c r="N12" s="98"/>
      <c r="O12" s="98"/>
      <c r="P12" s="98"/>
      <c r="Q12" s="110"/>
    </row>
    <row r="13" spans="1:17" ht="15.75" customHeight="1" x14ac:dyDescent="0.25">
      <c r="A13" s="109" t="str">
        <f>IF(ISBLANK(A12),"No Site input",A12)</f>
        <v>ODNR_2</v>
      </c>
      <c r="B13" s="95">
        <v>45076</v>
      </c>
      <c r="C13" s="96">
        <f t="shared" si="0"/>
        <v>150</v>
      </c>
      <c r="D13" s="97" t="s">
        <v>14</v>
      </c>
      <c r="E13" s="98">
        <f t="shared" ref="E13" si="24">IFERROR(AVERAGE(E11,E12),"")</f>
        <v>1660.85</v>
      </c>
      <c r="F13" s="98">
        <f t="shared" ref="F13" si="25">IFERROR(AVERAGE(F11,F12),"")</f>
        <v>698.90000000000009</v>
      </c>
      <c r="G13" s="98">
        <f t="shared" ref="G13" si="26">IFERROR(AVERAGE(G11,G12),"")</f>
        <v>235.35</v>
      </c>
      <c r="H13" s="98">
        <f t="shared" ref="H13" si="27">IFERROR(AVERAGE(H11,H12),"")</f>
        <v>102.96000000000001</v>
      </c>
      <c r="I13" s="98">
        <f t="shared" ref="I13" si="28">IFERROR(AVERAGE(I11,I12),"")</f>
        <v>25.880000000000003</v>
      </c>
      <c r="J13" s="98">
        <f t="shared" ref="J13" si="29">IFERROR(AVERAGE(J11,J12),"")</f>
        <v>11.57</v>
      </c>
      <c r="K13" s="98" t="str">
        <f t="shared" ref="K13" si="30">IFERROR(AVERAGE(K11,K12),"")</f>
        <v/>
      </c>
      <c r="L13" s="98" t="str">
        <f t="shared" ref="L13" si="31">IFERROR(AVERAGE(L11,L12),"")</f>
        <v/>
      </c>
      <c r="M13" s="98" t="str">
        <f t="shared" ref="M13" si="32">IFERROR(AVERAGE(M11,M12),"")</f>
        <v/>
      </c>
      <c r="N13" s="98"/>
      <c r="O13" s="98" t="str">
        <f t="shared" ref="O13" si="33">IFERROR(AVERAGE(O11,O12),"")</f>
        <v/>
      </c>
      <c r="P13" s="98" t="str">
        <f t="shared" ref="P13" si="34">IFERROR(AVERAGE(P11,P12),"")</f>
        <v/>
      </c>
      <c r="Q13" s="110"/>
    </row>
    <row r="14" spans="1:17" ht="15.75" customHeight="1" x14ac:dyDescent="0.25">
      <c r="A14" s="109" t="s">
        <v>15</v>
      </c>
      <c r="B14" s="95">
        <v>45076</v>
      </c>
      <c r="C14" s="96">
        <f>IFERROR(IF(B14&gt;0,B14-DATE(YEAR(B14),1,1)+1,""),"")</f>
        <v>150</v>
      </c>
      <c r="D14" s="97">
        <v>1</v>
      </c>
      <c r="E14" s="98">
        <v>1569.3</v>
      </c>
      <c r="F14" s="98">
        <v>733.2</v>
      </c>
      <c r="G14" s="98">
        <v>109.23</v>
      </c>
      <c r="H14" s="98">
        <v>28.66</v>
      </c>
      <c r="I14" s="98">
        <v>12.11</v>
      </c>
      <c r="J14" s="98">
        <v>4.4800000000000004</v>
      </c>
      <c r="K14" s="98"/>
      <c r="L14" s="98"/>
      <c r="M14" s="98"/>
      <c r="N14" s="98"/>
      <c r="O14" s="98"/>
      <c r="P14" s="98"/>
      <c r="Q14" s="110"/>
    </row>
    <row r="15" spans="1:17" ht="15.75" customHeight="1" x14ac:dyDescent="0.25">
      <c r="A15" s="109" t="str">
        <f>IF(ISBLANK(A14),"No Site input",A14)</f>
        <v>Buoy_2</v>
      </c>
      <c r="B15" s="95">
        <v>45076</v>
      </c>
      <c r="C15" s="96">
        <f t="shared" si="0"/>
        <v>150</v>
      </c>
      <c r="D15" s="97">
        <v>2</v>
      </c>
      <c r="E15" s="98">
        <v>1632.3</v>
      </c>
      <c r="F15" s="98">
        <v>691</v>
      </c>
      <c r="G15" s="98">
        <v>111.83</v>
      </c>
      <c r="H15" s="98">
        <v>32.79</v>
      </c>
      <c r="I15" s="98">
        <v>9.94</v>
      </c>
      <c r="J15" s="98">
        <v>4.22</v>
      </c>
      <c r="K15" s="98"/>
      <c r="L15" s="98"/>
      <c r="M15" s="98"/>
      <c r="N15" s="98"/>
      <c r="O15" s="98"/>
      <c r="P15" s="98"/>
      <c r="Q15" s="110"/>
    </row>
    <row r="16" spans="1:17" ht="15.75" customHeight="1" x14ac:dyDescent="0.25">
      <c r="A16" s="109" t="str">
        <f>IF(ISBLANK(A15),"No Site input",A15)</f>
        <v>Buoy_2</v>
      </c>
      <c r="B16" s="95">
        <v>45076</v>
      </c>
      <c r="C16" s="96">
        <f t="shared" si="0"/>
        <v>150</v>
      </c>
      <c r="D16" s="97" t="s">
        <v>14</v>
      </c>
      <c r="E16" s="98">
        <f t="shared" ref="E16" si="35">IFERROR(AVERAGE(E14,E15),"")</f>
        <v>1600.8</v>
      </c>
      <c r="F16" s="98">
        <f t="shared" ref="F16" si="36">IFERROR(AVERAGE(F14,F15),"")</f>
        <v>712.1</v>
      </c>
      <c r="G16" s="98">
        <f t="shared" ref="G16" si="37">IFERROR(AVERAGE(G14,G15),"")</f>
        <v>110.53</v>
      </c>
      <c r="H16" s="98">
        <f t="shared" ref="H16" si="38">IFERROR(AVERAGE(H14,H15),"")</f>
        <v>30.725000000000001</v>
      </c>
      <c r="I16" s="98">
        <f t="shared" ref="I16" si="39">IFERROR(AVERAGE(I14,I15),"")</f>
        <v>11.024999999999999</v>
      </c>
      <c r="J16" s="98">
        <f t="shared" ref="J16" si="40">IFERROR(AVERAGE(J14,J15),"")</f>
        <v>4.3499999999999996</v>
      </c>
      <c r="K16" s="98" t="str">
        <f t="shared" ref="K16" si="41">IFERROR(AVERAGE(K14,K15),"")</f>
        <v/>
      </c>
      <c r="L16" s="98" t="str">
        <f t="shared" ref="L16" si="42">IFERROR(AVERAGE(L14,L15),"")</f>
        <v/>
      </c>
      <c r="M16" s="98" t="str">
        <f t="shared" ref="M16" si="43">IFERROR(AVERAGE(M14,M15),"")</f>
        <v/>
      </c>
      <c r="N16" s="98"/>
      <c r="O16" s="98" t="str">
        <f t="shared" ref="O16" si="44">IFERROR(AVERAGE(O14,O15),"")</f>
        <v/>
      </c>
      <c r="P16" s="98" t="str">
        <f t="shared" ref="P16" si="45">IFERROR(AVERAGE(P14,P15),"")</f>
        <v/>
      </c>
      <c r="Q16" s="110"/>
    </row>
    <row r="17" spans="1:17" ht="15.75" customHeight="1" x14ac:dyDescent="0.25">
      <c r="A17" s="109" t="s">
        <v>2</v>
      </c>
      <c r="B17" s="95">
        <v>45076</v>
      </c>
      <c r="C17" s="96">
        <f>IFERROR(IF(B17&gt;0,B17-DATE(YEAR(B17),1,1)+1,""),"")</f>
        <v>150</v>
      </c>
      <c r="D17" s="97">
        <v>1</v>
      </c>
      <c r="E17" s="98">
        <v>1588.5</v>
      </c>
      <c r="F17" s="98">
        <v>627</v>
      </c>
      <c r="G17" s="98">
        <v>287.7</v>
      </c>
      <c r="H17" s="98">
        <v>72.430000000000007</v>
      </c>
      <c r="I17" s="98">
        <v>28.46</v>
      </c>
      <c r="J17" s="98">
        <v>12.14</v>
      </c>
      <c r="K17" s="98">
        <v>3.62</v>
      </c>
      <c r="L17" s="98"/>
      <c r="M17" s="98"/>
      <c r="N17" s="98"/>
      <c r="O17" s="98"/>
      <c r="P17" s="98"/>
      <c r="Q17" s="110"/>
    </row>
    <row r="18" spans="1:17" ht="15.75" customHeight="1" x14ac:dyDescent="0.25">
      <c r="A18" s="109" t="str">
        <f>IF(ISBLANK(A17),"No Site input",A17)</f>
        <v>ODNR_1</v>
      </c>
      <c r="B18" s="95">
        <v>45076</v>
      </c>
      <c r="C18" s="96">
        <f t="shared" si="0"/>
        <v>150</v>
      </c>
      <c r="D18" s="97">
        <v>2</v>
      </c>
      <c r="E18" s="98">
        <v>1633</v>
      </c>
      <c r="F18" s="98">
        <v>681</v>
      </c>
      <c r="G18" s="98">
        <v>293.10000000000002</v>
      </c>
      <c r="H18" s="98">
        <v>107.39</v>
      </c>
      <c r="I18" s="98">
        <v>34.72</v>
      </c>
      <c r="J18" s="98">
        <v>11.77</v>
      </c>
      <c r="K18" s="98">
        <v>3.13</v>
      </c>
      <c r="L18" s="98"/>
      <c r="M18" s="98"/>
      <c r="N18" s="98"/>
      <c r="O18" s="98"/>
      <c r="P18" s="98"/>
      <c r="Q18" s="110"/>
    </row>
    <row r="19" spans="1:17" ht="15.75" customHeight="1" x14ac:dyDescent="0.25">
      <c r="A19" s="109" t="str">
        <f>IF(ISBLANK(A18),"No Site input",A18)</f>
        <v>ODNR_1</v>
      </c>
      <c r="B19" s="95">
        <v>45076</v>
      </c>
      <c r="C19" s="96">
        <f t="shared" si="0"/>
        <v>150</v>
      </c>
      <c r="D19" s="97" t="s">
        <v>14</v>
      </c>
      <c r="E19" s="98">
        <f t="shared" ref="E19" si="46">IFERROR(AVERAGE(E17,E18),"")</f>
        <v>1610.75</v>
      </c>
      <c r="F19" s="98">
        <f t="shared" ref="F19" si="47">IFERROR(AVERAGE(F17,F18),"")</f>
        <v>654</v>
      </c>
      <c r="G19" s="98">
        <f t="shared" ref="G19" si="48">IFERROR(AVERAGE(G17,G18),"")</f>
        <v>290.39999999999998</v>
      </c>
      <c r="H19" s="98">
        <f t="shared" ref="H19" si="49">IFERROR(AVERAGE(H17,H18),"")</f>
        <v>89.91</v>
      </c>
      <c r="I19" s="98">
        <f t="shared" ref="I19" si="50">IFERROR(AVERAGE(I17,I18),"")</f>
        <v>31.59</v>
      </c>
      <c r="J19" s="98">
        <f t="shared" ref="J19" si="51">IFERROR(AVERAGE(J17,J18),"")</f>
        <v>11.955</v>
      </c>
      <c r="K19" s="98">
        <f t="shared" ref="K19" si="52">IFERROR(AVERAGE(K17,K18),"")</f>
        <v>3.375</v>
      </c>
      <c r="L19" s="98" t="str">
        <f t="shared" ref="L19" si="53">IFERROR(AVERAGE(L17,L18),"")</f>
        <v/>
      </c>
      <c r="M19" s="98" t="str">
        <f t="shared" ref="M19" si="54">IFERROR(AVERAGE(M17,M18),"")</f>
        <v/>
      </c>
      <c r="N19" s="98"/>
      <c r="O19" s="98" t="str">
        <f t="shared" ref="O19" si="55">IFERROR(AVERAGE(O17,O18),"")</f>
        <v/>
      </c>
      <c r="P19" s="98" t="str">
        <f t="shared" ref="P19" si="56">IFERROR(AVERAGE(P17,P18),"")</f>
        <v/>
      </c>
      <c r="Q19" s="110"/>
    </row>
    <row r="20" spans="1:17" ht="15.75" customHeight="1" x14ac:dyDescent="0.25">
      <c r="A20" s="109" t="s">
        <v>1</v>
      </c>
      <c r="B20" s="95">
        <v>45076</v>
      </c>
      <c r="C20" s="96">
        <f>IFERROR(IF(B20&gt;0,B20-DATE(YEAR(B20),1,1)+1,""),"")</f>
        <v>150</v>
      </c>
      <c r="D20" s="97">
        <v>1</v>
      </c>
      <c r="E20" s="98">
        <v>2340</v>
      </c>
      <c r="F20" s="98">
        <v>833.1</v>
      </c>
      <c r="G20" s="98">
        <v>482.3</v>
      </c>
      <c r="H20" s="98">
        <v>250.4</v>
      </c>
      <c r="I20" s="98">
        <v>112.78</v>
      </c>
      <c r="J20" s="98">
        <v>15.35</v>
      </c>
      <c r="K20" s="98">
        <v>5.75</v>
      </c>
      <c r="L20" s="98">
        <v>0.6</v>
      </c>
      <c r="M20" s="98"/>
      <c r="N20" s="98"/>
      <c r="O20" s="98"/>
      <c r="P20" s="98"/>
      <c r="Q20" s="110"/>
    </row>
    <row r="21" spans="1:17" ht="15.75" customHeight="1" x14ac:dyDescent="0.25">
      <c r="A21" s="109" t="str">
        <f>IF(ISBLANK(A20),"No Site input",A20)</f>
        <v>EC_1163</v>
      </c>
      <c r="B21" s="95">
        <v>45076</v>
      </c>
      <c r="C21" s="96">
        <f t="shared" si="0"/>
        <v>150</v>
      </c>
      <c r="D21" s="97">
        <v>2</v>
      </c>
      <c r="E21" s="98">
        <v>2206</v>
      </c>
      <c r="F21" s="98">
        <v>993.6</v>
      </c>
      <c r="G21" s="98">
        <v>426</v>
      </c>
      <c r="H21" s="98">
        <v>219.6</v>
      </c>
      <c r="I21" s="98">
        <v>96.88</v>
      </c>
      <c r="J21" s="98">
        <v>15.34</v>
      </c>
      <c r="K21" s="98">
        <v>2.13</v>
      </c>
      <c r="L21" s="98">
        <v>0</v>
      </c>
      <c r="M21" s="98"/>
      <c r="N21" s="98"/>
      <c r="O21" s="98"/>
      <c r="P21" s="98"/>
      <c r="Q21" s="110"/>
    </row>
    <row r="22" spans="1:17" ht="15.75" customHeight="1" x14ac:dyDescent="0.25">
      <c r="A22" s="109" t="str">
        <f>IF(ISBLANK(A21),"No Site input",A21)</f>
        <v>EC_1163</v>
      </c>
      <c r="B22" s="95">
        <v>45076</v>
      </c>
      <c r="C22" s="96">
        <f t="shared" si="0"/>
        <v>150</v>
      </c>
      <c r="D22" s="97" t="s">
        <v>14</v>
      </c>
      <c r="E22" s="98">
        <f t="shared" ref="E22" si="57">IFERROR(AVERAGE(E20,E21),"")</f>
        <v>2273</v>
      </c>
      <c r="F22" s="98">
        <f t="shared" ref="F22" si="58">IFERROR(AVERAGE(F20,F21),"")</f>
        <v>913.35</v>
      </c>
      <c r="G22" s="98">
        <f t="shared" ref="G22" si="59">IFERROR(AVERAGE(G20,G21),"")</f>
        <v>454.15</v>
      </c>
      <c r="H22" s="98">
        <f t="shared" ref="H22" si="60">IFERROR(AVERAGE(H20,H21),"")</f>
        <v>235</v>
      </c>
      <c r="I22" s="98">
        <f t="shared" ref="I22" si="61">IFERROR(AVERAGE(I20,I21),"")</f>
        <v>104.83</v>
      </c>
      <c r="J22" s="98">
        <f t="shared" ref="J22" si="62">IFERROR(AVERAGE(J20,J21),"")</f>
        <v>15.344999999999999</v>
      </c>
      <c r="K22" s="98">
        <f t="shared" ref="K22" si="63">IFERROR(AVERAGE(K20,K21),"")</f>
        <v>3.94</v>
      </c>
      <c r="L22" s="98">
        <f t="shared" ref="L22" si="64">IFERROR(AVERAGE(L20,L21),"")</f>
        <v>0.3</v>
      </c>
      <c r="M22" s="98" t="str">
        <f t="shared" ref="M22" si="65">IFERROR(AVERAGE(M20,M21),"")</f>
        <v/>
      </c>
      <c r="N22" s="98"/>
      <c r="O22" s="98" t="str">
        <f t="shared" ref="O22" si="66">IFERROR(AVERAGE(O20,O21),"")</f>
        <v/>
      </c>
      <c r="P22" s="98" t="str">
        <f t="shared" ref="P22" si="67">IFERROR(AVERAGE(P20,P21),"")</f>
        <v/>
      </c>
      <c r="Q22" s="110"/>
    </row>
    <row r="23" spans="1:17" ht="15.75" customHeight="1" x14ac:dyDescent="0.25">
      <c r="A23" s="109" t="s">
        <v>0</v>
      </c>
      <c r="B23" s="95">
        <v>45076</v>
      </c>
      <c r="C23" s="96">
        <f>IFERROR(IF(B23&gt;0,B23-DATE(YEAR(B23),1,1)+1,""),"")</f>
        <v>150</v>
      </c>
      <c r="D23" s="97">
        <v>1</v>
      </c>
      <c r="E23" s="98">
        <v>2017</v>
      </c>
      <c r="F23" s="98">
        <v>1213.3</v>
      </c>
      <c r="G23" s="98">
        <v>664.5</v>
      </c>
      <c r="H23" s="98">
        <v>369.5</v>
      </c>
      <c r="I23" s="98">
        <v>166.57</v>
      </c>
      <c r="J23" s="98">
        <v>100.89</v>
      </c>
      <c r="K23" s="98">
        <v>68.77</v>
      </c>
      <c r="L23" s="98">
        <v>33.46</v>
      </c>
      <c r="M23" s="98">
        <v>17.5</v>
      </c>
      <c r="N23" s="98">
        <v>5.9</v>
      </c>
      <c r="O23" s="98">
        <v>2.5499999999999998</v>
      </c>
      <c r="P23" s="99"/>
      <c r="Q23" s="110"/>
    </row>
    <row r="24" spans="1:17" ht="15" customHeight="1" x14ac:dyDescent="0.25">
      <c r="A24" s="109" t="str">
        <f>IF(ISBLANK(A23),"No Site input",A23)</f>
        <v>Bells</v>
      </c>
      <c r="B24" s="95">
        <v>45076</v>
      </c>
      <c r="C24" s="96">
        <f t="shared" si="0"/>
        <v>150</v>
      </c>
      <c r="D24" s="97">
        <v>2</v>
      </c>
      <c r="E24" s="98">
        <v>2352</v>
      </c>
      <c r="F24" s="98">
        <v>1127.5</v>
      </c>
      <c r="G24" s="98">
        <v>663.1</v>
      </c>
      <c r="H24" s="98">
        <v>397.2</v>
      </c>
      <c r="I24" s="98">
        <v>205.8</v>
      </c>
      <c r="J24" s="98">
        <v>106.43</v>
      </c>
      <c r="K24" s="98">
        <v>56.98</v>
      </c>
      <c r="L24" s="98">
        <v>26.09</v>
      </c>
      <c r="M24" s="98">
        <v>19.399999999999999</v>
      </c>
      <c r="N24" s="98">
        <v>6.54</v>
      </c>
      <c r="O24" s="98">
        <v>3.27</v>
      </c>
      <c r="P24" s="99"/>
      <c r="Q24" s="110"/>
    </row>
    <row r="25" spans="1:17" ht="15" customHeight="1" thickBot="1" x14ac:dyDescent="0.3">
      <c r="A25" s="112" t="str">
        <f>IF(ISBLANK(A24),"No Site input",A24)</f>
        <v>Bells</v>
      </c>
      <c r="B25" s="113">
        <v>45076</v>
      </c>
      <c r="C25" s="114">
        <f t="shared" si="0"/>
        <v>150</v>
      </c>
      <c r="D25" s="115" t="s">
        <v>14</v>
      </c>
      <c r="E25" s="116">
        <f t="shared" ref="E25" si="68">IFERROR(AVERAGE(E23,E24),"")</f>
        <v>2184.5</v>
      </c>
      <c r="F25" s="116">
        <f t="shared" ref="F25" si="69">IFERROR(AVERAGE(F23,F24),"")</f>
        <v>1170.4000000000001</v>
      </c>
      <c r="G25" s="116">
        <f t="shared" ref="G25" si="70">IFERROR(AVERAGE(G23,G24),"")</f>
        <v>663.8</v>
      </c>
      <c r="H25" s="116">
        <f t="shared" ref="H25" si="71">IFERROR(AVERAGE(H23,H24),"")</f>
        <v>383.35</v>
      </c>
      <c r="I25" s="116">
        <f t="shared" ref="I25" si="72">IFERROR(AVERAGE(I23,I24),"")</f>
        <v>186.185</v>
      </c>
      <c r="J25" s="116">
        <f t="shared" ref="J25" si="73">IFERROR(AVERAGE(J23,J24),"")</f>
        <v>103.66</v>
      </c>
      <c r="K25" s="116">
        <f t="shared" ref="K25" si="74">IFERROR(AVERAGE(K23,K24),"")</f>
        <v>62.875</v>
      </c>
      <c r="L25" s="116">
        <f t="shared" ref="L25" si="75">IFERROR(AVERAGE(L23,L24),"")</f>
        <v>29.774999999999999</v>
      </c>
      <c r="M25" s="116">
        <f t="shared" ref="M25" si="76">IFERROR(AVERAGE(M23,M24),"")</f>
        <v>18.45</v>
      </c>
      <c r="N25" s="116">
        <f>IFERROR(AVERAGE(N23,N24),"")</f>
        <v>6.2200000000000006</v>
      </c>
      <c r="O25" s="116">
        <f>IFERROR(AVERAGE(O23,O24),"")</f>
        <v>2.91</v>
      </c>
      <c r="P25" s="139"/>
      <c r="Q25" s="117"/>
    </row>
    <row r="26" spans="1:17" ht="15" customHeight="1" x14ac:dyDescent="0.25">
      <c r="A26" s="103" t="s">
        <v>6</v>
      </c>
      <c r="B26" s="104">
        <v>45083</v>
      </c>
      <c r="C26" s="105">
        <f>IFERROR(IF(B26&gt;0,B26-DATE(YEAR(B26),1,1)+1,""),"")</f>
        <v>157</v>
      </c>
      <c r="D26" s="106">
        <v>1</v>
      </c>
      <c r="E26" s="107">
        <v>863.1</v>
      </c>
      <c r="F26" s="107">
        <v>12.69</v>
      </c>
      <c r="G26" s="107">
        <v>0.45</v>
      </c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r="27" spans="1:17" ht="15" customHeight="1" x14ac:dyDescent="0.25">
      <c r="A27" s="109" t="str">
        <f>IF(ISBLANK(A26),"No Site input",A26)</f>
        <v>Muddy Creek</v>
      </c>
      <c r="B27" s="95">
        <v>45083</v>
      </c>
      <c r="C27" s="96">
        <f t="shared" ref="C27:C28" si="77">IFERROR(IF(B27&gt;0,B27-DATE(YEAR(B27),1,1)+1,""),"")</f>
        <v>157</v>
      </c>
      <c r="D27" s="97">
        <v>2</v>
      </c>
      <c r="E27" s="98">
        <v>845.5</v>
      </c>
      <c r="F27" s="98">
        <v>12.99</v>
      </c>
      <c r="G27" s="98">
        <v>0.27</v>
      </c>
      <c r="H27" s="98"/>
      <c r="I27" s="98"/>
      <c r="J27" s="98"/>
      <c r="K27" s="98"/>
      <c r="L27" s="98"/>
      <c r="M27" s="98"/>
      <c r="N27" s="98"/>
      <c r="O27" s="98"/>
      <c r="P27" s="98"/>
      <c r="Q27" s="110"/>
    </row>
    <row r="28" spans="1:17" ht="15" customHeight="1" x14ac:dyDescent="0.25">
      <c r="A28" s="109" t="str">
        <f>IF(ISBLANK(A27),"No Site input",A27)</f>
        <v>Muddy Creek</v>
      </c>
      <c r="B28" s="95">
        <v>45083</v>
      </c>
      <c r="C28" s="96">
        <f t="shared" si="77"/>
        <v>157</v>
      </c>
      <c r="D28" s="97" t="s">
        <v>14</v>
      </c>
      <c r="E28" s="98">
        <f>IFERROR(AVERAGE(E26,E27),"")</f>
        <v>854.3</v>
      </c>
      <c r="F28" s="98">
        <f t="shared" ref="F28:P28" si="78">IFERROR(AVERAGE(F26,F27),"")</f>
        <v>12.84</v>
      </c>
      <c r="G28" s="98">
        <f t="shared" si="78"/>
        <v>0.36</v>
      </c>
      <c r="H28" s="98" t="str">
        <f t="shared" si="78"/>
        <v/>
      </c>
      <c r="I28" s="98" t="str">
        <f t="shared" si="78"/>
        <v/>
      </c>
      <c r="J28" s="98" t="str">
        <f t="shared" si="78"/>
        <v/>
      </c>
      <c r="K28" s="98" t="str">
        <f t="shared" si="78"/>
        <v/>
      </c>
      <c r="L28" s="98" t="str">
        <f t="shared" si="78"/>
        <v/>
      </c>
      <c r="M28" s="98" t="str">
        <f t="shared" si="78"/>
        <v/>
      </c>
      <c r="N28" s="98"/>
      <c r="O28" s="98" t="str">
        <f t="shared" si="78"/>
        <v/>
      </c>
      <c r="P28" s="98" t="str">
        <f t="shared" si="78"/>
        <v/>
      </c>
      <c r="Q28" s="110"/>
    </row>
    <row r="29" spans="1:17" ht="15" customHeight="1" x14ac:dyDescent="0.25">
      <c r="A29" s="109" t="s">
        <v>5</v>
      </c>
      <c r="B29" s="95">
        <v>45083</v>
      </c>
      <c r="C29" s="96">
        <f>IFERROR(IF(B29&gt;0,B29-DATE(YEAR(B29),1,1)+1,""),"")</f>
        <v>157</v>
      </c>
      <c r="D29" s="97">
        <v>1</v>
      </c>
      <c r="E29" s="98">
        <v>772.2</v>
      </c>
      <c r="F29" s="98">
        <v>36.56</v>
      </c>
      <c r="G29" s="98">
        <v>2.56</v>
      </c>
      <c r="H29" s="98">
        <v>0.18</v>
      </c>
      <c r="I29" s="98"/>
      <c r="J29" s="98"/>
      <c r="K29" s="98"/>
      <c r="L29" s="98"/>
      <c r="M29" s="98"/>
      <c r="N29" s="98"/>
      <c r="O29" s="98"/>
      <c r="P29" s="98"/>
      <c r="Q29" s="110"/>
    </row>
    <row r="30" spans="1:17" ht="15" customHeight="1" x14ac:dyDescent="0.25">
      <c r="A30" s="109" t="str">
        <f>IF(ISBLANK(A29),"No Site input",A29)</f>
        <v>ODNR_4</v>
      </c>
      <c r="B30" s="95">
        <v>45083</v>
      </c>
      <c r="C30" s="96">
        <f t="shared" ref="C30:C31" si="79">IFERROR(IF(B30&gt;0,B30-DATE(YEAR(B30),1,1)+1,""),"")</f>
        <v>157</v>
      </c>
      <c r="D30" s="97">
        <v>2</v>
      </c>
      <c r="E30" s="98">
        <v>966.2</v>
      </c>
      <c r="F30" s="98">
        <v>47.02</v>
      </c>
      <c r="G30" s="98">
        <v>3.21</v>
      </c>
      <c r="H30" s="98">
        <v>0.13</v>
      </c>
      <c r="I30" s="98"/>
      <c r="J30" s="98"/>
      <c r="K30" s="98"/>
      <c r="L30" s="98"/>
      <c r="M30" s="98"/>
      <c r="N30" s="98"/>
      <c r="O30" s="98"/>
      <c r="P30" s="98"/>
      <c r="Q30" s="110" t="s">
        <v>39</v>
      </c>
    </row>
    <row r="31" spans="1:17" ht="15" customHeight="1" x14ac:dyDescent="0.25">
      <c r="A31" s="109" t="str">
        <f>IF(ISBLANK(A30),"No Site input",A30)</f>
        <v>ODNR_4</v>
      </c>
      <c r="B31" s="95">
        <v>45083</v>
      </c>
      <c r="C31" s="96">
        <f t="shared" si="79"/>
        <v>157</v>
      </c>
      <c r="D31" s="97" t="s">
        <v>14</v>
      </c>
      <c r="E31" s="98">
        <f t="shared" ref="E31:P31" si="80">IFERROR(AVERAGE(E29,E30),"")</f>
        <v>869.2</v>
      </c>
      <c r="F31" s="98">
        <f t="shared" si="80"/>
        <v>41.790000000000006</v>
      </c>
      <c r="G31" s="98">
        <f t="shared" si="80"/>
        <v>2.8849999999999998</v>
      </c>
      <c r="H31" s="98">
        <f t="shared" si="80"/>
        <v>0.155</v>
      </c>
      <c r="I31" s="98" t="str">
        <f t="shared" si="80"/>
        <v/>
      </c>
      <c r="J31" s="98" t="str">
        <f t="shared" si="80"/>
        <v/>
      </c>
      <c r="K31" s="98" t="str">
        <f t="shared" si="80"/>
        <v/>
      </c>
      <c r="L31" s="98" t="str">
        <f t="shared" si="80"/>
        <v/>
      </c>
      <c r="M31" s="98" t="str">
        <f t="shared" si="80"/>
        <v/>
      </c>
      <c r="N31" s="98"/>
      <c r="O31" s="98" t="str">
        <f t="shared" si="80"/>
        <v/>
      </c>
      <c r="P31" s="98" t="str">
        <f t="shared" si="80"/>
        <v/>
      </c>
      <c r="Q31" s="110"/>
    </row>
    <row r="32" spans="1:17" ht="15" customHeight="1" x14ac:dyDescent="0.25">
      <c r="A32" s="109" t="s">
        <v>4</v>
      </c>
      <c r="B32" s="95">
        <v>45083</v>
      </c>
      <c r="C32" s="96">
        <f>IFERROR(IF(B32&gt;0,B32-DATE(YEAR(B32),1,1)+1,""),"")</f>
        <v>157</v>
      </c>
      <c r="D32" s="97">
        <v>1</v>
      </c>
      <c r="E32" s="98">
        <v>1215.3</v>
      </c>
      <c r="F32" s="98">
        <v>149.97</v>
      </c>
      <c r="G32" s="98">
        <v>20.97</v>
      </c>
      <c r="H32" s="98">
        <v>3.47</v>
      </c>
      <c r="I32" s="98">
        <v>0.26</v>
      </c>
      <c r="J32" s="98"/>
      <c r="K32" s="98"/>
      <c r="L32" s="98"/>
      <c r="M32" s="98"/>
      <c r="N32" s="98"/>
      <c r="O32" s="98"/>
      <c r="P32" s="98"/>
      <c r="Q32" s="110"/>
    </row>
    <row r="33" spans="1:17" ht="15" customHeight="1" x14ac:dyDescent="0.25">
      <c r="A33" s="109" t="str">
        <f>IF(ISBLANK(A32),"No Site input",A32)</f>
        <v>ODNR_6</v>
      </c>
      <c r="B33" s="95">
        <v>45083</v>
      </c>
      <c r="C33" s="96">
        <f t="shared" ref="C33:C34" si="81">IFERROR(IF(B33&gt;0,B33-DATE(YEAR(B33),1,1)+1,""),"")</f>
        <v>157</v>
      </c>
      <c r="D33" s="97">
        <v>2</v>
      </c>
      <c r="E33" s="98">
        <v>1369.5</v>
      </c>
      <c r="F33" s="98">
        <v>124.45</v>
      </c>
      <c r="G33" s="98">
        <v>13.04</v>
      </c>
      <c r="H33" s="98">
        <v>2.4500000000000002</v>
      </c>
      <c r="I33" s="98">
        <v>0.26</v>
      </c>
      <c r="J33" s="98"/>
      <c r="K33" s="98"/>
      <c r="L33" s="98"/>
      <c r="M33" s="98"/>
      <c r="N33" s="98"/>
      <c r="O33" s="98"/>
      <c r="P33" s="98"/>
      <c r="Q33" s="110"/>
    </row>
    <row r="34" spans="1:17" ht="15" customHeight="1" x14ac:dyDescent="0.25">
      <c r="A34" s="109" t="str">
        <f>IF(ISBLANK(A33),"No Site input",A33)</f>
        <v>ODNR_6</v>
      </c>
      <c r="B34" s="95">
        <v>45083</v>
      </c>
      <c r="C34" s="96">
        <f t="shared" si="81"/>
        <v>157</v>
      </c>
      <c r="D34" s="97" t="s">
        <v>14</v>
      </c>
      <c r="E34" s="98">
        <f t="shared" ref="E34:P34" si="82">IFERROR(AVERAGE(E32,E33),"")</f>
        <v>1292.4000000000001</v>
      </c>
      <c r="F34" s="98">
        <f t="shared" si="82"/>
        <v>137.21</v>
      </c>
      <c r="G34" s="98">
        <f t="shared" si="82"/>
        <v>17.004999999999999</v>
      </c>
      <c r="H34" s="98">
        <f t="shared" si="82"/>
        <v>2.96</v>
      </c>
      <c r="I34" s="98">
        <f t="shared" si="82"/>
        <v>0.26</v>
      </c>
      <c r="J34" s="98" t="str">
        <f t="shared" si="82"/>
        <v/>
      </c>
      <c r="K34" s="98" t="str">
        <f t="shared" si="82"/>
        <v/>
      </c>
      <c r="L34" s="98" t="str">
        <f t="shared" si="82"/>
        <v/>
      </c>
      <c r="M34" s="98" t="str">
        <f t="shared" si="82"/>
        <v/>
      </c>
      <c r="N34" s="98"/>
      <c r="O34" s="98" t="str">
        <f t="shared" si="82"/>
        <v/>
      </c>
      <c r="P34" s="98" t="str">
        <f t="shared" si="82"/>
        <v/>
      </c>
      <c r="Q34" s="110"/>
    </row>
    <row r="35" spans="1:17" ht="15" customHeight="1" x14ac:dyDescent="0.25">
      <c r="A35" s="109" t="s">
        <v>3</v>
      </c>
      <c r="B35" s="95">
        <v>45083</v>
      </c>
      <c r="C35" s="96">
        <f>IFERROR(IF(B35&gt;0,B35-DATE(YEAR(B35),1,1)+1,""),"")</f>
        <v>157</v>
      </c>
      <c r="D35" s="97">
        <v>1</v>
      </c>
      <c r="E35" s="98">
        <v>1293.8</v>
      </c>
      <c r="F35" s="98">
        <v>174.68</v>
      </c>
      <c r="G35" s="98">
        <v>30.76</v>
      </c>
      <c r="H35" s="98">
        <v>5.49</v>
      </c>
      <c r="I35" s="98">
        <v>0.33</v>
      </c>
      <c r="J35" s="98"/>
      <c r="K35" s="98"/>
      <c r="L35" s="98"/>
      <c r="M35" s="98"/>
      <c r="N35" s="98"/>
      <c r="O35" s="98"/>
      <c r="P35" s="98"/>
      <c r="Q35" s="111"/>
    </row>
    <row r="36" spans="1:17" ht="15" customHeight="1" x14ac:dyDescent="0.25">
      <c r="A36" s="109" t="str">
        <f>IF(ISBLANK(A35),"No Site input",A35)</f>
        <v>ODNR_2</v>
      </c>
      <c r="B36" s="95">
        <v>45083</v>
      </c>
      <c r="C36" s="96">
        <f t="shared" ref="C36:C37" si="83">IFERROR(IF(B36&gt;0,B36-DATE(YEAR(B36),1,1)+1,""),"")</f>
        <v>157</v>
      </c>
      <c r="D36" s="97">
        <v>2</v>
      </c>
      <c r="E36" s="98">
        <v>1569</v>
      </c>
      <c r="F36" s="98">
        <v>168.24</v>
      </c>
      <c r="G36" s="98">
        <v>21.91</v>
      </c>
      <c r="H36" s="98">
        <v>5.44</v>
      </c>
      <c r="I36" s="98">
        <v>0.34</v>
      </c>
      <c r="J36" s="98"/>
      <c r="K36" s="98"/>
      <c r="L36" s="98"/>
      <c r="M36" s="98"/>
      <c r="N36" s="98"/>
      <c r="O36" s="98"/>
      <c r="P36" s="98"/>
      <c r="Q36" s="110"/>
    </row>
    <row r="37" spans="1:17" ht="15" customHeight="1" x14ac:dyDescent="0.25">
      <c r="A37" s="109" t="str">
        <f>IF(ISBLANK(A36),"No Site input",A36)</f>
        <v>ODNR_2</v>
      </c>
      <c r="B37" s="95">
        <v>45083</v>
      </c>
      <c r="C37" s="96">
        <f t="shared" si="83"/>
        <v>157</v>
      </c>
      <c r="D37" s="97" t="s">
        <v>14</v>
      </c>
      <c r="E37" s="98">
        <f t="shared" ref="E37:P37" si="84">IFERROR(AVERAGE(E35,E36),"")</f>
        <v>1431.4</v>
      </c>
      <c r="F37" s="98">
        <f t="shared" si="84"/>
        <v>171.46</v>
      </c>
      <c r="G37" s="98">
        <f t="shared" si="84"/>
        <v>26.335000000000001</v>
      </c>
      <c r="H37" s="98">
        <f t="shared" si="84"/>
        <v>5.4649999999999999</v>
      </c>
      <c r="I37" s="98">
        <f t="shared" si="84"/>
        <v>0.33500000000000002</v>
      </c>
      <c r="J37" s="98" t="str">
        <f t="shared" si="84"/>
        <v/>
      </c>
      <c r="K37" s="98" t="str">
        <f t="shared" si="84"/>
        <v/>
      </c>
      <c r="L37" s="98" t="str">
        <f t="shared" si="84"/>
        <v/>
      </c>
      <c r="M37" s="98" t="str">
        <f t="shared" si="84"/>
        <v/>
      </c>
      <c r="N37" s="98"/>
      <c r="O37" s="98" t="str">
        <f t="shared" si="84"/>
        <v/>
      </c>
      <c r="P37" s="98" t="str">
        <f t="shared" si="84"/>
        <v/>
      </c>
      <c r="Q37" s="110"/>
    </row>
    <row r="38" spans="1:17" ht="15" customHeight="1" x14ac:dyDescent="0.25">
      <c r="A38" s="109" t="s">
        <v>15</v>
      </c>
      <c r="B38" s="95">
        <v>45083</v>
      </c>
      <c r="C38" s="96">
        <f>IFERROR(IF(B38&gt;0,B38-DATE(YEAR(B38),1,1)+1,""),"")</f>
        <v>157</v>
      </c>
      <c r="D38" s="97">
        <v>1</v>
      </c>
      <c r="E38" s="98">
        <v>1306.8</v>
      </c>
      <c r="F38" s="98">
        <v>233.8</v>
      </c>
      <c r="G38" s="98">
        <v>47.8</v>
      </c>
      <c r="H38" s="98">
        <v>9.7899999999999991</v>
      </c>
      <c r="I38" s="98">
        <v>2.4500000000000002</v>
      </c>
      <c r="J38" s="98">
        <v>0.34</v>
      </c>
      <c r="K38" s="98"/>
      <c r="L38" s="98"/>
      <c r="M38" s="98"/>
      <c r="N38" s="98"/>
      <c r="O38" s="98"/>
      <c r="P38" s="98"/>
      <c r="Q38" s="110"/>
    </row>
    <row r="39" spans="1:17" ht="15" customHeight="1" x14ac:dyDescent="0.25">
      <c r="A39" s="109" t="str">
        <f>IF(ISBLANK(A38),"No Site input",A38)</f>
        <v>Buoy_2</v>
      </c>
      <c r="B39" s="95">
        <v>45083</v>
      </c>
      <c r="C39" s="96">
        <f t="shared" ref="C39:C40" si="85">IFERROR(IF(B39&gt;0,B39-DATE(YEAR(B39),1,1)+1,""),"")</f>
        <v>157</v>
      </c>
      <c r="D39" s="97">
        <v>2</v>
      </c>
      <c r="E39" s="98">
        <v>1219.4000000000001</v>
      </c>
      <c r="F39" s="98">
        <v>203.4</v>
      </c>
      <c r="G39" s="98">
        <v>43.27</v>
      </c>
      <c r="H39" s="98">
        <v>10.119999999999999</v>
      </c>
      <c r="I39" s="98">
        <v>2.63</v>
      </c>
      <c r="J39" s="98">
        <v>0.33</v>
      </c>
      <c r="K39" s="98"/>
      <c r="L39" s="98"/>
      <c r="M39" s="98"/>
      <c r="N39" s="98"/>
      <c r="O39" s="98"/>
      <c r="P39" s="98"/>
      <c r="Q39" s="110"/>
    </row>
    <row r="40" spans="1:17" ht="15" customHeight="1" x14ac:dyDescent="0.25">
      <c r="A40" s="109" t="str">
        <f>IF(ISBLANK(A39),"No Site input",A39)</f>
        <v>Buoy_2</v>
      </c>
      <c r="B40" s="95">
        <v>45083</v>
      </c>
      <c r="C40" s="96">
        <f t="shared" si="85"/>
        <v>157</v>
      </c>
      <c r="D40" s="97" t="s">
        <v>14</v>
      </c>
      <c r="E40" s="98">
        <f t="shared" ref="E40:P40" si="86">IFERROR(AVERAGE(E38,E39),"")</f>
        <v>1263.0999999999999</v>
      </c>
      <c r="F40" s="98">
        <f t="shared" si="86"/>
        <v>218.60000000000002</v>
      </c>
      <c r="G40" s="98">
        <f t="shared" si="86"/>
        <v>45.534999999999997</v>
      </c>
      <c r="H40" s="98">
        <f t="shared" si="86"/>
        <v>9.9549999999999983</v>
      </c>
      <c r="I40" s="98">
        <f t="shared" si="86"/>
        <v>2.54</v>
      </c>
      <c r="J40" s="98">
        <f t="shared" si="86"/>
        <v>0.33500000000000002</v>
      </c>
      <c r="K40" s="98" t="str">
        <f t="shared" si="86"/>
        <v/>
      </c>
      <c r="L40" s="98" t="str">
        <f t="shared" si="86"/>
        <v/>
      </c>
      <c r="M40" s="98" t="str">
        <f t="shared" si="86"/>
        <v/>
      </c>
      <c r="N40" s="98"/>
      <c r="O40" s="98" t="str">
        <f t="shared" si="86"/>
        <v/>
      </c>
      <c r="P40" s="98" t="str">
        <f t="shared" si="86"/>
        <v/>
      </c>
      <c r="Q40" s="110"/>
    </row>
    <row r="41" spans="1:17" ht="15" customHeight="1" x14ac:dyDescent="0.25">
      <c r="A41" s="109" t="s">
        <v>2</v>
      </c>
      <c r="B41" s="95">
        <v>45083</v>
      </c>
      <c r="C41" s="96">
        <f>IFERROR(IF(B41&gt;0,B41-DATE(YEAR(B41),1,1)+1,""),"")</f>
        <v>157</v>
      </c>
      <c r="D41" s="97">
        <v>1</v>
      </c>
      <c r="E41" s="98">
        <v>1579.3</v>
      </c>
      <c r="F41" s="98">
        <v>266.39999999999998</v>
      </c>
      <c r="G41" s="98">
        <v>36.74</v>
      </c>
      <c r="H41" s="98">
        <v>9.3699999999999992</v>
      </c>
      <c r="I41" s="98">
        <v>1.38</v>
      </c>
      <c r="J41" s="98">
        <v>0.45</v>
      </c>
      <c r="K41" s="98"/>
      <c r="L41" s="98"/>
      <c r="M41" s="98"/>
      <c r="N41" s="98"/>
      <c r="O41" s="98"/>
      <c r="P41" s="98"/>
      <c r="Q41" s="110"/>
    </row>
    <row r="42" spans="1:17" ht="15" customHeight="1" x14ac:dyDescent="0.25">
      <c r="A42" s="109" t="str">
        <f>IF(ISBLANK(A41),"No Site input",A41)</f>
        <v>ODNR_1</v>
      </c>
      <c r="B42" s="95">
        <v>45083</v>
      </c>
      <c r="C42" s="96">
        <f t="shared" ref="C42:C43" si="87">IFERROR(IF(B42&gt;0,B42-DATE(YEAR(B42),1,1)+1,""),"")</f>
        <v>157</v>
      </c>
      <c r="D42" s="97">
        <v>2</v>
      </c>
      <c r="E42" s="98">
        <v>1870</v>
      </c>
      <c r="F42" s="98">
        <v>357.3</v>
      </c>
      <c r="G42" s="98">
        <v>77.069999999999993</v>
      </c>
      <c r="H42" s="98">
        <v>20.05</v>
      </c>
      <c r="I42" s="98">
        <v>2.21</v>
      </c>
      <c r="J42" s="98">
        <v>0.44</v>
      </c>
      <c r="K42" s="98"/>
      <c r="L42" s="98"/>
      <c r="M42" s="98"/>
      <c r="N42" s="98"/>
      <c r="O42" s="98"/>
      <c r="P42" s="98"/>
      <c r="Q42" s="110"/>
    </row>
    <row r="43" spans="1:17" ht="15" customHeight="1" x14ac:dyDescent="0.25">
      <c r="A43" s="109" t="str">
        <f>IF(ISBLANK(A42),"No Site input",A42)</f>
        <v>ODNR_1</v>
      </c>
      <c r="B43" s="95">
        <v>45083</v>
      </c>
      <c r="C43" s="96">
        <f t="shared" si="87"/>
        <v>157</v>
      </c>
      <c r="D43" s="97" t="s">
        <v>14</v>
      </c>
      <c r="E43" s="98">
        <f t="shared" ref="E43:P43" si="88">IFERROR(AVERAGE(E41,E42),"")</f>
        <v>1724.65</v>
      </c>
      <c r="F43" s="98">
        <f t="shared" si="88"/>
        <v>311.85000000000002</v>
      </c>
      <c r="G43" s="98">
        <f t="shared" si="88"/>
        <v>56.905000000000001</v>
      </c>
      <c r="H43" s="98">
        <f t="shared" si="88"/>
        <v>14.71</v>
      </c>
      <c r="I43" s="98">
        <f t="shared" si="88"/>
        <v>1.7949999999999999</v>
      </c>
      <c r="J43" s="98">
        <f t="shared" si="88"/>
        <v>0.44500000000000001</v>
      </c>
      <c r="K43" s="98" t="str">
        <f t="shared" si="88"/>
        <v/>
      </c>
      <c r="L43" s="98" t="str">
        <f t="shared" si="88"/>
        <v/>
      </c>
      <c r="M43" s="98" t="str">
        <f t="shared" si="88"/>
        <v/>
      </c>
      <c r="N43" s="98"/>
      <c r="O43" s="98" t="str">
        <f t="shared" si="88"/>
        <v/>
      </c>
      <c r="P43" s="98" t="str">
        <f t="shared" si="88"/>
        <v/>
      </c>
      <c r="Q43" s="110"/>
    </row>
    <row r="44" spans="1:17" ht="15" customHeight="1" x14ac:dyDescent="0.25">
      <c r="A44" s="109" t="s">
        <v>1</v>
      </c>
      <c r="B44" s="95">
        <v>45083</v>
      </c>
      <c r="C44" s="96">
        <f>IFERROR(IF(B44&gt;0,B44-DATE(YEAR(B44),1,1)+1,""),"")</f>
        <v>157</v>
      </c>
      <c r="D44" s="97">
        <v>1</v>
      </c>
      <c r="E44" s="98">
        <v>1687.9</v>
      </c>
      <c r="F44" s="98">
        <v>427.5</v>
      </c>
      <c r="G44" s="98">
        <v>111.2</v>
      </c>
      <c r="H44" s="98">
        <v>44.11</v>
      </c>
      <c r="I44" s="98">
        <v>14.82</v>
      </c>
      <c r="J44" s="98">
        <v>4.84</v>
      </c>
      <c r="K44" s="98">
        <v>1.17</v>
      </c>
      <c r="L44" s="98"/>
      <c r="M44" s="98"/>
      <c r="N44" s="98"/>
      <c r="O44" s="98"/>
      <c r="P44" s="98"/>
      <c r="Q44" s="110"/>
    </row>
    <row r="45" spans="1:17" ht="15" customHeight="1" x14ac:dyDescent="0.25">
      <c r="A45" s="109" t="str">
        <f>IF(ISBLANK(A44),"No Site input",A44)</f>
        <v>EC_1163</v>
      </c>
      <c r="B45" s="95">
        <v>45083</v>
      </c>
      <c r="C45" s="96">
        <f t="shared" ref="C45:C46" si="89">IFERROR(IF(B45&gt;0,B45-DATE(YEAR(B45),1,1)+1,""),"")</f>
        <v>157</v>
      </c>
      <c r="D45" s="97">
        <v>2</v>
      </c>
      <c r="E45" s="98">
        <v>1737.3</v>
      </c>
      <c r="F45" s="98">
        <v>576.5</v>
      </c>
      <c r="G45" s="98">
        <v>196.33</v>
      </c>
      <c r="H45" s="98">
        <v>54.18</v>
      </c>
      <c r="I45" s="98">
        <v>16.399999999999999</v>
      </c>
      <c r="J45" s="98">
        <v>4.72</v>
      </c>
      <c r="K45" s="98">
        <v>1.42</v>
      </c>
      <c r="L45" s="98"/>
      <c r="M45" s="98"/>
      <c r="N45" s="98"/>
      <c r="O45" s="98"/>
      <c r="P45" s="98"/>
      <c r="Q45" s="110"/>
    </row>
    <row r="46" spans="1:17" ht="15" customHeight="1" x14ac:dyDescent="0.25">
      <c r="A46" s="109" t="str">
        <f>IF(ISBLANK(A45),"No Site input",A45)</f>
        <v>EC_1163</v>
      </c>
      <c r="B46" s="95">
        <v>45083</v>
      </c>
      <c r="C46" s="96">
        <f t="shared" si="89"/>
        <v>157</v>
      </c>
      <c r="D46" s="97" t="s">
        <v>14</v>
      </c>
      <c r="E46" s="98">
        <f t="shared" ref="E46:P46" si="90">IFERROR(AVERAGE(E44,E45),"")</f>
        <v>1712.6</v>
      </c>
      <c r="F46" s="98">
        <f t="shared" si="90"/>
        <v>502</v>
      </c>
      <c r="G46" s="98">
        <f t="shared" si="90"/>
        <v>153.76500000000001</v>
      </c>
      <c r="H46" s="98">
        <f t="shared" si="90"/>
        <v>49.144999999999996</v>
      </c>
      <c r="I46" s="98">
        <f t="shared" si="90"/>
        <v>15.61</v>
      </c>
      <c r="J46" s="98">
        <f t="shared" si="90"/>
        <v>4.7799999999999994</v>
      </c>
      <c r="K46" s="98">
        <f t="shared" si="90"/>
        <v>1.2949999999999999</v>
      </c>
      <c r="L46" s="98" t="str">
        <f t="shared" si="90"/>
        <v/>
      </c>
      <c r="M46" s="98" t="str">
        <f t="shared" si="90"/>
        <v/>
      </c>
      <c r="N46" s="98"/>
      <c r="O46" s="98" t="str">
        <f t="shared" si="90"/>
        <v/>
      </c>
      <c r="P46" s="98" t="str">
        <f t="shared" si="90"/>
        <v/>
      </c>
      <c r="Q46" s="110"/>
    </row>
    <row r="47" spans="1:17" ht="15" customHeight="1" x14ac:dyDescent="0.25">
      <c r="A47" s="109" t="s">
        <v>16</v>
      </c>
      <c r="B47" s="95">
        <v>45083</v>
      </c>
      <c r="C47" s="96">
        <f>IFERROR(IF(B47&gt;0,B47-DATE(YEAR(B47),1,1)+1,""),"")</f>
        <v>157</v>
      </c>
      <c r="D47" s="97">
        <v>1</v>
      </c>
      <c r="E47" s="98">
        <v>1282.5999999999999</v>
      </c>
      <c r="F47" s="98">
        <v>490.7</v>
      </c>
      <c r="G47" s="98">
        <v>151.9</v>
      </c>
      <c r="H47" s="98"/>
      <c r="I47" s="98"/>
      <c r="J47" s="98"/>
      <c r="K47" s="98"/>
      <c r="L47" s="98"/>
      <c r="M47" s="98"/>
      <c r="N47" s="98"/>
      <c r="O47" s="98"/>
      <c r="P47" s="98"/>
      <c r="Q47" s="110"/>
    </row>
    <row r="48" spans="1:17" ht="15" customHeight="1" x14ac:dyDescent="0.25">
      <c r="A48" s="109" t="s">
        <v>16</v>
      </c>
      <c r="B48" s="95">
        <v>45083</v>
      </c>
      <c r="C48" s="96">
        <f t="shared" ref="C48:C49" si="91">IFERROR(IF(B48&gt;0,B48-DATE(YEAR(B48),1,1)+1,""),"")</f>
        <v>157</v>
      </c>
      <c r="D48" s="97">
        <v>2</v>
      </c>
      <c r="E48" s="98">
        <v>1267.3</v>
      </c>
      <c r="F48" s="98">
        <v>555.4</v>
      </c>
      <c r="G48" s="98">
        <v>152.33000000000001</v>
      </c>
      <c r="H48" s="98"/>
      <c r="I48" s="98"/>
      <c r="J48" s="98"/>
      <c r="K48" s="98"/>
      <c r="L48" s="98"/>
      <c r="M48" s="98"/>
      <c r="N48" s="98"/>
      <c r="O48" s="98"/>
      <c r="P48" s="98"/>
      <c r="Q48" s="110"/>
    </row>
    <row r="49" spans="1:17" ht="15" customHeight="1" x14ac:dyDescent="0.25">
      <c r="A49" s="109" t="s">
        <v>16</v>
      </c>
      <c r="B49" s="95">
        <v>45083</v>
      </c>
      <c r="C49" s="96">
        <f t="shared" si="91"/>
        <v>157</v>
      </c>
      <c r="D49" s="97" t="s">
        <v>14</v>
      </c>
      <c r="E49" s="98">
        <f t="shared" ref="E49:O49" si="92">IFERROR(AVERAGE(E47,E48),"")</f>
        <v>1274.9499999999998</v>
      </c>
      <c r="F49" s="98">
        <f t="shared" si="92"/>
        <v>523.04999999999995</v>
      </c>
      <c r="G49" s="98">
        <f t="shared" si="92"/>
        <v>152.11500000000001</v>
      </c>
      <c r="H49" s="98" t="str">
        <f t="shared" si="92"/>
        <v/>
      </c>
      <c r="I49" s="98" t="str">
        <f t="shared" si="92"/>
        <v/>
      </c>
      <c r="J49" s="98" t="str">
        <f t="shared" si="92"/>
        <v/>
      </c>
      <c r="K49" s="98" t="str">
        <f t="shared" si="92"/>
        <v/>
      </c>
      <c r="L49" s="98" t="str">
        <f t="shared" si="92"/>
        <v/>
      </c>
      <c r="M49" s="98" t="str">
        <f t="shared" si="92"/>
        <v/>
      </c>
      <c r="N49" s="98"/>
      <c r="O49" s="98" t="str">
        <f t="shared" si="92"/>
        <v/>
      </c>
      <c r="P49" s="98" t="str">
        <f>IFERROR(AVERAGE(P47,P48),"")</f>
        <v/>
      </c>
      <c r="Q49" s="110"/>
    </row>
    <row r="50" spans="1:17" ht="15" customHeight="1" x14ac:dyDescent="0.25">
      <c r="A50" s="109" t="s">
        <v>0</v>
      </c>
      <c r="B50" s="95">
        <v>45083</v>
      </c>
      <c r="C50" s="96">
        <f>IFERROR(IF(B50&gt;0,B50-DATE(YEAR(B50),1,1)+1,""),"")</f>
        <v>157</v>
      </c>
      <c r="D50" s="97">
        <v>1</v>
      </c>
      <c r="E50" s="98">
        <v>1745.3</v>
      </c>
      <c r="F50" s="98">
        <v>709</v>
      </c>
      <c r="G50" s="98">
        <v>283</v>
      </c>
      <c r="H50" s="98">
        <v>147.47999999999999</v>
      </c>
      <c r="I50" s="98">
        <v>52.77</v>
      </c>
      <c r="J50" s="98">
        <v>32.33</v>
      </c>
      <c r="K50" s="98">
        <v>13.22</v>
      </c>
      <c r="L50" s="98">
        <v>6.58</v>
      </c>
      <c r="M50" s="98">
        <v>3.25</v>
      </c>
      <c r="N50" s="98">
        <v>0.63</v>
      </c>
      <c r="O50" s="98"/>
      <c r="P50" s="98"/>
      <c r="Q50" s="110"/>
    </row>
    <row r="51" spans="1:17" ht="15" customHeight="1" x14ac:dyDescent="0.25">
      <c r="A51" s="109" t="str">
        <f>IF(ISBLANK(A50),"No Site input",A50)</f>
        <v>Bells</v>
      </c>
      <c r="B51" s="95">
        <v>45083</v>
      </c>
      <c r="C51" s="96">
        <f t="shared" ref="C51:C52" si="93">IFERROR(IF(B51&gt;0,B51-DATE(YEAR(B51),1,1)+1,""),"")</f>
        <v>157</v>
      </c>
      <c r="D51" s="97">
        <v>2</v>
      </c>
      <c r="E51" s="98">
        <v>1149.2</v>
      </c>
      <c r="F51" s="98">
        <v>482.3</v>
      </c>
      <c r="G51" s="98">
        <v>230</v>
      </c>
      <c r="H51" s="98">
        <v>137.41</v>
      </c>
      <c r="I51" s="98">
        <v>54.24</v>
      </c>
      <c r="J51" s="98">
        <v>23.54</v>
      </c>
      <c r="K51" s="98">
        <v>11.76</v>
      </c>
      <c r="L51" s="98">
        <v>6.08</v>
      </c>
      <c r="M51" s="98">
        <v>2.69</v>
      </c>
      <c r="N51" s="98">
        <v>0.64</v>
      </c>
      <c r="O51" s="98"/>
      <c r="P51" s="98"/>
      <c r="Q51" s="110"/>
    </row>
    <row r="52" spans="1:17" ht="15" customHeight="1" thickBot="1" x14ac:dyDescent="0.3">
      <c r="A52" s="112" t="str">
        <f>IF(ISBLANK(A51),"No Site input",A51)</f>
        <v>Bells</v>
      </c>
      <c r="B52" s="113">
        <v>45083</v>
      </c>
      <c r="C52" s="114">
        <f t="shared" si="93"/>
        <v>157</v>
      </c>
      <c r="D52" s="115" t="s">
        <v>14</v>
      </c>
      <c r="E52" s="116">
        <f t="shared" ref="E52:P52" si="94">IFERROR(AVERAGE(E50,E51),"")</f>
        <v>1447.25</v>
      </c>
      <c r="F52" s="116">
        <f t="shared" si="94"/>
        <v>595.65</v>
      </c>
      <c r="G52" s="116">
        <f t="shared" si="94"/>
        <v>256.5</v>
      </c>
      <c r="H52" s="116">
        <f t="shared" si="94"/>
        <v>142.44499999999999</v>
      </c>
      <c r="I52" s="116">
        <f t="shared" si="94"/>
        <v>53.505000000000003</v>
      </c>
      <c r="J52" s="116">
        <f t="shared" si="94"/>
        <v>27.934999999999999</v>
      </c>
      <c r="K52" s="116">
        <f t="shared" si="94"/>
        <v>12.49</v>
      </c>
      <c r="L52" s="116">
        <f t="shared" si="94"/>
        <v>6.33</v>
      </c>
      <c r="M52" s="116">
        <f t="shared" si="94"/>
        <v>2.9699999999999998</v>
      </c>
      <c r="N52" s="116">
        <f t="shared" si="94"/>
        <v>0.63500000000000001</v>
      </c>
      <c r="O52" s="116"/>
      <c r="P52" s="116" t="str">
        <f t="shared" si="94"/>
        <v/>
      </c>
      <c r="Q52" s="117"/>
    </row>
    <row r="53" spans="1:17" ht="15" customHeight="1" x14ac:dyDescent="0.25">
      <c r="A53" s="103" t="s">
        <v>6</v>
      </c>
      <c r="B53" s="104">
        <v>45090</v>
      </c>
      <c r="C53" s="105">
        <f>IFERROR(IF(B53&gt;0,B53-DATE(YEAR(B53),1,1)+1,""),"")</f>
        <v>164</v>
      </c>
      <c r="D53" s="106">
        <v>1</v>
      </c>
      <c r="E53" s="107">
        <v>404</v>
      </c>
      <c r="F53" s="107">
        <v>0.47</v>
      </c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</row>
    <row r="54" spans="1:17" ht="15" customHeight="1" x14ac:dyDescent="0.25">
      <c r="A54" s="109" t="str">
        <f>IF(ISBLANK(A53),"No Site input",A53)</f>
        <v>Muddy Creek</v>
      </c>
      <c r="B54" s="95">
        <v>45090</v>
      </c>
      <c r="C54" s="96">
        <f t="shared" ref="C54:C55" si="95">IFERROR(IF(B54&gt;0,B54-DATE(YEAR(B54),1,1)+1,""),"")</f>
        <v>164</v>
      </c>
      <c r="D54" s="97">
        <v>2</v>
      </c>
      <c r="E54" s="98">
        <v>432.6</v>
      </c>
      <c r="F54" s="98">
        <v>1.02</v>
      </c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110"/>
    </row>
    <row r="55" spans="1:17" ht="15" customHeight="1" x14ac:dyDescent="0.25">
      <c r="A55" s="109" t="str">
        <f>IF(ISBLANK(A54),"No Site input",A54)</f>
        <v>Muddy Creek</v>
      </c>
      <c r="B55" s="95">
        <v>45090</v>
      </c>
      <c r="C55" s="96">
        <f t="shared" si="95"/>
        <v>164</v>
      </c>
      <c r="D55" s="97" t="s">
        <v>14</v>
      </c>
      <c r="E55" s="98">
        <f>IFERROR(AVERAGE(E53,E54),"")</f>
        <v>418.3</v>
      </c>
      <c r="F55" s="98">
        <f t="shared" ref="F55:P55" si="96">IFERROR(AVERAGE(F53,F54),"")</f>
        <v>0.745</v>
      </c>
      <c r="G55" s="98" t="str">
        <f t="shared" si="96"/>
        <v/>
      </c>
      <c r="H55" s="98" t="str">
        <f t="shared" si="96"/>
        <v/>
      </c>
      <c r="I55" s="98" t="str">
        <f t="shared" si="96"/>
        <v/>
      </c>
      <c r="J55" s="98" t="str">
        <f t="shared" si="96"/>
        <v/>
      </c>
      <c r="K55" s="98" t="str">
        <f t="shared" si="96"/>
        <v/>
      </c>
      <c r="L55" s="98" t="str">
        <f t="shared" si="96"/>
        <v/>
      </c>
      <c r="M55" s="98" t="str">
        <f t="shared" si="96"/>
        <v/>
      </c>
      <c r="N55" s="98"/>
      <c r="O55" s="98" t="str">
        <f t="shared" si="96"/>
        <v/>
      </c>
      <c r="P55" s="98" t="str">
        <f t="shared" si="96"/>
        <v/>
      </c>
      <c r="Q55" s="110"/>
    </row>
    <row r="56" spans="1:17" ht="15" customHeight="1" x14ac:dyDescent="0.25">
      <c r="A56" s="109" t="s">
        <v>5</v>
      </c>
      <c r="B56" s="95">
        <v>45090</v>
      </c>
      <c r="C56" s="96">
        <f>IFERROR(IF(B56&gt;0,B56-DATE(YEAR(B56),1,1)+1,""),"")</f>
        <v>164</v>
      </c>
      <c r="D56" s="97">
        <v>1</v>
      </c>
      <c r="E56" s="98">
        <v>747.9</v>
      </c>
      <c r="F56" s="98">
        <v>40.119999999999997</v>
      </c>
      <c r="G56" s="98">
        <v>2.2999999999999998</v>
      </c>
      <c r="H56" s="98">
        <v>0.23</v>
      </c>
      <c r="I56" s="98"/>
      <c r="J56" s="98"/>
      <c r="K56" s="98"/>
      <c r="L56" s="98"/>
      <c r="M56" s="98"/>
      <c r="N56" s="98"/>
      <c r="O56" s="98"/>
      <c r="P56" s="98"/>
      <c r="Q56" s="110"/>
    </row>
    <row r="57" spans="1:17" ht="15" customHeight="1" x14ac:dyDescent="0.25">
      <c r="A57" s="109" t="str">
        <f>IF(ISBLANK(A56),"No Site input",A56)</f>
        <v>ODNR_4</v>
      </c>
      <c r="B57" s="95">
        <v>45090</v>
      </c>
      <c r="C57" s="96">
        <f t="shared" ref="C57:C58" si="97">IFERROR(IF(B57&gt;0,B57-DATE(YEAR(B57),1,1)+1,""),"")</f>
        <v>164</v>
      </c>
      <c r="D57" s="97">
        <v>2</v>
      </c>
      <c r="E57" s="98">
        <v>910.2</v>
      </c>
      <c r="F57" s="98">
        <v>37.99</v>
      </c>
      <c r="G57" s="98">
        <v>1.78</v>
      </c>
      <c r="H57" s="98">
        <v>0.38</v>
      </c>
      <c r="I57" s="98"/>
      <c r="J57" s="98"/>
      <c r="K57" s="98"/>
      <c r="L57" s="98"/>
      <c r="M57" s="98"/>
      <c r="N57" s="98"/>
      <c r="O57" s="98"/>
      <c r="P57" s="98"/>
      <c r="Q57" s="110"/>
    </row>
    <row r="58" spans="1:17" ht="15" customHeight="1" x14ac:dyDescent="0.25">
      <c r="A58" s="109" t="str">
        <f>IF(ISBLANK(A57),"No Site input",A57)</f>
        <v>ODNR_4</v>
      </c>
      <c r="B58" s="95">
        <v>45090</v>
      </c>
      <c r="C58" s="96">
        <f t="shared" si="97"/>
        <v>164</v>
      </c>
      <c r="D58" s="97" t="s">
        <v>14</v>
      </c>
      <c r="E58" s="98">
        <f t="shared" ref="E58:P58" si="98">IFERROR(AVERAGE(E56,E57),"")</f>
        <v>829.05</v>
      </c>
      <c r="F58" s="98">
        <f t="shared" si="98"/>
        <v>39.055</v>
      </c>
      <c r="G58" s="98">
        <f t="shared" si="98"/>
        <v>2.04</v>
      </c>
      <c r="H58" s="98">
        <f t="shared" si="98"/>
        <v>0.30499999999999999</v>
      </c>
      <c r="I58" s="98" t="str">
        <f t="shared" si="98"/>
        <v/>
      </c>
      <c r="J58" s="98" t="str">
        <f t="shared" si="98"/>
        <v/>
      </c>
      <c r="K58" s="98" t="str">
        <f t="shared" si="98"/>
        <v/>
      </c>
      <c r="L58" s="98" t="str">
        <f t="shared" si="98"/>
        <v/>
      </c>
      <c r="M58" s="98" t="str">
        <f t="shared" si="98"/>
        <v/>
      </c>
      <c r="N58" s="98"/>
      <c r="O58" s="98" t="str">
        <f t="shared" si="98"/>
        <v/>
      </c>
      <c r="P58" s="98" t="str">
        <f t="shared" si="98"/>
        <v/>
      </c>
      <c r="Q58" s="110"/>
    </row>
    <row r="59" spans="1:17" ht="15" customHeight="1" x14ac:dyDescent="0.25">
      <c r="A59" s="109" t="s">
        <v>4</v>
      </c>
      <c r="B59" s="95">
        <v>45090</v>
      </c>
      <c r="C59" s="96">
        <f>IFERROR(IF(B59&gt;0,B59-DATE(YEAR(B59),1,1)+1,""),"")</f>
        <v>164</v>
      </c>
      <c r="D59" s="97">
        <v>1</v>
      </c>
      <c r="E59" s="98">
        <v>2371</v>
      </c>
      <c r="F59" s="98">
        <v>50.57</v>
      </c>
      <c r="G59" s="98">
        <v>12.96</v>
      </c>
      <c r="H59" s="98">
        <v>0.79</v>
      </c>
      <c r="I59" s="98"/>
      <c r="J59" s="98"/>
      <c r="K59" s="98"/>
      <c r="L59" s="98"/>
      <c r="M59" s="98"/>
      <c r="N59" s="98"/>
      <c r="O59" s="98"/>
      <c r="P59" s="98"/>
      <c r="Q59" s="110"/>
    </row>
    <row r="60" spans="1:17" ht="15" customHeight="1" x14ac:dyDescent="0.25">
      <c r="A60" s="109" t="str">
        <f>IF(ISBLANK(A59),"No Site input",A59)</f>
        <v>ODNR_6</v>
      </c>
      <c r="B60" s="95">
        <v>45090</v>
      </c>
      <c r="C60" s="96">
        <f t="shared" ref="C60:C61" si="99">IFERROR(IF(B60&gt;0,B60-DATE(YEAR(B60),1,1)+1,""),"")</f>
        <v>164</v>
      </c>
      <c r="D60" s="97">
        <v>2</v>
      </c>
      <c r="E60" s="98">
        <v>1516.1</v>
      </c>
      <c r="F60" s="98">
        <v>162.32</v>
      </c>
      <c r="G60" s="98">
        <v>15.91</v>
      </c>
      <c r="H60" s="98">
        <v>1.78</v>
      </c>
      <c r="I60" s="98"/>
      <c r="J60" s="98"/>
      <c r="K60" s="98"/>
      <c r="L60" s="98"/>
      <c r="M60" s="98"/>
      <c r="N60" s="98"/>
      <c r="O60" s="98"/>
      <c r="P60" s="98"/>
      <c r="Q60" s="110"/>
    </row>
    <row r="61" spans="1:17" ht="15" customHeight="1" x14ac:dyDescent="0.25">
      <c r="A61" s="109" t="str">
        <f>IF(ISBLANK(A60),"No Site input",A60)</f>
        <v>ODNR_6</v>
      </c>
      <c r="B61" s="95">
        <v>45090</v>
      </c>
      <c r="C61" s="96">
        <f t="shared" si="99"/>
        <v>164</v>
      </c>
      <c r="D61" s="97" t="s">
        <v>14</v>
      </c>
      <c r="E61" s="98">
        <f t="shared" ref="E61:P61" si="100">IFERROR(AVERAGE(E59,E60),"")</f>
        <v>1943.55</v>
      </c>
      <c r="F61" s="98">
        <f t="shared" si="100"/>
        <v>106.44499999999999</v>
      </c>
      <c r="G61" s="98">
        <f t="shared" si="100"/>
        <v>14.435</v>
      </c>
      <c r="H61" s="98">
        <f t="shared" si="100"/>
        <v>1.2850000000000001</v>
      </c>
      <c r="I61" s="98" t="str">
        <f t="shared" si="100"/>
        <v/>
      </c>
      <c r="J61" s="98" t="str">
        <f t="shared" si="100"/>
        <v/>
      </c>
      <c r="K61" s="98" t="str">
        <f t="shared" si="100"/>
        <v/>
      </c>
      <c r="L61" s="98" t="str">
        <f t="shared" si="100"/>
        <v/>
      </c>
      <c r="M61" s="98" t="str">
        <f t="shared" si="100"/>
        <v/>
      </c>
      <c r="N61" s="98"/>
      <c r="O61" s="98" t="str">
        <f t="shared" si="100"/>
        <v/>
      </c>
      <c r="P61" s="98" t="str">
        <f t="shared" si="100"/>
        <v/>
      </c>
      <c r="Q61" s="110"/>
    </row>
    <row r="62" spans="1:17" ht="15" customHeight="1" x14ac:dyDescent="0.25">
      <c r="A62" s="109" t="s">
        <v>3</v>
      </c>
      <c r="B62" s="95">
        <v>45090</v>
      </c>
      <c r="C62" s="96">
        <f>IFERROR(IF(B62&gt;0,B62-DATE(YEAR(B62),1,1)+1,""),"")</f>
        <v>164</v>
      </c>
      <c r="D62" s="97">
        <v>1</v>
      </c>
      <c r="E62" s="98">
        <v>1413.4</v>
      </c>
      <c r="F62" s="98">
        <v>35.33</v>
      </c>
      <c r="G62" s="98">
        <v>1.29</v>
      </c>
      <c r="H62" s="98">
        <v>0.12</v>
      </c>
      <c r="I62" s="98"/>
      <c r="J62" s="98"/>
      <c r="K62" s="98"/>
      <c r="L62" s="98"/>
      <c r="M62" s="98"/>
      <c r="N62" s="98"/>
      <c r="O62" s="98"/>
      <c r="P62" s="98"/>
      <c r="Q62" s="111"/>
    </row>
    <row r="63" spans="1:17" ht="15" customHeight="1" x14ac:dyDescent="0.25">
      <c r="A63" s="109" t="str">
        <f>IF(ISBLANK(A62),"No Site input",A62)</f>
        <v>ODNR_2</v>
      </c>
      <c r="B63" s="95">
        <v>45090</v>
      </c>
      <c r="C63" s="96">
        <f t="shared" ref="C63:C64" si="101">IFERROR(IF(B63&gt;0,B63-DATE(YEAR(B63),1,1)+1,""),"")</f>
        <v>164</v>
      </c>
      <c r="D63" s="97">
        <v>2</v>
      </c>
      <c r="E63" s="98">
        <v>1699.4</v>
      </c>
      <c r="F63" s="98">
        <v>77.31</v>
      </c>
      <c r="G63" s="98">
        <v>1.08</v>
      </c>
      <c r="H63" s="98">
        <v>0.12</v>
      </c>
      <c r="I63" s="98"/>
      <c r="J63" s="98"/>
      <c r="K63" s="98"/>
      <c r="L63" s="98"/>
      <c r="M63" s="98"/>
      <c r="N63" s="98"/>
      <c r="O63" s="98"/>
      <c r="P63" s="98"/>
      <c r="Q63" s="110"/>
    </row>
    <row r="64" spans="1:17" ht="15" customHeight="1" x14ac:dyDescent="0.25">
      <c r="A64" s="109" t="str">
        <f>IF(ISBLANK(A63),"No Site input",A63)</f>
        <v>ODNR_2</v>
      </c>
      <c r="B64" s="95">
        <v>45090</v>
      </c>
      <c r="C64" s="96">
        <f t="shared" si="101"/>
        <v>164</v>
      </c>
      <c r="D64" s="97" t="s">
        <v>14</v>
      </c>
      <c r="E64" s="98">
        <f t="shared" ref="E64:P64" si="102">IFERROR(AVERAGE(E62,E63),"")</f>
        <v>1556.4</v>
      </c>
      <c r="F64" s="98">
        <f t="shared" si="102"/>
        <v>56.32</v>
      </c>
      <c r="G64" s="98">
        <f t="shared" si="102"/>
        <v>1.1850000000000001</v>
      </c>
      <c r="H64" s="98">
        <f t="shared" si="102"/>
        <v>0.12</v>
      </c>
      <c r="I64" s="98" t="str">
        <f t="shared" si="102"/>
        <v/>
      </c>
      <c r="J64" s="98" t="str">
        <f t="shared" si="102"/>
        <v/>
      </c>
      <c r="K64" s="98" t="str">
        <f t="shared" si="102"/>
        <v/>
      </c>
      <c r="L64" s="98" t="str">
        <f t="shared" si="102"/>
        <v/>
      </c>
      <c r="M64" s="98" t="str">
        <f t="shared" si="102"/>
        <v/>
      </c>
      <c r="N64" s="98"/>
      <c r="O64" s="98" t="str">
        <f t="shared" si="102"/>
        <v/>
      </c>
      <c r="P64" s="98" t="str">
        <f t="shared" si="102"/>
        <v/>
      </c>
      <c r="Q64" s="110"/>
    </row>
    <row r="65" spans="1:17" ht="15" customHeight="1" x14ac:dyDescent="0.25">
      <c r="A65" s="109" t="s">
        <v>15</v>
      </c>
      <c r="B65" s="95">
        <v>45090</v>
      </c>
      <c r="C65" s="96">
        <f>IFERROR(IF(B65&gt;0,B65-DATE(YEAR(B65),1,1)+1,""),"")</f>
        <v>164</v>
      </c>
      <c r="D65" s="97">
        <v>1</v>
      </c>
      <c r="E65" s="98">
        <v>1331.1</v>
      </c>
      <c r="F65" s="98">
        <v>133.02000000000001</v>
      </c>
      <c r="G65" s="98">
        <v>9.27</v>
      </c>
      <c r="H65" s="98">
        <v>1.82</v>
      </c>
      <c r="I65" s="98">
        <v>0.02</v>
      </c>
      <c r="J65" s="98"/>
      <c r="K65" s="98"/>
      <c r="L65" s="98"/>
      <c r="M65" s="98"/>
      <c r="N65" s="98"/>
      <c r="O65" s="98"/>
      <c r="P65" s="98"/>
      <c r="Q65" s="110"/>
    </row>
    <row r="66" spans="1:17" ht="15" customHeight="1" x14ac:dyDescent="0.25">
      <c r="A66" s="109" t="str">
        <f>IF(ISBLANK(A65),"No Site input",A65)</f>
        <v>Buoy_2</v>
      </c>
      <c r="B66" s="95">
        <v>45090</v>
      </c>
      <c r="C66" s="96">
        <f t="shared" ref="C66:C67" si="103">IFERROR(IF(B66&gt;0,B66-DATE(YEAR(B66),1,1)+1,""),"")</f>
        <v>164</v>
      </c>
      <c r="D66" s="97">
        <v>2</v>
      </c>
      <c r="E66" s="98">
        <v>1443.4</v>
      </c>
      <c r="F66" s="98">
        <v>135.65</v>
      </c>
      <c r="G66" s="98">
        <v>8.25</v>
      </c>
      <c r="H66" s="98">
        <v>1.63</v>
      </c>
      <c r="I66" s="98">
        <v>0.06</v>
      </c>
      <c r="J66" s="98"/>
      <c r="K66" s="98"/>
      <c r="L66" s="98"/>
      <c r="M66" s="98"/>
      <c r="N66" s="98"/>
      <c r="O66" s="98"/>
      <c r="P66" s="98"/>
      <c r="Q66" s="110"/>
    </row>
    <row r="67" spans="1:17" ht="15" customHeight="1" x14ac:dyDescent="0.25">
      <c r="A67" s="109" t="str">
        <f>IF(ISBLANK(A66),"No Site input",A66)</f>
        <v>Buoy_2</v>
      </c>
      <c r="B67" s="95">
        <v>45090</v>
      </c>
      <c r="C67" s="96">
        <f t="shared" si="103"/>
        <v>164</v>
      </c>
      <c r="D67" s="97" t="s">
        <v>14</v>
      </c>
      <c r="E67" s="98">
        <f t="shared" ref="E67:P67" si="104">IFERROR(AVERAGE(E65,E66),"")</f>
        <v>1387.25</v>
      </c>
      <c r="F67" s="98">
        <f t="shared" si="104"/>
        <v>134.33500000000001</v>
      </c>
      <c r="G67" s="98">
        <f t="shared" si="104"/>
        <v>8.76</v>
      </c>
      <c r="H67" s="98">
        <f t="shared" si="104"/>
        <v>1.7250000000000001</v>
      </c>
      <c r="I67" s="98">
        <f t="shared" si="104"/>
        <v>0.04</v>
      </c>
      <c r="J67" s="98" t="str">
        <f t="shared" si="104"/>
        <v/>
      </c>
      <c r="K67" s="98" t="str">
        <f t="shared" si="104"/>
        <v/>
      </c>
      <c r="L67" s="98" t="str">
        <f t="shared" si="104"/>
        <v/>
      </c>
      <c r="M67" s="98" t="str">
        <f t="shared" si="104"/>
        <v/>
      </c>
      <c r="N67" s="98"/>
      <c r="O67" s="98" t="str">
        <f t="shared" si="104"/>
        <v/>
      </c>
      <c r="P67" s="98" t="str">
        <f t="shared" si="104"/>
        <v/>
      </c>
      <c r="Q67" s="110"/>
    </row>
    <row r="68" spans="1:17" ht="15" customHeight="1" x14ac:dyDescent="0.25">
      <c r="A68" s="109" t="s">
        <v>2</v>
      </c>
      <c r="B68" s="95">
        <v>45090</v>
      </c>
      <c r="C68" s="96">
        <f>IFERROR(IF(B68&gt;0,B68-DATE(YEAR(B68),1,1)+1,""),"")</f>
        <v>164</v>
      </c>
      <c r="D68" s="97">
        <v>1</v>
      </c>
      <c r="E68" s="98">
        <v>957.5</v>
      </c>
      <c r="F68" s="98">
        <v>30.6</v>
      </c>
      <c r="G68" s="98">
        <v>4.37</v>
      </c>
      <c r="H68" s="98">
        <v>0.5</v>
      </c>
      <c r="I68" s="98"/>
      <c r="J68" s="98"/>
      <c r="K68" s="98"/>
      <c r="L68" s="98"/>
      <c r="M68" s="98"/>
      <c r="N68" s="98"/>
      <c r="O68" s="98"/>
      <c r="P68" s="98"/>
      <c r="Q68" s="110"/>
    </row>
    <row r="69" spans="1:17" ht="15" customHeight="1" x14ac:dyDescent="0.25">
      <c r="A69" s="109" t="str">
        <f>IF(ISBLANK(A68),"No Site input",A68)</f>
        <v>ODNR_1</v>
      </c>
      <c r="B69" s="95">
        <v>45090</v>
      </c>
      <c r="C69" s="96">
        <f t="shared" ref="C69:C70" si="105">IFERROR(IF(B69&gt;0,B69-DATE(YEAR(B69),1,1)+1,""),"")</f>
        <v>164</v>
      </c>
      <c r="D69" s="97">
        <v>2</v>
      </c>
      <c r="E69" s="98">
        <v>679</v>
      </c>
      <c r="F69" s="98">
        <v>39.26</v>
      </c>
      <c r="G69" s="98">
        <v>14.89</v>
      </c>
      <c r="H69" s="98">
        <v>2.12</v>
      </c>
      <c r="I69" s="98"/>
      <c r="J69" s="98"/>
      <c r="K69" s="98"/>
      <c r="L69" s="98"/>
      <c r="M69" s="98"/>
      <c r="N69" s="98"/>
      <c r="O69" s="98"/>
      <c r="P69" s="98"/>
      <c r="Q69" s="110"/>
    </row>
    <row r="70" spans="1:17" ht="15" customHeight="1" x14ac:dyDescent="0.25">
      <c r="A70" s="109" t="str">
        <f>IF(ISBLANK(A69),"No Site input",A69)</f>
        <v>ODNR_1</v>
      </c>
      <c r="B70" s="95">
        <v>45090</v>
      </c>
      <c r="C70" s="96">
        <f t="shared" si="105"/>
        <v>164</v>
      </c>
      <c r="D70" s="97" t="s">
        <v>14</v>
      </c>
      <c r="E70" s="98">
        <f t="shared" ref="E70:P70" si="106">IFERROR(AVERAGE(E68,E69),"")</f>
        <v>818.25</v>
      </c>
      <c r="F70" s="98">
        <f t="shared" si="106"/>
        <v>34.93</v>
      </c>
      <c r="G70" s="98">
        <f t="shared" si="106"/>
        <v>9.6300000000000008</v>
      </c>
      <c r="H70" s="98">
        <f t="shared" si="106"/>
        <v>1.31</v>
      </c>
      <c r="I70" s="98" t="str">
        <f t="shared" si="106"/>
        <v/>
      </c>
      <c r="J70" s="98" t="str">
        <f t="shared" si="106"/>
        <v/>
      </c>
      <c r="K70" s="98" t="str">
        <f t="shared" si="106"/>
        <v/>
      </c>
      <c r="L70" s="98" t="str">
        <f t="shared" si="106"/>
        <v/>
      </c>
      <c r="M70" s="98" t="str">
        <f t="shared" si="106"/>
        <v/>
      </c>
      <c r="N70" s="98"/>
      <c r="O70" s="98" t="str">
        <f t="shared" si="106"/>
        <v/>
      </c>
      <c r="P70" s="98" t="str">
        <f t="shared" si="106"/>
        <v/>
      </c>
      <c r="Q70" s="110"/>
    </row>
    <row r="71" spans="1:17" ht="15" customHeight="1" x14ac:dyDescent="0.25">
      <c r="A71" s="109" t="s">
        <v>1</v>
      </c>
      <c r="B71" s="95">
        <v>45090</v>
      </c>
      <c r="C71" s="96">
        <f>IFERROR(IF(B71&gt;0,B71-DATE(YEAR(B71),1,1)+1,""),"")</f>
        <v>164</v>
      </c>
      <c r="D71" s="97">
        <v>1</v>
      </c>
      <c r="E71" s="98">
        <v>420.6</v>
      </c>
      <c r="F71" s="98">
        <v>118.3</v>
      </c>
      <c r="G71" s="98">
        <v>32.86</v>
      </c>
      <c r="H71" s="98">
        <v>17.16</v>
      </c>
      <c r="I71" s="98">
        <v>2.46</v>
      </c>
      <c r="J71" s="98">
        <v>0.64</v>
      </c>
      <c r="K71" s="98"/>
      <c r="L71" s="98"/>
      <c r="M71" s="98"/>
      <c r="N71" s="98"/>
      <c r="O71" s="98"/>
      <c r="P71" s="98"/>
      <c r="Q71" s="110"/>
    </row>
    <row r="72" spans="1:17" ht="15" customHeight="1" x14ac:dyDescent="0.25">
      <c r="A72" s="109" t="str">
        <f>IF(ISBLANK(A71),"No Site input",A71)</f>
        <v>EC_1163</v>
      </c>
      <c r="B72" s="95">
        <v>45090</v>
      </c>
      <c r="C72" s="96">
        <f t="shared" ref="C72:C76" si="107">IFERROR(IF(B72&gt;0,B72-DATE(YEAR(B72),1,1)+1,""),"")</f>
        <v>164</v>
      </c>
      <c r="D72" s="97">
        <v>2</v>
      </c>
      <c r="E72" s="98">
        <v>420</v>
      </c>
      <c r="F72" s="98">
        <v>102.45</v>
      </c>
      <c r="G72" s="98">
        <v>22.07</v>
      </c>
      <c r="H72" s="98">
        <v>6.4</v>
      </c>
      <c r="I72" s="98">
        <v>2.2999999999999998</v>
      </c>
      <c r="J72" s="98">
        <v>0.77</v>
      </c>
      <c r="K72" s="98"/>
      <c r="L72" s="98"/>
      <c r="M72" s="98"/>
      <c r="N72" s="98"/>
      <c r="O72" s="98"/>
      <c r="P72" s="98"/>
      <c r="Q72" s="110"/>
    </row>
    <row r="73" spans="1:17" ht="15" customHeight="1" x14ac:dyDescent="0.25">
      <c r="A73" s="109" t="str">
        <f>IF(ISBLANK(A72),"No Site input",A72)</f>
        <v>EC_1163</v>
      </c>
      <c r="B73" s="95">
        <v>45090</v>
      </c>
      <c r="C73" s="96">
        <f t="shared" si="107"/>
        <v>164</v>
      </c>
      <c r="D73" s="97" t="s">
        <v>14</v>
      </c>
      <c r="E73" s="98">
        <f t="shared" ref="E73:P73" si="108">IFERROR(AVERAGE(E71,E72),"")</f>
        <v>420.3</v>
      </c>
      <c r="F73" s="98">
        <f t="shared" si="108"/>
        <v>110.375</v>
      </c>
      <c r="G73" s="98">
        <f t="shared" si="108"/>
        <v>27.465</v>
      </c>
      <c r="H73" s="98">
        <f t="shared" si="108"/>
        <v>11.780000000000001</v>
      </c>
      <c r="I73" s="98">
        <f t="shared" si="108"/>
        <v>2.38</v>
      </c>
      <c r="J73" s="98">
        <f t="shared" si="108"/>
        <v>0.70500000000000007</v>
      </c>
      <c r="K73" s="98" t="str">
        <f t="shared" si="108"/>
        <v/>
      </c>
      <c r="L73" s="98" t="str">
        <f t="shared" si="108"/>
        <v/>
      </c>
      <c r="M73" s="98" t="str">
        <f t="shared" si="108"/>
        <v/>
      </c>
      <c r="N73" s="98"/>
      <c r="O73" s="98" t="str">
        <f t="shared" si="108"/>
        <v/>
      </c>
      <c r="P73" s="98" t="str">
        <f t="shared" si="108"/>
        <v/>
      </c>
      <c r="Q73" s="110"/>
    </row>
    <row r="74" spans="1:17" ht="15" customHeight="1" x14ac:dyDescent="0.25">
      <c r="A74" s="109" t="s">
        <v>16</v>
      </c>
      <c r="B74" s="95">
        <v>45090</v>
      </c>
      <c r="C74" s="96">
        <f t="shared" si="107"/>
        <v>164</v>
      </c>
      <c r="D74" s="97">
        <v>1</v>
      </c>
      <c r="E74" s="98">
        <v>480.6</v>
      </c>
      <c r="F74" s="98">
        <v>63.49</v>
      </c>
      <c r="G74" s="98">
        <v>12.04</v>
      </c>
      <c r="H74" s="98">
        <v>4.88</v>
      </c>
      <c r="I74" s="98">
        <v>0.36</v>
      </c>
      <c r="J74" s="98"/>
      <c r="K74" s="98"/>
      <c r="L74" s="98"/>
      <c r="M74" s="98"/>
      <c r="N74" s="98"/>
      <c r="O74" s="98"/>
      <c r="P74" s="98"/>
      <c r="Q74" s="110"/>
    </row>
    <row r="75" spans="1:17" ht="15" customHeight="1" x14ac:dyDescent="0.25">
      <c r="A75" s="109" t="s">
        <v>16</v>
      </c>
      <c r="B75" s="95">
        <v>45090</v>
      </c>
      <c r="C75" s="96">
        <f t="shared" si="107"/>
        <v>164</v>
      </c>
      <c r="D75" s="97">
        <v>2</v>
      </c>
      <c r="E75" s="98">
        <v>255.5</v>
      </c>
      <c r="F75" s="98">
        <v>50.11</v>
      </c>
      <c r="G75" s="98">
        <v>13.2</v>
      </c>
      <c r="H75" s="98">
        <v>5.84</v>
      </c>
      <c r="I75" s="98">
        <v>0.25</v>
      </c>
      <c r="J75" s="98"/>
      <c r="K75" s="98"/>
      <c r="L75" s="98"/>
      <c r="M75" s="98"/>
      <c r="N75" s="98"/>
      <c r="O75" s="98"/>
      <c r="P75" s="98"/>
      <c r="Q75" s="110"/>
    </row>
    <row r="76" spans="1:17" ht="15" customHeight="1" x14ac:dyDescent="0.25">
      <c r="A76" s="109" t="s">
        <v>16</v>
      </c>
      <c r="B76" s="95">
        <v>45090</v>
      </c>
      <c r="C76" s="96">
        <f t="shared" si="107"/>
        <v>164</v>
      </c>
      <c r="D76" s="97" t="s">
        <v>14</v>
      </c>
      <c r="E76" s="98">
        <f t="shared" ref="E76:P76" si="109">IFERROR(AVERAGE(E74,E75),"")</f>
        <v>368.05</v>
      </c>
      <c r="F76" s="98">
        <f t="shared" si="109"/>
        <v>56.8</v>
      </c>
      <c r="G76" s="98">
        <f t="shared" si="109"/>
        <v>12.62</v>
      </c>
      <c r="H76" s="98">
        <f t="shared" si="109"/>
        <v>5.3599999999999994</v>
      </c>
      <c r="I76" s="98">
        <f t="shared" si="109"/>
        <v>0.30499999999999999</v>
      </c>
      <c r="J76" s="98" t="str">
        <f t="shared" si="109"/>
        <v/>
      </c>
      <c r="K76" s="98" t="str">
        <f t="shared" si="109"/>
        <v/>
      </c>
      <c r="L76" s="98" t="str">
        <f t="shared" si="109"/>
        <v/>
      </c>
      <c r="M76" s="98" t="str">
        <f t="shared" si="109"/>
        <v/>
      </c>
      <c r="N76" s="98"/>
      <c r="O76" s="98" t="str">
        <f t="shared" si="109"/>
        <v/>
      </c>
      <c r="P76" s="98" t="str">
        <f t="shared" si="109"/>
        <v/>
      </c>
      <c r="Q76" s="110"/>
    </row>
    <row r="77" spans="1:17" ht="15" customHeight="1" x14ac:dyDescent="0.25">
      <c r="A77" s="109" t="s">
        <v>0</v>
      </c>
      <c r="B77" s="95">
        <v>45090</v>
      </c>
      <c r="C77" s="96">
        <f>IFERROR(IF(B77&gt;0,B77-DATE(YEAR(B77),1,1)+1,""),"")</f>
        <v>164</v>
      </c>
      <c r="D77" s="97">
        <v>1</v>
      </c>
      <c r="E77" s="98">
        <v>1513</v>
      </c>
      <c r="F77" s="98">
        <v>243.1</v>
      </c>
      <c r="G77" s="98">
        <v>138.76</v>
      </c>
      <c r="H77" s="98">
        <v>78.83</v>
      </c>
      <c r="I77" s="98">
        <v>26.14</v>
      </c>
      <c r="J77" s="98">
        <v>14.85</v>
      </c>
      <c r="K77" s="98">
        <v>4.3600000000000003</v>
      </c>
      <c r="L77" s="98">
        <v>0.91</v>
      </c>
      <c r="M77" s="98"/>
      <c r="N77" s="98"/>
      <c r="O77" s="98"/>
      <c r="P77" s="98"/>
      <c r="Q77" s="110"/>
    </row>
    <row r="78" spans="1:17" ht="15" customHeight="1" x14ac:dyDescent="0.25">
      <c r="A78" s="109" t="str">
        <f>IF(ISBLANK(A77),"No Site input",A77)</f>
        <v>Bells</v>
      </c>
      <c r="B78" s="95">
        <v>45090</v>
      </c>
      <c r="C78" s="96">
        <f t="shared" ref="C78:C79" si="110">IFERROR(IF(B78&gt;0,B78-DATE(YEAR(B78),1,1)+1,""),"")</f>
        <v>164</v>
      </c>
      <c r="D78" s="97">
        <v>2</v>
      </c>
      <c r="E78" s="98">
        <v>612</v>
      </c>
      <c r="F78" s="98">
        <v>228.1</v>
      </c>
      <c r="G78" s="98">
        <v>94.45</v>
      </c>
      <c r="H78" s="98">
        <v>53.66</v>
      </c>
      <c r="I78" s="98">
        <v>13.48</v>
      </c>
      <c r="J78" s="98">
        <v>9.7799999999999994</v>
      </c>
      <c r="K78" s="98">
        <v>6.49</v>
      </c>
      <c r="L78" s="98">
        <v>3.74</v>
      </c>
      <c r="M78" s="98"/>
      <c r="N78" s="98"/>
      <c r="O78" s="98"/>
      <c r="P78" s="98"/>
      <c r="Q78" s="110"/>
    </row>
    <row r="79" spans="1:17" ht="15" customHeight="1" thickBot="1" x14ac:dyDescent="0.3">
      <c r="A79" s="112" t="str">
        <f>IF(ISBLANK(A78),"No Site input",A78)</f>
        <v>Bells</v>
      </c>
      <c r="B79" s="113">
        <v>45090</v>
      </c>
      <c r="C79" s="114">
        <f t="shared" si="110"/>
        <v>164</v>
      </c>
      <c r="D79" s="115" t="s">
        <v>14</v>
      </c>
      <c r="E79" s="116">
        <f t="shared" ref="E79:P79" si="111">IFERROR(AVERAGE(E77,E78),"")</f>
        <v>1062.5</v>
      </c>
      <c r="F79" s="116">
        <f t="shared" si="111"/>
        <v>235.6</v>
      </c>
      <c r="G79" s="116">
        <f t="shared" si="111"/>
        <v>116.60499999999999</v>
      </c>
      <c r="H79" s="116">
        <f t="shared" si="111"/>
        <v>66.245000000000005</v>
      </c>
      <c r="I79" s="116">
        <f t="shared" si="111"/>
        <v>19.810000000000002</v>
      </c>
      <c r="J79" s="116">
        <f t="shared" si="111"/>
        <v>12.315</v>
      </c>
      <c r="K79" s="116">
        <f t="shared" si="111"/>
        <v>5.4250000000000007</v>
      </c>
      <c r="L79" s="116">
        <f t="shared" si="111"/>
        <v>2.3250000000000002</v>
      </c>
      <c r="M79" s="116" t="str">
        <f t="shared" si="111"/>
        <v/>
      </c>
      <c r="N79" s="116"/>
      <c r="O79" s="116" t="str">
        <f t="shared" si="111"/>
        <v/>
      </c>
      <c r="P79" s="116" t="str">
        <f t="shared" si="111"/>
        <v/>
      </c>
      <c r="Q79" s="117"/>
    </row>
    <row r="80" spans="1:17" ht="15" customHeight="1" x14ac:dyDescent="0.25">
      <c r="A80" s="103" t="s">
        <v>6</v>
      </c>
      <c r="B80" s="104">
        <v>45097</v>
      </c>
      <c r="C80" s="105">
        <f>IFERROR(IF(B80&gt;0,B80-DATE(YEAR(B80),1,1)+1,""),"")</f>
        <v>171</v>
      </c>
      <c r="D80" s="106">
        <v>1</v>
      </c>
      <c r="E80" s="107">
        <v>1565.2</v>
      </c>
      <c r="F80" s="107">
        <v>25.25</v>
      </c>
      <c r="G80" s="107">
        <v>0.15</v>
      </c>
      <c r="H80" s="107"/>
      <c r="I80" s="107"/>
      <c r="J80" s="107"/>
      <c r="K80" s="107"/>
      <c r="L80" s="107"/>
      <c r="M80" s="107"/>
      <c r="N80" s="107"/>
      <c r="O80" s="107"/>
      <c r="P80" s="107"/>
      <c r="Q80" s="108"/>
    </row>
    <row r="81" spans="1:17" ht="15" customHeight="1" x14ac:dyDescent="0.25">
      <c r="A81" s="109" t="str">
        <f>IF(ISBLANK(A80),"No Site input",A80)</f>
        <v>Muddy Creek</v>
      </c>
      <c r="B81" s="95">
        <v>45097</v>
      </c>
      <c r="C81" s="96">
        <f t="shared" ref="C81:C82" si="112">IFERROR(IF(B81&gt;0,B81-DATE(YEAR(B81),1,1)+1,""),"")</f>
        <v>171</v>
      </c>
      <c r="D81" s="97">
        <v>2</v>
      </c>
      <c r="E81" s="98">
        <v>1758</v>
      </c>
      <c r="F81" s="98">
        <v>35.880000000000003</v>
      </c>
      <c r="G81" s="98">
        <v>0.1</v>
      </c>
      <c r="H81" s="98"/>
      <c r="I81" s="98"/>
      <c r="J81" s="98"/>
      <c r="K81" s="98"/>
      <c r="L81" s="98"/>
      <c r="M81" s="98"/>
      <c r="N81" s="98"/>
      <c r="O81" s="98"/>
      <c r="P81" s="98"/>
      <c r="Q81" s="110"/>
    </row>
    <row r="82" spans="1:17" ht="15" customHeight="1" x14ac:dyDescent="0.25">
      <c r="A82" s="109" t="str">
        <f>IF(ISBLANK(A81),"No Site input",A81)</f>
        <v>Muddy Creek</v>
      </c>
      <c r="B82" s="95">
        <v>45097</v>
      </c>
      <c r="C82" s="96">
        <f t="shared" si="112"/>
        <v>171</v>
      </c>
      <c r="D82" s="97" t="s">
        <v>14</v>
      </c>
      <c r="E82" s="98">
        <f>IFERROR(AVERAGE(E80,E81),"")</f>
        <v>1661.6</v>
      </c>
      <c r="F82" s="98">
        <f t="shared" ref="F82:P82" si="113">IFERROR(AVERAGE(F80,F81),"")</f>
        <v>30.565000000000001</v>
      </c>
      <c r="G82" s="98">
        <f t="shared" si="113"/>
        <v>0.125</v>
      </c>
      <c r="H82" s="98" t="str">
        <f t="shared" si="113"/>
        <v/>
      </c>
      <c r="I82" s="98" t="str">
        <f t="shared" si="113"/>
        <v/>
      </c>
      <c r="J82" s="98" t="str">
        <f t="shared" si="113"/>
        <v/>
      </c>
      <c r="K82" s="98" t="str">
        <f t="shared" si="113"/>
        <v/>
      </c>
      <c r="L82" s="98" t="str">
        <f t="shared" si="113"/>
        <v/>
      </c>
      <c r="M82" s="98" t="str">
        <f t="shared" si="113"/>
        <v/>
      </c>
      <c r="N82" s="98"/>
      <c r="O82" s="98" t="str">
        <f t="shared" si="113"/>
        <v/>
      </c>
      <c r="P82" s="98" t="str">
        <f t="shared" si="113"/>
        <v/>
      </c>
      <c r="Q82" s="110"/>
    </row>
    <row r="83" spans="1:17" ht="15" customHeight="1" x14ac:dyDescent="0.25">
      <c r="A83" s="109" t="s">
        <v>5</v>
      </c>
      <c r="B83" s="95">
        <v>45097</v>
      </c>
      <c r="C83" s="96">
        <f>IFERROR(IF(B83&gt;0,B83-DATE(YEAR(B83),1,1)+1,""),"")</f>
        <v>171</v>
      </c>
      <c r="D83" s="97">
        <v>1</v>
      </c>
      <c r="E83" s="98">
        <v>1909.9</v>
      </c>
      <c r="F83" s="98">
        <v>12.77</v>
      </c>
      <c r="G83" s="98">
        <v>0.25</v>
      </c>
      <c r="H83" s="98"/>
      <c r="I83" s="98"/>
      <c r="J83" s="98"/>
      <c r="K83" s="98"/>
      <c r="L83" s="98"/>
      <c r="M83" s="98"/>
      <c r="N83" s="98"/>
      <c r="O83" s="98"/>
      <c r="P83" s="98"/>
      <c r="Q83" s="110"/>
    </row>
    <row r="84" spans="1:17" ht="15" customHeight="1" x14ac:dyDescent="0.25">
      <c r="A84" s="109" t="str">
        <f>IF(ISBLANK(A83),"No Site input",A83)</f>
        <v>ODNR_4</v>
      </c>
      <c r="B84" s="95">
        <v>45097</v>
      </c>
      <c r="C84" s="96">
        <f t="shared" ref="C84:C85" si="114">IFERROR(IF(B84&gt;0,B84-DATE(YEAR(B84),1,1)+1,""),"")</f>
        <v>171</v>
      </c>
      <c r="D84" s="97">
        <v>2</v>
      </c>
      <c r="E84" s="98">
        <v>1952.9</v>
      </c>
      <c r="F84" s="98">
        <v>11.21</v>
      </c>
      <c r="G84" s="98">
        <v>0.14000000000000001</v>
      </c>
      <c r="H84" s="98"/>
      <c r="I84" s="98"/>
      <c r="J84" s="98"/>
      <c r="K84" s="98"/>
      <c r="L84" s="98"/>
      <c r="M84" s="98"/>
      <c r="N84" s="98"/>
      <c r="O84" s="98"/>
      <c r="P84" s="98"/>
      <c r="Q84" s="110"/>
    </row>
    <row r="85" spans="1:17" ht="15" customHeight="1" x14ac:dyDescent="0.25">
      <c r="A85" s="109" t="str">
        <f>IF(ISBLANK(A84),"No Site input",A84)</f>
        <v>ODNR_4</v>
      </c>
      <c r="B85" s="95">
        <v>45097</v>
      </c>
      <c r="C85" s="96">
        <f t="shared" si="114"/>
        <v>171</v>
      </c>
      <c r="D85" s="97" t="s">
        <v>14</v>
      </c>
      <c r="E85" s="98">
        <f t="shared" ref="E85:P85" si="115">IFERROR(AVERAGE(E83,E84),"")</f>
        <v>1931.4</v>
      </c>
      <c r="F85" s="98">
        <f t="shared" si="115"/>
        <v>11.99</v>
      </c>
      <c r="G85" s="98">
        <f t="shared" si="115"/>
        <v>0.19500000000000001</v>
      </c>
      <c r="H85" s="98" t="str">
        <f t="shared" si="115"/>
        <v/>
      </c>
      <c r="I85" s="98" t="str">
        <f t="shared" si="115"/>
        <v/>
      </c>
      <c r="J85" s="98" t="str">
        <f t="shared" si="115"/>
        <v/>
      </c>
      <c r="K85" s="98" t="str">
        <f t="shared" si="115"/>
        <v/>
      </c>
      <c r="L85" s="98" t="str">
        <f t="shared" si="115"/>
        <v/>
      </c>
      <c r="M85" s="98" t="str">
        <f t="shared" si="115"/>
        <v/>
      </c>
      <c r="N85" s="98"/>
      <c r="O85" s="98" t="str">
        <f t="shared" si="115"/>
        <v/>
      </c>
      <c r="P85" s="98" t="str">
        <f t="shared" si="115"/>
        <v/>
      </c>
      <c r="Q85" s="110"/>
    </row>
    <row r="86" spans="1:17" ht="15" customHeight="1" x14ac:dyDescent="0.25">
      <c r="A86" s="109" t="s">
        <v>4</v>
      </c>
      <c r="B86" s="95">
        <v>45097</v>
      </c>
      <c r="C86" s="96">
        <f>IFERROR(IF(B86&gt;0,B86-DATE(YEAR(B86),1,1)+1,""),"")</f>
        <v>171</v>
      </c>
      <c r="D86" s="97">
        <v>1</v>
      </c>
      <c r="E86" s="98">
        <v>1886.2</v>
      </c>
      <c r="F86" s="98">
        <v>298.10000000000002</v>
      </c>
      <c r="G86" s="98">
        <v>55.48</v>
      </c>
      <c r="H86" s="98">
        <v>21.87</v>
      </c>
      <c r="I86" s="98">
        <v>4.7699999999999996</v>
      </c>
      <c r="J86" s="98">
        <v>0.64</v>
      </c>
      <c r="K86" s="98"/>
      <c r="L86" s="98"/>
      <c r="M86" s="98"/>
      <c r="N86" s="98"/>
      <c r="O86" s="98"/>
      <c r="P86" s="98"/>
      <c r="Q86" s="110"/>
    </row>
    <row r="87" spans="1:17" ht="15" customHeight="1" x14ac:dyDescent="0.25">
      <c r="A87" s="109" t="str">
        <f>IF(ISBLANK(A86),"No Site input",A86)</f>
        <v>ODNR_6</v>
      </c>
      <c r="B87" s="95">
        <v>45097</v>
      </c>
      <c r="C87" s="96">
        <f t="shared" ref="C87:C88" si="116">IFERROR(IF(B87&gt;0,B87-DATE(YEAR(B87),1,1)+1,""),"")</f>
        <v>171</v>
      </c>
      <c r="D87" s="97">
        <v>2</v>
      </c>
      <c r="E87" s="98">
        <v>2295</v>
      </c>
      <c r="F87" s="98">
        <v>279.7</v>
      </c>
      <c r="G87" s="98">
        <v>76.67</v>
      </c>
      <c r="H87" s="98">
        <v>18.39</v>
      </c>
      <c r="I87" s="98">
        <v>4.8499999999999996</v>
      </c>
      <c r="J87" s="98">
        <v>0.84</v>
      </c>
      <c r="K87" s="98"/>
      <c r="L87" s="98"/>
      <c r="M87" s="98"/>
      <c r="N87" s="98"/>
      <c r="O87" s="98"/>
      <c r="P87" s="98"/>
      <c r="Q87" s="110"/>
    </row>
    <row r="88" spans="1:17" ht="15" customHeight="1" x14ac:dyDescent="0.25">
      <c r="A88" s="109" t="str">
        <f>IF(ISBLANK(A87),"No Site input",A87)</f>
        <v>ODNR_6</v>
      </c>
      <c r="B88" s="95">
        <v>45097</v>
      </c>
      <c r="C88" s="96">
        <f t="shared" si="116"/>
        <v>171</v>
      </c>
      <c r="D88" s="97" t="s">
        <v>14</v>
      </c>
      <c r="E88" s="98">
        <f t="shared" ref="E88:P88" si="117">IFERROR(AVERAGE(E86,E87),"")</f>
        <v>2090.6</v>
      </c>
      <c r="F88" s="98">
        <f t="shared" si="117"/>
        <v>288.89999999999998</v>
      </c>
      <c r="G88" s="98">
        <f t="shared" si="117"/>
        <v>66.075000000000003</v>
      </c>
      <c r="H88" s="98">
        <f t="shared" si="117"/>
        <v>20.130000000000003</v>
      </c>
      <c r="I88" s="98">
        <f t="shared" si="117"/>
        <v>4.8099999999999996</v>
      </c>
      <c r="J88" s="98">
        <f t="shared" si="117"/>
        <v>0.74</v>
      </c>
      <c r="K88" s="98" t="str">
        <f t="shared" si="117"/>
        <v/>
      </c>
      <c r="L88" s="98" t="str">
        <f t="shared" si="117"/>
        <v/>
      </c>
      <c r="M88" s="98" t="str">
        <f t="shared" si="117"/>
        <v/>
      </c>
      <c r="N88" s="98"/>
      <c r="O88" s="98" t="str">
        <f t="shared" si="117"/>
        <v/>
      </c>
      <c r="P88" s="98" t="str">
        <f t="shared" si="117"/>
        <v/>
      </c>
      <c r="Q88" s="110"/>
    </row>
    <row r="89" spans="1:17" ht="15" customHeight="1" x14ac:dyDescent="0.25">
      <c r="A89" s="109" t="s">
        <v>3</v>
      </c>
      <c r="B89" s="95">
        <v>45097</v>
      </c>
      <c r="C89" s="96">
        <f>IFERROR(IF(B89&gt;0,B89-DATE(YEAR(B89),1,1)+1,""),"")</f>
        <v>171</v>
      </c>
      <c r="D89" s="97">
        <v>1</v>
      </c>
      <c r="E89" s="98">
        <v>633.20000000000005</v>
      </c>
      <c r="F89" s="98">
        <v>84.7</v>
      </c>
      <c r="G89" s="98">
        <v>58.17</v>
      </c>
      <c r="H89" s="98">
        <v>16.440000000000001</v>
      </c>
      <c r="I89" s="98">
        <v>3.88</v>
      </c>
      <c r="J89" s="98">
        <v>0.86</v>
      </c>
      <c r="K89" s="98"/>
      <c r="L89" s="98"/>
      <c r="M89" s="98"/>
      <c r="N89" s="98"/>
      <c r="O89" s="98"/>
      <c r="P89" s="98"/>
      <c r="Q89" s="111"/>
    </row>
    <row r="90" spans="1:17" ht="15" customHeight="1" x14ac:dyDescent="0.25">
      <c r="A90" s="109" t="str">
        <f>IF(ISBLANK(A89),"No Site input",A89)</f>
        <v>ODNR_2</v>
      </c>
      <c r="B90" s="95">
        <v>45097</v>
      </c>
      <c r="C90" s="96">
        <f t="shared" ref="C90:C91" si="118">IFERROR(IF(B90&gt;0,B90-DATE(YEAR(B90),1,1)+1,""),"")</f>
        <v>171</v>
      </c>
      <c r="D90" s="97">
        <v>2</v>
      </c>
      <c r="E90" s="98">
        <v>808</v>
      </c>
      <c r="F90" s="98">
        <v>157.88</v>
      </c>
      <c r="G90" s="98">
        <v>31.55</v>
      </c>
      <c r="H90" s="98">
        <v>5.18</v>
      </c>
      <c r="I90" s="98">
        <v>2.1</v>
      </c>
      <c r="J90" s="98">
        <v>0.91</v>
      </c>
      <c r="K90" s="98"/>
      <c r="L90" s="98"/>
      <c r="M90" s="98"/>
      <c r="N90" s="98"/>
      <c r="O90" s="98"/>
      <c r="P90" s="98"/>
      <c r="Q90" s="110"/>
    </row>
    <row r="91" spans="1:17" ht="15" customHeight="1" x14ac:dyDescent="0.25">
      <c r="A91" s="109" t="str">
        <f>IF(ISBLANK(A90),"No Site input",A90)</f>
        <v>ODNR_2</v>
      </c>
      <c r="B91" s="95">
        <v>45097</v>
      </c>
      <c r="C91" s="96">
        <f t="shared" si="118"/>
        <v>171</v>
      </c>
      <c r="D91" s="97" t="s">
        <v>14</v>
      </c>
      <c r="E91" s="98">
        <f t="shared" ref="E91:P91" si="119">IFERROR(AVERAGE(E89,E90),"")</f>
        <v>720.6</v>
      </c>
      <c r="F91" s="98">
        <f t="shared" si="119"/>
        <v>121.28999999999999</v>
      </c>
      <c r="G91" s="98">
        <f t="shared" si="119"/>
        <v>44.86</v>
      </c>
      <c r="H91" s="98">
        <f t="shared" si="119"/>
        <v>10.81</v>
      </c>
      <c r="I91" s="98">
        <f t="shared" si="119"/>
        <v>2.99</v>
      </c>
      <c r="J91" s="98">
        <f t="shared" si="119"/>
        <v>0.88500000000000001</v>
      </c>
      <c r="K91" s="98" t="str">
        <f t="shared" si="119"/>
        <v/>
      </c>
      <c r="L91" s="98" t="str">
        <f t="shared" si="119"/>
        <v/>
      </c>
      <c r="M91" s="98" t="str">
        <f t="shared" si="119"/>
        <v/>
      </c>
      <c r="N91" s="98"/>
      <c r="O91" s="98" t="str">
        <f t="shared" si="119"/>
        <v/>
      </c>
      <c r="P91" s="98" t="str">
        <f t="shared" si="119"/>
        <v/>
      </c>
      <c r="Q91" s="110"/>
    </row>
    <row r="92" spans="1:17" ht="15" customHeight="1" x14ac:dyDescent="0.25">
      <c r="A92" s="109" t="s">
        <v>15</v>
      </c>
      <c r="B92" s="95">
        <v>45097</v>
      </c>
      <c r="C92" s="96">
        <f>IFERROR(IF(B92&gt;0,B92-DATE(YEAR(B92),1,1)+1,""),"")</f>
        <v>171</v>
      </c>
      <c r="D92" s="97">
        <v>1</v>
      </c>
      <c r="E92" s="98">
        <v>1915.4</v>
      </c>
      <c r="F92" s="98">
        <v>322.5</v>
      </c>
      <c r="G92" s="98">
        <v>112.5</v>
      </c>
      <c r="H92" s="98">
        <v>36.49</v>
      </c>
      <c r="I92" s="98">
        <v>13.93</v>
      </c>
      <c r="J92" s="98">
        <v>3.46</v>
      </c>
      <c r="K92" s="98">
        <v>0.49</v>
      </c>
      <c r="L92" s="98"/>
      <c r="M92" s="98"/>
      <c r="N92" s="98"/>
      <c r="O92" s="98"/>
      <c r="P92" s="98"/>
      <c r="Q92" s="110"/>
    </row>
    <row r="93" spans="1:17" ht="15" customHeight="1" x14ac:dyDescent="0.25">
      <c r="A93" s="109" t="str">
        <f>IF(ISBLANK(A92),"No Site input",A92)</f>
        <v>Buoy_2</v>
      </c>
      <c r="B93" s="95">
        <v>45097</v>
      </c>
      <c r="C93" s="96">
        <f t="shared" ref="C93:C94" si="120">IFERROR(IF(B93&gt;0,B93-DATE(YEAR(B93),1,1)+1,""),"")</f>
        <v>171</v>
      </c>
      <c r="D93" s="97">
        <v>2</v>
      </c>
      <c r="E93" s="98">
        <v>1872.4</v>
      </c>
      <c r="F93" s="98">
        <v>372.4</v>
      </c>
      <c r="G93" s="98">
        <v>126.47</v>
      </c>
      <c r="H93" s="98">
        <v>32.47</v>
      </c>
      <c r="I93" s="98">
        <v>9.81</v>
      </c>
      <c r="J93" s="98">
        <v>4.37</v>
      </c>
      <c r="K93" s="98">
        <v>0.39</v>
      </c>
      <c r="L93" s="98"/>
      <c r="M93" s="98"/>
      <c r="N93" s="98"/>
      <c r="O93" s="98"/>
      <c r="P93" s="98"/>
      <c r="Q93" s="110"/>
    </row>
    <row r="94" spans="1:17" ht="15" customHeight="1" x14ac:dyDescent="0.25">
      <c r="A94" s="109" t="str">
        <f>IF(ISBLANK(A93),"No Site input",A93)</f>
        <v>Buoy_2</v>
      </c>
      <c r="B94" s="95">
        <v>45097</v>
      </c>
      <c r="C94" s="96">
        <f t="shared" si="120"/>
        <v>171</v>
      </c>
      <c r="D94" s="97" t="s">
        <v>14</v>
      </c>
      <c r="E94" s="98">
        <f t="shared" ref="E94:P94" si="121">IFERROR(AVERAGE(E92,E93),"")</f>
        <v>1893.9</v>
      </c>
      <c r="F94" s="98">
        <f t="shared" si="121"/>
        <v>347.45</v>
      </c>
      <c r="G94" s="98">
        <f t="shared" si="121"/>
        <v>119.485</v>
      </c>
      <c r="H94" s="98">
        <f t="shared" si="121"/>
        <v>34.480000000000004</v>
      </c>
      <c r="I94" s="98">
        <f t="shared" si="121"/>
        <v>11.870000000000001</v>
      </c>
      <c r="J94" s="98">
        <f t="shared" si="121"/>
        <v>3.915</v>
      </c>
      <c r="K94" s="98">
        <f t="shared" si="121"/>
        <v>0.44</v>
      </c>
      <c r="L94" s="98" t="str">
        <f t="shared" si="121"/>
        <v/>
      </c>
      <c r="M94" s="98" t="str">
        <f t="shared" si="121"/>
        <v/>
      </c>
      <c r="N94" s="98"/>
      <c r="O94" s="98" t="str">
        <f t="shared" si="121"/>
        <v/>
      </c>
      <c r="P94" s="98" t="str">
        <f t="shared" si="121"/>
        <v/>
      </c>
      <c r="Q94" s="110"/>
    </row>
    <row r="95" spans="1:17" ht="15" customHeight="1" x14ac:dyDescent="0.25">
      <c r="A95" s="109" t="s">
        <v>2</v>
      </c>
      <c r="B95" s="95">
        <v>45097</v>
      </c>
      <c r="C95" s="96">
        <f>IFERROR(IF(B95&gt;0,B95-DATE(YEAR(B95),1,1)+1,""),"")</f>
        <v>171</v>
      </c>
      <c r="D95" s="97">
        <v>1</v>
      </c>
      <c r="E95" s="98">
        <v>2064</v>
      </c>
      <c r="F95" s="98">
        <v>378.1</v>
      </c>
      <c r="G95" s="98">
        <v>102.45</v>
      </c>
      <c r="H95" s="98">
        <v>38.08</v>
      </c>
      <c r="I95" s="98">
        <v>10.82</v>
      </c>
      <c r="J95" s="98">
        <v>4.51</v>
      </c>
      <c r="K95" s="98">
        <v>2.1800000000000002</v>
      </c>
      <c r="L95" s="98">
        <v>0.67</v>
      </c>
      <c r="M95" s="98"/>
      <c r="N95" s="98"/>
      <c r="O95" s="98"/>
      <c r="P95" s="98"/>
      <c r="Q95" s="110"/>
    </row>
    <row r="96" spans="1:17" ht="15" customHeight="1" x14ac:dyDescent="0.25">
      <c r="A96" s="109" t="str">
        <f>IF(ISBLANK(A95),"No Site input",A95)</f>
        <v>ODNR_1</v>
      </c>
      <c r="B96" s="95">
        <v>45097</v>
      </c>
      <c r="C96" s="96">
        <f t="shared" ref="C96:C97" si="122">IFERROR(IF(B96&gt;0,B96-DATE(YEAR(B96),1,1)+1,""),"")</f>
        <v>171</v>
      </c>
      <c r="D96" s="97">
        <v>2</v>
      </c>
      <c r="E96" s="98">
        <v>1710.7</v>
      </c>
      <c r="F96" s="98">
        <v>412.2</v>
      </c>
      <c r="G96" s="98">
        <v>104.24</v>
      </c>
      <c r="H96" s="98">
        <v>26.96</v>
      </c>
      <c r="I96" s="98">
        <v>11.83</v>
      </c>
      <c r="J96" s="98">
        <v>4.26</v>
      </c>
      <c r="K96" s="98">
        <v>1.69</v>
      </c>
      <c r="L96" s="98">
        <v>0.22</v>
      </c>
      <c r="M96" s="98"/>
      <c r="N96" s="98"/>
      <c r="O96" s="98"/>
      <c r="P96" s="98"/>
      <c r="Q96" s="110"/>
    </row>
    <row r="97" spans="1:17" ht="15" customHeight="1" x14ac:dyDescent="0.25">
      <c r="A97" s="109" t="str">
        <f>IF(ISBLANK(A96),"No Site input",A96)</f>
        <v>ODNR_1</v>
      </c>
      <c r="B97" s="95">
        <v>45097</v>
      </c>
      <c r="C97" s="96">
        <f t="shared" si="122"/>
        <v>171</v>
      </c>
      <c r="D97" s="97" t="s">
        <v>14</v>
      </c>
      <c r="E97" s="98">
        <f t="shared" ref="E97:P97" si="123">IFERROR(AVERAGE(E95,E96),"")</f>
        <v>1887.35</v>
      </c>
      <c r="F97" s="98">
        <f t="shared" si="123"/>
        <v>395.15</v>
      </c>
      <c r="G97" s="98">
        <f t="shared" si="123"/>
        <v>103.345</v>
      </c>
      <c r="H97" s="98">
        <f t="shared" si="123"/>
        <v>32.519999999999996</v>
      </c>
      <c r="I97" s="98">
        <f t="shared" si="123"/>
        <v>11.324999999999999</v>
      </c>
      <c r="J97" s="98">
        <f t="shared" si="123"/>
        <v>4.3849999999999998</v>
      </c>
      <c r="K97" s="98">
        <f t="shared" si="123"/>
        <v>1.9350000000000001</v>
      </c>
      <c r="L97" s="98">
        <f t="shared" si="123"/>
        <v>0.44500000000000001</v>
      </c>
      <c r="M97" s="98" t="str">
        <f t="shared" si="123"/>
        <v/>
      </c>
      <c r="N97" s="98"/>
      <c r="O97" s="98" t="str">
        <f t="shared" si="123"/>
        <v/>
      </c>
      <c r="P97" s="98" t="str">
        <f t="shared" si="123"/>
        <v/>
      </c>
      <c r="Q97" s="110"/>
    </row>
    <row r="98" spans="1:17" ht="15" customHeight="1" x14ac:dyDescent="0.25">
      <c r="A98" s="109" t="s">
        <v>1</v>
      </c>
      <c r="B98" s="95">
        <v>45097</v>
      </c>
      <c r="C98" s="96">
        <f>IFERROR(IF(B98&gt;0,B98-DATE(YEAR(B98),1,1)+1,""),"")</f>
        <v>171</v>
      </c>
      <c r="D98" s="97">
        <v>1</v>
      </c>
      <c r="E98" s="98">
        <v>2365</v>
      </c>
      <c r="F98" s="98">
        <v>710.4</v>
      </c>
      <c r="G98" s="98">
        <v>186.78</v>
      </c>
      <c r="H98" s="98">
        <v>54.12</v>
      </c>
      <c r="I98" s="98">
        <v>26.05</v>
      </c>
      <c r="J98" s="98">
        <v>8.93</v>
      </c>
      <c r="K98" s="98">
        <v>5.97</v>
      </c>
      <c r="L98" s="98">
        <v>1.36</v>
      </c>
      <c r="M98" s="98">
        <v>0.32</v>
      </c>
      <c r="N98" s="98"/>
      <c r="O98" s="98"/>
      <c r="P98" s="98"/>
      <c r="Q98" s="110"/>
    </row>
    <row r="99" spans="1:17" ht="15" customHeight="1" x14ac:dyDescent="0.25">
      <c r="A99" s="109" t="str">
        <f>IF(ISBLANK(A98),"No Site input",A98)</f>
        <v>EC_1163</v>
      </c>
      <c r="B99" s="95">
        <v>45097</v>
      </c>
      <c r="C99" s="96">
        <f t="shared" ref="C99:C103" si="124">IFERROR(IF(B99&gt;0,B99-DATE(YEAR(B99),1,1)+1,""),"")</f>
        <v>171</v>
      </c>
      <c r="D99" s="97">
        <v>2</v>
      </c>
      <c r="E99" s="98">
        <v>2369</v>
      </c>
      <c r="F99" s="98">
        <v>610</v>
      </c>
      <c r="G99" s="98">
        <v>178.43</v>
      </c>
      <c r="H99" s="98">
        <v>61.57</v>
      </c>
      <c r="I99" s="98">
        <v>26.14</v>
      </c>
      <c r="J99" s="98">
        <v>8.7799999999999994</v>
      </c>
      <c r="K99" s="98">
        <v>4.45</v>
      </c>
      <c r="L99" s="98">
        <v>2.54</v>
      </c>
      <c r="M99" s="98">
        <v>0.28000000000000003</v>
      </c>
      <c r="N99" s="98"/>
      <c r="O99" s="98"/>
      <c r="P99" s="98"/>
      <c r="Q99" s="110"/>
    </row>
    <row r="100" spans="1:17" ht="15" customHeight="1" x14ac:dyDescent="0.25">
      <c r="A100" s="109" t="str">
        <f>IF(ISBLANK(A99),"No Site input",A99)</f>
        <v>EC_1163</v>
      </c>
      <c r="B100" s="95">
        <v>45097</v>
      </c>
      <c r="C100" s="96">
        <f t="shared" si="124"/>
        <v>171</v>
      </c>
      <c r="D100" s="97" t="s">
        <v>14</v>
      </c>
      <c r="E100" s="98">
        <f t="shared" ref="E100:P100" si="125">IFERROR(AVERAGE(E98,E99),"")</f>
        <v>2367</v>
      </c>
      <c r="F100" s="98">
        <f t="shared" si="125"/>
        <v>660.2</v>
      </c>
      <c r="G100" s="98">
        <f t="shared" si="125"/>
        <v>182.60500000000002</v>
      </c>
      <c r="H100" s="98">
        <f t="shared" si="125"/>
        <v>57.844999999999999</v>
      </c>
      <c r="I100" s="98">
        <f t="shared" si="125"/>
        <v>26.094999999999999</v>
      </c>
      <c r="J100" s="98">
        <f t="shared" si="125"/>
        <v>8.8550000000000004</v>
      </c>
      <c r="K100" s="98">
        <f t="shared" si="125"/>
        <v>5.21</v>
      </c>
      <c r="L100" s="98">
        <f t="shared" si="125"/>
        <v>1.9500000000000002</v>
      </c>
      <c r="M100" s="98">
        <f t="shared" si="125"/>
        <v>0.30000000000000004</v>
      </c>
      <c r="N100" s="98"/>
      <c r="O100" s="98" t="str">
        <f t="shared" si="125"/>
        <v/>
      </c>
      <c r="P100" s="98" t="str">
        <f t="shared" si="125"/>
        <v/>
      </c>
      <c r="Q100" s="110"/>
    </row>
    <row r="101" spans="1:17" ht="15" customHeight="1" x14ac:dyDescent="0.25">
      <c r="A101" s="109" t="s">
        <v>16</v>
      </c>
      <c r="B101" s="95">
        <v>45097</v>
      </c>
      <c r="C101" s="96">
        <f t="shared" si="124"/>
        <v>171</v>
      </c>
      <c r="D101" s="97">
        <v>1</v>
      </c>
      <c r="E101" s="98">
        <v>2372</v>
      </c>
      <c r="F101" s="98">
        <v>776</v>
      </c>
      <c r="G101" s="98">
        <v>133.80000000000001</v>
      </c>
      <c r="H101" s="98">
        <v>42.08</v>
      </c>
      <c r="I101" s="98"/>
      <c r="J101" s="98"/>
      <c r="K101" s="98"/>
      <c r="L101" s="98"/>
      <c r="M101" s="98"/>
      <c r="N101" s="98"/>
      <c r="O101" s="98"/>
      <c r="P101" s="98"/>
      <c r="Q101" s="110"/>
    </row>
    <row r="102" spans="1:17" ht="15" customHeight="1" x14ac:dyDescent="0.25">
      <c r="A102" s="109" t="s">
        <v>16</v>
      </c>
      <c r="B102" s="95">
        <v>45097</v>
      </c>
      <c r="C102" s="96">
        <f t="shared" si="124"/>
        <v>171</v>
      </c>
      <c r="D102" s="97">
        <v>2</v>
      </c>
      <c r="E102" s="98">
        <v>2200</v>
      </c>
      <c r="F102" s="98">
        <v>1001.4</v>
      </c>
      <c r="G102" s="98">
        <v>98.18</v>
      </c>
      <c r="H102" s="98">
        <v>23.75</v>
      </c>
      <c r="I102" s="98"/>
      <c r="J102" s="98"/>
      <c r="K102" s="98"/>
      <c r="L102" s="98"/>
      <c r="M102" s="98"/>
      <c r="N102" s="98"/>
      <c r="O102" s="98"/>
      <c r="P102" s="98"/>
      <c r="Q102" s="110"/>
    </row>
    <row r="103" spans="1:17" ht="15" customHeight="1" thickBot="1" x14ac:dyDescent="0.3">
      <c r="A103" s="112" t="s">
        <v>16</v>
      </c>
      <c r="B103" s="113">
        <v>45097</v>
      </c>
      <c r="C103" s="114">
        <f t="shared" si="124"/>
        <v>171</v>
      </c>
      <c r="D103" s="115" t="s">
        <v>14</v>
      </c>
      <c r="E103" s="116">
        <f t="shared" ref="E103:P103" si="126">IFERROR(AVERAGE(E101,E102),"")</f>
        <v>2286</v>
      </c>
      <c r="F103" s="116">
        <f t="shared" si="126"/>
        <v>888.7</v>
      </c>
      <c r="G103" s="116">
        <f t="shared" si="126"/>
        <v>115.99000000000001</v>
      </c>
      <c r="H103" s="116">
        <f t="shared" si="126"/>
        <v>32.914999999999999</v>
      </c>
      <c r="I103" s="116" t="str">
        <f t="shared" si="126"/>
        <v/>
      </c>
      <c r="J103" s="116" t="str">
        <f t="shared" si="126"/>
        <v/>
      </c>
      <c r="K103" s="116" t="str">
        <f t="shared" si="126"/>
        <v/>
      </c>
      <c r="L103" s="116" t="str">
        <f t="shared" si="126"/>
        <v/>
      </c>
      <c r="M103" s="116" t="str">
        <f t="shared" si="126"/>
        <v/>
      </c>
      <c r="N103" s="116"/>
      <c r="O103" s="116" t="str">
        <f t="shared" si="126"/>
        <v/>
      </c>
      <c r="P103" s="116" t="str">
        <f t="shared" si="126"/>
        <v/>
      </c>
      <c r="Q103" s="117"/>
    </row>
    <row r="104" spans="1:17" ht="15" customHeight="1" x14ac:dyDescent="0.25">
      <c r="A104" s="103" t="s">
        <v>6</v>
      </c>
      <c r="B104" s="104">
        <v>45104</v>
      </c>
      <c r="C104" s="105">
        <f>IFERROR(IF(B104&gt;0,B104-DATE(YEAR(B104),1,1)+1,""),"")</f>
        <v>178</v>
      </c>
      <c r="D104" s="106">
        <v>1</v>
      </c>
      <c r="E104" s="107">
        <v>177.19</v>
      </c>
      <c r="F104" s="107">
        <v>0.37</v>
      </c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8"/>
    </row>
    <row r="105" spans="1:17" ht="15" customHeight="1" x14ac:dyDescent="0.25">
      <c r="A105" s="109" t="str">
        <f>IF(ISBLANK(A104),"No Site input",A104)</f>
        <v>Muddy Creek</v>
      </c>
      <c r="B105" s="95">
        <v>45104</v>
      </c>
      <c r="C105" s="96">
        <f t="shared" ref="C105:C106" si="127">IFERROR(IF(B105&gt;0,B105-DATE(YEAR(B105),1,1)+1,""),"")</f>
        <v>178</v>
      </c>
      <c r="D105" s="97">
        <v>2</v>
      </c>
      <c r="E105" s="98">
        <v>145.19999999999999</v>
      </c>
      <c r="F105" s="98">
        <v>0.02</v>
      </c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110"/>
    </row>
    <row r="106" spans="1:17" ht="15" customHeight="1" x14ac:dyDescent="0.25">
      <c r="A106" s="109" t="str">
        <f>IF(ISBLANK(A105),"No Site input",A105)</f>
        <v>Muddy Creek</v>
      </c>
      <c r="B106" s="95">
        <v>45104</v>
      </c>
      <c r="C106" s="96">
        <f t="shared" si="127"/>
        <v>178</v>
      </c>
      <c r="D106" s="97" t="s">
        <v>14</v>
      </c>
      <c r="E106" s="98">
        <f>IFERROR(AVERAGE(E104,E105),"")</f>
        <v>161.19499999999999</v>
      </c>
      <c r="F106" s="98">
        <f t="shared" ref="F106:P106" si="128">IFERROR(AVERAGE(F104,F105),"")</f>
        <v>0.19500000000000001</v>
      </c>
      <c r="G106" s="98" t="str">
        <f t="shared" si="128"/>
        <v/>
      </c>
      <c r="H106" s="98" t="str">
        <f t="shared" si="128"/>
        <v/>
      </c>
      <c r="I106" s="98" t="str">
        <f t="shared" si="128"/>
        <v/>
      </c>
      <c r="J106" s="98" t="str">
        <f t="shared" si="128"/>
        <v/>
      </c>
      <c r="K106" s="98" t="str">
        <f t="shared" si="128"/>
        <v/>
      </c>
      <c r="L106" s="98" t="str">
        <f t="shared" si="128"/>
        <v/>
      </c>
      <c r="M106" s="98" t="str">
        <f t="shared" si="128"/>
        <v/>
      </c>
      <c r="N106" s="98"/>
      <c r="O106" s="98" t="str">
        <f t="shared" si="128"/>
        <v/>
      </c>
      <c r="P106" s="98" t="str">
        <f t="shared" si="128"/>
        <v/>
      </c>
      <c r="Q106" s="110"/>
    </row>
    <row r="107" spans="1:17" ht="15" customHeight="1" x14ac:dyDescent="0.25">
      <c r="A107" s="109" t="s">
        <v>5</v>
      </c>
      <c r="B107" s="95">
        <v>45104</v>
      </c>
      <c r="C107" s="96">
        <f>IFERROR(IF(B107&gt;0,B107-DATE(YEAR(B107),1,1)+1,""),"")</f>
        <v>178</v>
      </c>
      <c r="D107" s="97">
        <v>1</v>
      </c>
      <c r="E107" s="98">
        <v>215.9</v>
      </c>
      <c r="F107" s="98">
        <v>2.72</v>
      </c>
      <c r="G107" s="98">
        <v>0.05</v>
      </c>
      <c r="H107" s="98"/>
      <c r="I107" s="98"/>
      <c r="J107" s="98"/>
      <c r="K107" s="98"/>
      <c r="L107" s="98"/>
      <c r="M107" s="98"/>
      <c r="N107" s="98"/>
      <c r="O107" s="98"/>
      <c r="P107" s="98"/>
      <c r="Q107" s="110"/>
    </row>
    <row r="108" spans="1:17" ht="15" customHeight="1" x14ac:dyDescent="0.25">
      <c r="A108" s="109" t="str">
        <f>IF(ISBLANK(A107),"No Site input",A107)</f>
        <v>ODNR_4</v>
      </c>
      <c r="B108" s="95">
        <v>45104</v>
      </c>
      <c r="C108" s="96">
        <f t="shared" ref="C108:C109" si="129">IFERROR(IF(B108&gt;0,B108-DATE(YEAR(B108),1,1)+1,""),"")</f>
        <v>178</v>
      </c>
      <c r="D108" s="97">
        <v>2</v>
      </c>
      <c r="E108" s="98">
        <v>246.8</v>
      </c>
      <c r="F108" s="98">
        <v>7.48</v>
      </c>
      <c r="G108" s="98">
        <v>0.11</v>
      </c>
      <c r="H108" s="98"/>
      <c r="I108" s="98"/>
      <c r="J108" s="98"/>
      <c r="K108" s="98"/>
      <c r="L108" s="98"/>
      <c r="M108" s="98"/>
      <c r="N108" s="98"/>
      <c r="O108" s="98"/>
      <c r="P108" s="98"/>
      <c r="Q108" s="110"/>
    </row>
    <row r="109" spans="1:17" ht="15" customHeight="1" x14ac:dyDescent="0.25">
      <c r="A109" s="109" t="str">
        <f>IF(ISBLANK(A108),"No Site input",A108)</f>
        <v>ODNR_4</v>
      </c>
      <c r="B109" s="95">
        <v>45104</v>
      </c>
      <c r="C109" s="96">
        <f t="shared" si="129"/>
        <v>178</v>
      </c>
      <c r="D109" s="97" t="s">
        <v>14</v>
      </c>
      <c r="E109" s="98">
        <f t="shared" ref="E109:P109" si="130">IFERROR(AVERAGE(E107,E108),"")</f>
        <v>231.35000000000002</v>
      </c>
      <c r="F109" s="98">
        <f t="shared" si="130"/>
        <v>5.1000000000000005</v>
      </c>
      <c r="G109" s="98">
        <f t="shared" si="130"/>
        <v>0.08</v>
      </c>
      <c r="H109" s="98" t="str">
        <f t="shared" si="130"/>
        <v/>
      </c>
      <c r="I109" s="98" t="str">
        <f t="shared" si="130"/>
        <v/>
      </c>
      <c r="J109" s="98" t="str">
        <f t="shared" si="130"/>
        <v/>
      </c>
      <c r="K109" s="98" t="str">
        <f t="shared" si="130"/>
        <v/>
      </c>
      <c r="L109" s="98" t="str">
        <f t="shared" si="130"/>
        <v/>
      </c>
      <c r="M109" s="98" t="str">
        <f t="shared" si="130"/>
        <v/>
      </c>
      <c r="N109" s="98"/>
      <c r="O109" s="98" t="str">
        <f t="shared" si="130"/>
        <v/>
      </c>
      <c r="P109" s="98" t="str">
        <f t="shared" si="130"/>
        <v/>
      </c>
      <c r="Q109" s="110"/>
    </row>
    <row r="110" spans="1:17" ht="15" customHeight="1" x14ac:dyDescent="0.25">
      <c r="A110" s="109" t="s">
        <v>4</v>
      </c>
      <c r="B110" s="95">
        <v>45104</v>
      </c>
      <c r="C110" s="96">
        <f>IFERROR(IF(B110&gt;0,B110-DATE(YEAR(B110),1,1)+1,""),"")</f>
        <v>178</v>
      </c>
      <c r="D110" s="97">
        <v>1</v>
      </c>
      <c r="E110" s="98">
        <v>298.39999999999998</v>
      </c>
      <c r="F110" s="98">
        <v>10.95</v>
      </c>
      <c r="G110" s="98">
        <v>1.24</v>
      </c>
      <c r="H110" s="98">
        <v>0.09</v>
      </c>
      <c r="I110" s="98"/>
      <c r="J110" s="98"/>
      <c r="K110" s="98"/>
      <c r="L110" s="98"/>
      <c r="M110" s="98"/>
      <c r="N110" s="98"/>
      <c r="O110" s="98"/>
      <c r="P110" s="98"/>
      <c r="Q110" s="110"/>
    </row>
    <row r="111" spans="1:17" ht="15" customHeight="1" x14ac:dyDescent="0.25">
      <c r="A111" s="109" t="str">
        <f>IF(ISBLANK(A110),"No Site input",A110)</f>
        <v>ODNR_6</v>
      </c>
      <c r="B111" s="95">
        <v>45104</v>
      </c>
      <c r="C111" s="96">
        <f t="shared" ref="C111:C112" si="131">IFERROR(IF(B111&gt;0,B111-DATE(YEAR(B111),1,1)+1,""),"")</f>
        <v>178</v>
      </c>
      <c r="D111" s="97">
        <v>2</v>
      </c>
      <c r="E111" s="98">
        <v>269.5</v>
      </c>
      <c r="F111" s="98">
        <v>6.74</v>
      </c>
      <c r="G111" s="98">
        <v>1.39</v>
      </c>
      <c r="H111" s="98">
        <v>0.09</v>
      </c>
      <c r="I111" s="98"/>
      <c r="J111" s="98"/>
      <c r="K111" s="98"/>
      <c r="L111" s="98"/>
      <c r="M111" s="98"/>
      <c r="N111" s="98"/>
      <c r="O111" s="98"/>
      <c r="P111" s="98"/>
      <c r="Q111" s="110"/>
    </row>
    <row r="112" spans="1:17" ht="15" customHeight="1" x14ac:dyDescent="0.25">
      <c r="A112" s="109" t="str">
        <f>IF(ISBLANK(A111),"No Site input",A111)</f>
        <v>ODNR_6</v>
      </c>
      <c r="B112" s="95">
        <v>45104</v>
      </c>
      <c r="C112" s="96">
        <f t="shared" si="131"/>
        <v>178</v>
      </c>
      <c r="D112" s="97" t="s">
        <v>14</v>
      </c>
      <c r="E112" s="98">
        <f t="shared" ref="E112:P112" si="132">IFERROR(AVERAGE(E110,E111),"")</f>
        <v>283.95</v>
      </c>
      <c r="F112" s="98">
        <f t="shared" si="132"/>
        <v>8.8449999999999989</v>
      </c>
      <c r="G112" s="98">
        <f t="shared" si="132"/>
        <v>1.3149999999999999</v>
      </c>
      <c r="H112" s="98">
        <f t="shared" si="132"/>
        <v>0.09</v>
      </c>
      <c r="I112" s="98" t="str">
        <f t="shared" si="132"/>
        <v/>
      </c>
      <c r="J112" s="98" t="str">
        <f t="shared" si="132"/>
        <v/>
      </c>
      <c r="K112" s="98" t="str">
        <f t="shared" si="132"/>
        <v/>
      </c>
      <c r="L112" s="98" t="str">
        <f t="shared" si="132"/>
        <v/>
      </c>
      <c r="M112" s="98" t="str">
        <f t="shared" si="132"/>
        <v/>
      </c>
      <c r="N112" s="98"/>
      <c r="O112" s="98" t="str">
        <f t="shared" si="132"/>
        <v/>
      </c>
      <c r="P112" s="98" t="str">
        <f t="shared" si="132"/>
        <v/>
      </c>
      <c r="Q112" s="110"/>
    </row>
    <row r="113" spans="1:17" ht="15" customHeight="1" x14ac:dyDescent="0.25">
      <c r="A113" s="109" t="s">
        <v>3</v>
      </c>
      <c r="B113" s="95">
        <v>45104</v>
      </c>
      <c r="C113" s="96">
        <f>IFERROR(IF(B113&gt;0,B113-DATE(YEAR(B113),1,1)+1,""),"")</f>
        <v>178</v>
      </c>
      <c r="D113" s="97">
        <v>1</v>
      </c>
      <c r="E113" s="98">
        <v>234.4</v>
      </c>
      <c r="F113" s="98">
        <v>20.91</v>
      </c>
      <c r="G113" s="98">
        <v>4.3499999999999996</v>
      </c>
      <c r="H113" s="98">
        <v>0.77</v>
      </c>
      <c r="I113" s="98"/>
      <c r="J113" s="98"/>
      <c r="K113" s="98"/>
      <c r="L113" s="98"/>
      <c r="M113" s="98"/>
      <c r="N113" s="98"/>
      <c r="O113" s="98"/>
      <c r="P113" s="98"/>
      <c r="Q113" s="111"/>
    </row>
    <row r="114" spans="1:17" ht="15" customHeight="1" x14ac:dyDescent="0.25">
      <c r="A114" s="109" t="str">
        <f>IF(ISBLANK(A113),"No Site input",A113)</f>
        <v>ODNR_2</v>
      </c>
      <c r="B114" s="95">
        <v>45104</v>
      </c>
      <c r="C114" s="96">
        <f t="shared" ref="C114:C115" si="133">IFERROR(IF(B114&gt;0,B114-DATE(YEAR(B114),1,1)+1,""),"")</f>
        <v>178</v>
      </c>
      <c r="D114" s="97">
        <v>2</v>
      </c>
      <c r="E114" s="98">
        <v>388.5</v>
      </c>
      <c r="F114" s="98">
        <v>16.07</v>
      </c>
      <c r="G114" s="98">
        <v>1.0900000000000001</v>
      </c>
      <c r="H114" s="98">
        <v>0.35</v>
      </c>
      <c r="I114" s="98"/>
      <c r="J114" s="98"/>
      <c r="K114" s="98"/>
      <c r="L114" s="98"/>
      <c r="M114" s="98"/>
      <c r="N114" s="98"/>
      <c r="O114" s="98"/>
      <c r="P114" s="98"/>
      <c r="Q114" s="110"/>
    </row>
    <row r="115" spans="1:17" ht="15" customHeight="1" x14ac:dyDescent="0.25">
      <c r="A115" s="109" t="str">
        <f>IF(ISBLANK(A114),"No Site input",A114)</f>
        <v>ODNR_2</v>
      </c>
      <c r="B115" s="95">
        <v>45104</v>
      </c>
      <c r="C115" s="96">
        <f t="shared" si="133"/>
        <v>178</v>
      </c>
      <c r="D115" s="97" t="s">
        <v>14</v>
      </c>
      <c r="E115" s="98">
        <f t="shared" ref="E115:P115" si="134">IFERROR(AVERAGE(E113,E114),"")</f>
        <v>311.45</v>
      </c>
      <c r="F115" s="98">
        <f t="shared" si="134"/>
        <v>18.490000000000002</v>
      </c>
      <c r="G115" s="98">
        <f t="shared" si="134"/>
        <v>2.7199999999999998</v>
      </c>
      <c r="H115" s="98">
        <f t="shared" si="134"/>
        <v>0.56000000000000005</v>
      </c>
      <c r="I115" s="98" t="str">
        <f t="shared" si="134"/>
        <v/>
      </c>
      <c r="J115" s="98" t="str">
        <f t="shared" si="134"/>
        <v/>
      </c>
      <c r="K115" s="98" t="str">
        <f t="shared" si="134"/>
        <v/>
      </c>
      <c r="L115" s="98" t="str">
        <f t="shared" si="134"/>
        <v/>
      </c>
      <c r="M115" s="98" t="str">
        <f t="shared" si="134"/>
        <v/>
      </c>
      <c r="N115" s="98"/>
      <c r="O115" s="98" t="str">
        <f t="shared" si="134"/>
        <v/>
      </c>
      <c r="P115" s="98" t="str">
        <f t="shared" si="134"/>
        <v/>
      </c>
      <c r="Q115" s="110"/>
    </row>
    <row r="116" spans="1:17" ht="15" customHeight="1" x14ac:dyDescent="0.25">
      <c r="A116" s="109" t="s">
        <v>15</v>
      </c>
      <c r="B116" s="95">
        <v>45104</v>
      </c>
      <c r="C116" s="96">
        <f>IFERROR(IF(B116&gt;0,B116-DATE(YEAR(B116),1,1)+1,""),"")</f>
        <v>178</v>
      </c>
      <c r="D116" s="97">
        <v>1</v>
      </c>
      <c r="E116" s="98">
        <v>238.9</v>
      </c>
      <c r="F116" s="98">
        <v>18.45</v>
      </c>
      <c r="G116" s="98">
        <v>2.65</v>
      </c>
      <c r="H116" s="98">
        <v>0.65</v>
      </c>
      <c r="I116" s="98"/>
      <c r="J116" s="98"/>
      <c r="K116" s="98"/>
      <c r="L116" s="98"/>
      <c r="M116" s="98"/>
      <c r="N116" s="98"/>
      <c r="O116" s="98"/>
      <c r="P116" s="98"/>
      <c r="Q116" s="110"/>
    </row>
    <row r="117" spans="1:17" ht="15" customHeight="1" x14ac:dyDescent="0.25">
      <c r="A117" s="109" t="str">
        <f>IF(ISBLANK(A116),"No Site input",A116)</f>
        <v>Buoy_2</v>
      </c>
      <c r="B117" s="95">
        <v>45104</v>
      </c>
      <c r="C117" s="96">
        <f t="shared" ref="C117:C118" si="135">IFERROR(IF(B117&gt;0,B117-DATE(YEAR(B117),1,1)+1,""),"")</f>
        <v>178</v>
      </c>
      <c r="D117" s="97">
        <v>2</v>
      </c>
      <c r="E117" s="98">
        <v>285.10000000000002</v>
      </c>
      <c r="F117" s="98">
        <v>8.0299999999999994</v>
      </c>
      <c r="G117" s="98">
        <v>2</v>
      </c>
      <c r="H117" s="98">
        <v>0.71</v>
      </c>
      <c r="I117" s="98"/>
      <c r="J117" s="98"/>
      <c r="K117" s="98"/>
      <c r="L117" s="98"/>
      <c r="M117" s="98"/>
      <c r="N117" s="98"/>
      <c r="O117" s="98"/>
      <c r="P117" s="98"/>
      <c r="Q117" s="110"/>
    </row>
    <row r="118" spans="1:17" ht="15" customHeight="1" x14ac:dyDescent="0.25">
      <c r="A118" s="109" t="str">
        <f>IF(ISBLANK(A117),"No Site input",A117)</f>
        <v>Buoy_2</v>
      </c>
      <c r="B118" s="95">
        <v>45104</v>
      </c>
      <c r="C118" s="96">
        <f t="shared" si="135"/>
        <v>178</v>
      </c>
      <c r="D118" s="97" t="s">
        <v>14</v>
      </c>
      <c r="E118" s="98">
        <f t="shared" ref="E118:P118" si="136">IFERROR(AVERAGE(E116,E117),"")</f>
        <v>262</v>
      </c>
      <c r="F118" s="98">
        <f t="shared" si="136"/>
        <v>13.239999999999998</v>
      </c>
      <c r="G118" s="98">
        <f t="shared" si="136"/>
        <v>2.3250000000000002</v>
      </c>
      <c r="H118" s="98">
        <f t="shared" si="136"/>
        <v>0.67999999999999994</v>
      </c>
      <c r="I118" s="98" t="str">
        <f t="shared" si="136"/>
        <v/>
      </c>
      <c r="J118" s="98" t="str">
        <f t="shared" si="136"/>
        <v/>
      </c>
      <c r="K118" s="98" t="str">
        <f t="shared" si="136"/>
        <v/>
      </c>
      <c r="L118" s="98" t="str">
        <f t="shared" si="136"/>
        <v/>
      </c>
      <c r="M118" s="98" t="str">
        <f t="shared" si="136"/>
        <v/>
      </c>
      <c r="N118" s="98"/>
      <c r="O118" s="98" t="str">
        <f t="shared" si="136"/>
        <v/>
      </c>
      <c r="P118" s="98" t="str">
        <f t="shared" si="136"/>
        <v/>
      </c>
      <c r="Q118" s="110"/>
    </row>
    <row r="119" spans="1:17" ht="15" customHeight="1" x14ac:dyDescent="0.25">
      <c r="A119" s="109" t="s">
        <v>2</v>
      </c>
      <c r="B119" s="95">
        <v>45104</v>
      </c>
      <c r="C119" s="96">
        <f>IFERROR(IF(B119&gt;0,B119-DATE(YEAR(B119),1,1)+1,""),"")</f>
        <v>178</v>
      </c>
      <c r="D119" s="97">
        <v>1</v>
      </c>
      <c r="E119" s="98">
        <v>305.8</v>
      </c>
      <c r="F119" s="98">
        <v>36.659999999999997</v>
      </c>
      <c r="G119" s="98">
        <v>9.9</v>
      </c>
      <c r="H119" s="98">
        <v>2.83</v>
      </c>
      <c r="I119" s="98">
        <v>0.38</v>
      </c>
      <c r="J119" s="98"/>
      <c r="K119" s="98"/>
      <c r="L119" s="98"/>
      <c r="M119" s="98"/>
      <c r="N119" s="98"/>
      <c r="O119" s="98"/>
      <c r="P119" s="98"/>
      <c r="Q119" s="110"/>
    </row>
    <row r="120" spans="1:17" ht="15" customHeight="1" x14ac:dyDescent="0.25">
      <c r="A120" s="109" t="str">
        <f>IF(ISBLANK(A119),"No Site input",A119)</f>
        <v>ODNR_1</v>
      </c>
      <c r="B120" s="95">
        <v>45104</v>
      </c>
      <c r="C120" s="96">
        <f t="shared" ref="C120:C121" si="137">IFERROR(IF(B120&gt;0,B120-DATE(YEAR(B120),1,1)+1,""),"")</f>
        <v>178</v>
      </c>
      <c r="D120" s="97">
        <v>2</v>
      </c>
      <c r="E120" s="98">
        <v>274.3</v>
      </c>
      <c r="F120" s="98">
        <v>30.63</v>
      </c>
      <c r="G120" s="98">
        <v>5.07</v>
      </c>
      <c r="H120" s="98">
        <v>1.61</v>
      </c>
      <c r="I120" s="98">
        <v>0.4</v>
      </c>
      <c r="J120" s="98"/>
      <c r="K120" s="98"/>
      <c r="L120" s="98"/>
      <c r="M120" s="98"/>
      <c r="N120" s="98"/>
      <c r="O120" s="98"/>
      <c r="P120" s="98"/>
      <c r="Q120" s="110"/>
    </row>
    <row r="121" spans="1:17" ht="15" customHeight="1" x14ac:dyDescent="0.25">
      <c r="A121" s="109" t="str">
        <f>IF(ISBLANK(A120),"No Site input",A120)</f>
        <v>ODNR_1</v>
      </c>
      <c r="B121" s="95">
        <v>45104</v>
      </c>
      <c r="C121" s="96">
        <f t="shared" si="137"/>
        <v>178</v>
      </c>
      <c r="D121" s="97" t="s">
        <v>14</v>
      </c>
      <c r="E121" s="98">
        <f t="shared" ref="E121:P121" si="138">IFERROR(AVERAGE(E119,E120),"")</f>
        <v>290.05</v>
      </c>
      <c r="F121" s="98">
        <f t="shared" si="138"/>
        <v>33.644999999999996</v>
      </c>
      <c r="G121" s="98">
        <f t="shared" si="138"/>
        <v>7.4850000000000003</v>
      </c>
      <c r="H121" s="98">
        <f t="shared" si="138"/>
        <v>2.2200000000000002</v>
      </c>
      <c r="I121" s="98">
        <f t="shared" si="138"/>
        <v>0.39</v>
      </c>
      <c r="J121" s="98" t="str">
        <f t="shared" si="138"/>
        <v/>
      </c>
      <c r="K121" s="98" t="str">
        <f t="shared" si="138"/>
        <v/>
      </c>
      <c r="L121" s="98" t="str">
        <f t="shared" si="138"/>
        <v/>
      </c>
      <c r="M121" s="98" t="str">
        <f t="shared" si="138"/>
        <v/>
      </c>
      <c r="N121" s="98"/>
      <c r="O121" s="98" t="str">
        <f t="shared" si="138"/>
        <v/>
      </c>
      <c r="P121" s="98" t="str">
        <f t="shared" si="138"/>
        <v/>
      </c>
      <c r="Q121" s="110"/>
    </row>
    <row r="122" spans="1:17" ht="15" customHeight="1" x14ac:dyDescent="0.25">
      <c r="A122" s="109" t="s">
        <v>1</v>
      </c>
      <c r="B122" s="95">
        <v>45104</v>
      </c>
      <c r="C122" s="96">
        <f>IFERROR(IF(B122&gt;0,B122-DATE(YEAR(B122),1,1)+1,""),"")</f>
        <v>178</v>
      </c>
      <c r="D122" s="97">
        <v>1</v>
      </c>
      <c r="E122" s="98">
        <v>418.8</v>
      </c>
      <c r="F122" s="98">
        <v>66.510000000000005</v>
      </c>
      <c r="G122" s="98">
        <v>18.84</v>
      </c>
      <c r="H122" s="98">
        <v>8.52</v>
      </c>
      <c r="I122" s="98">
        <v>3.18</v>
      </c>
      <c r="J122" s="98">
        <v>1.38</v>
      </c>
      <c r="K122" s="98">
        <v>0.36</v>
      </c>
      <c r="L122" s="98"/>
      <c r="M122" s="98"/>
      <c r="N122" s="98"/>
      <c r="O122" s="98"/>
      <c r="P122" s="98"/>
      <c r="Q122" s="110"/>
    </row>
    <row r="123" spans="1:17" ht="15" customHeight="1" x14ac:dyDescent="0.25">
      <c r="A123" s="109" t="str">
        <f>IF(ISBLANK(A122),"No Site input",A122)</f>
        <v>EC_1163</v>
      </c>
      <c r="B123" s="95">
        <v>45104</v>
      </c>
      <c r="C123" s="96">
        <f t="shared" ref="C123:C127" si="139">IFERROR(IF(B123&gt;0,B123-DATE(YEAR(B123),1,1)+1,""),"")</f>
        <v>178</v>
      </c>
      <c r="D123" s="97">
        <v>2</v>
      </c>
      <c r="E123" s="98">
        <v>363.7</v>
      </c>
      <c r="F123" s="98">
        <v>44.89</v>
      </c>
      <c r="G123" s="98">
        <v>17.14</v>
      </c>
      <c r="H123" s="98">
        <v>6.13</v>
      </c>
      <c r="I123" s="98">
        <v>2.98</v>
      </c>
      <c r="J123" s="98">
        <v>0.79</v>
      </c>
      <c r="K123" s="98">
        <v>0.34</v>
      </c>
      <c r="L123" s="98"/>
      <c r="M123" s="98"/>
      <c r="N123" s="98"/>
      <c r="O123" s="98"/>
      <c r="P123" s="98"/>
      <c r="Q123" s="110"/>
    </row>
    <row r="124" spans="1:17" ht="15" customHeight="1" x14ac:dyDescent="0.25">
      <c r="A124" s="109" t="str">
        <f>IF(ISBLANK(A123),"No Site input",A123)</f>
        <v>EC_1163</v>
      </c>
      <c r="B124" s="95">
        <v>45104</v>
      </c>
      <c r="C124" s="96">
        <f t="shared" si="139"/>
        <v>178</v>
      </c>
      <c r="D124" s="97" t="s">
        <v>14</v>
      </c>
      <c r="E124" s="98">
        <f t="shared" ref="E124:P124" si="140">IFERROR(AVERAGE(E122,E123),"")</f>
        <v>391.25</v>
      </c>
      <c r="F124" s="98">
        <f t="shared" si="140"/>
        <v>55.7</v>
      </c>
      <c r="G124" s="98">
        <f t="shared" si="140"/>
        <v>17.990000000000002</v>
      </c>
      <c r="H124" s="98">
        <f t="shared" si="140"/>
        <v>7.3249999999999993</v>
      </c>
      <c r="I124" s="98">
        <f t="shared" si="140"/>
        <v>3.08</v>
      </c>
      <c r="J124" s="98">
        <f t="shared" si="140"/>
        <v>1.085</v>
      </c>
      <c r="K124" s="98">
        <f t="shared" si="140"/>
        <v>0.35</v>
      </c>
      <c r="L124" s="98" t="str">
        <f t="shared" si="140"/>
        <v/>
      </c>
      <c r="M124" s="98" t="str">
        <f t="shared" si="140"/>
        <v/>
      </c>
      <c r="N124" s="98"/>
      <c r="O124" s="98" t="str">
        <f t="shared" si="140"/>
        <v/>
      </c>
      <c r="P124" s="98" t="str">
        <f t="shared" si="140"/>
        <v/>
      </c>
      <c r="Q124" s="110"/>
    </row>
    <row r="125" spans="1:17" ht="15" customHeight="1" x14ac:dyDescent="0.25">
      <c r="A125" s="109" t="s">
        <v>16</v>
      </c>
      <c r="B125" s="95">
        <v>45104</v>
      </c>
      <c r="C125" s="96">
        <f t="shared" si="139"/>
        <v>178</v>
      </c>
      <c r="D125" s="97">
        <v>1</v>
      </c>
      <c r="E125" s="98">
        <v>804.8</v>
      </c>
      <c r="F125" s="98">
        <v>67.2</v>
      </c>
      <c r="G125" s="98">
        <v>4.76</v>
      </c>
      <c r="H125" s="98">
        <v>0.9</v>
      </c>
      <c r="I125" s="98"/>
      <c r="J125" s="98"/>
      <c r="K125" s="98"/>
      <c r="L125" s="98"/>
      <c r="M125" s="98"/>
      <c r="N125" s="98"/>
      <c r="O125" s="98"/>
      <c r="P125" s="98"/>
      <c r="Q125" s="110"/>
    </row>
    <row r="126" spans="1:17" ht="15" customHeight="1" x14ac:dyDescent="0.25">
      <c r="A126" s="109" t="s">
        <v>16</v>
      </c>
      <c r="B126" s="95">
        <v>45104</v>
      </c>
      <c r="C126" s="96">
        <f t="shared" si="139"/>
        <v>178</v>
      </c>
      <c r="D126" s="97">
        <v>2</v>
      </c>
      <c r="E126" s="98">
        <v>752.6</v>
      </c>
      <c r="F126" s="98">
        <v>51.55</v>
      </c>
      <c r="G126" s="98">
        <v>6.87</v>
      </c>
      <c r="H126" s="98">
        <v>1.1000000000000001</v>
      </c>
      <c r="I126" s="98"/>
      <c r="J126" s="98"/>
      <c r="K126" s="98"/>
      <c r="L126" s="98"/>
      <c r="M126" s="98"/>
      <c r="N126" s="98"/>
      <c r="O126" s="98"/>
      <c r="P126" s="98"/>
      <c r="Q126" s="110"/>
    </row>
    <row r="127" spans="1:17" ht="15" customHeight="1" x14ac:dyDescent="0.25">
      <c r="A127" s="109" t="s">
        <v>16</v>
      </c>
      <c r="B127" s="95">
        <v>45104</v>
      </c>
      <c r="C127" s="96">
        <f t="shared" si="139"/>
        <v>178</v>
      </c>
      <c r="D127" s="97" t="s">
        <v>14</v>
      </c>
      <c r="E127" s="98">
        <f t="shared" ref="E127:P127" si="141">IFERROR(AVERAGE(E125,E126),"")</f>
        <v>778.7</v>
      </c>
      <c r="F127" s="98">
        <f t="shared" si="141"/>
        <v>59.375</v>
      </c>
      <c r="G127" s="98">
        <f t="shared" si="141"/>
        <v>5.8149999999999995</v>
      </c>
      <c r="H127" s="98">
        <f t="shared" si="141"/>
        <v>1</v>
      </c>
      <c r="I127" s="98" t="str">
        <f t="shared" si="141"/>
        <v/>
      </c>
      <c r="J127" s="98" t="str">
        <f t="shared" si="141"/>
        <v/>
      </c>
      <c r="K127" s="98" t="str">
        <f t="shared" si="141"/>
        <v/>
      </c>
      <c r="L127" s="98" t="str">
        <f t="shared" si="141"/>
        <v/>
      </c>
      <c r="M127" s="98" t="str">
        <f t="shared" si="141"/>
        <v/>
      </c>
      <c r="N127" s="98"/>
      <c r="O127" s="98" t="str">
        <f t="shared" si="141"/>
        <v/>
      </c>
      <c r="P127" s="98" t="str">
        <f t="shared" si="141"/>
        <v/>
      </c>
      <c r="Q127" s="110"/>
    </row>
    <row r="128" spans="1:17" ht="15" customHeight="1" x14ac:dyDescent="0.25">
      <c r="A128" s="109" t="s">
        <v>0</v>
      </c>
      <c r="B128" s="95">
        <v>45104</v>
      </c>
      <c r="C128" s="96">
        <f>IFERROR(IF(B128&gt;0,B128-DATE(YEAR(B128),1,1)+1,""),"")</f>
        <v>178</v>
      </c>
      <c r="D128" s="97">
        <v>1</v>
      </c>
      <c r="E128" s="98">
        <v>1114.3</v>
      </c>
      <c r="F128" s="98">
        <v>106.03</v>
      </c>
      <c r="G128" s="98">
        <v>41.22</v>
      </c>
      <c r="H128" s="98">
        <v>16.55</v>
      </c>
      <c r="I128" s="98">
        <v>9.91</v>
      </c>
      <c r="J128" s="98">
        <v>5.59</v>
      </c>
      <c r="K128" s="98">
        <v>2.56</v>
      </c>
      <c r="L128" s="98">
        <v>1.34</v>
      </c>
      <c r="M128" s="98">
        <v>0.78</v>
      </c>
      <c r="N128" s="98"/>
      <c r="O128" s="98"/>
      <c r="P128" s="98"/>
      <c r="Q128" s="110"/>
    </row>
    <row r="129" spans="1:17" ht="15" customHeight="1" x14ac:dyDescent="0.25">
      <c r="A129" s="109" t="str">
        <f>IF(ISBLANK(A128),"No Site input",A128)</f>
        <v>Bells</v>
      </c>
      <c r="B129" s="95">
        <v>45104</v>
      </c>
      <c r="C129" s="96">
        <f t="shared" ref="C129:C130" si="142">IFERROR(IF(B129&gt;0,B129-DATE(YEAR(B129),1,1)+1,""),"")</f>
        <v>178</v>
      </c>
      <c r="D129" s="97">
        <v>2</v>
      </c>
      <c r="E129" s="98">
        <v>1388</v>
      </c>
      <c r="F129" s="98">
        <v>247.6</v>
      </c>
      <c r="G129" s="98">
        <v>98.64</v>
      </c>
      <c r="H129" s="98">
        <v>52.97</v>
      </c>
      <c r="I129" s="98">
        <v>26.27</v>
      </c>
      <c r="J129" s="98">
        <v>7.05</v>
      </c>
      <c r="K129" s="98">
        <v>3.37</v>
      </c>
      <c r="L129" s="98">
        <v>1.55</v>
      </c>
      <c r="M129" s="98">
        <v>0.75</v>
      </c>
      <c r="N129" s="98"/>
      <c r="O129" s="98"/>
      <c r="P129" s="98"/>
      <c r="Q129" s="110"/>
    </row>
    <row r="130" spans="1:17" ht="15" customHeight="1" thickBot="1" x14ac:dyDescent="0.3">
      <c r="A130" s="112" t="str">
        <f>IF(ISBLANK(A129),"No Site input",A129)</f>
        <v>Bells</v>
      </c>
      <c r="B130" s="113">
        <v>45104</v>
      </c>
      <c r="C130" s="114">
        <f t="shared" si="142"/>
        <v>178</v>
      </c>
      <c r="D130" s="115" t="s">
        <v>14</v>
      </c>
      <c r="E130" s="116">
        <f t="shared" ref="E130:P130" si="143">IFERROR(AVERAGE(E128,E129),"")</f>
        <v>1251.1500000000001</v>
      </c>
      <c r="F130" s="116">
        <f t="shared" si="143"/>
        <v>176.815</v>
      </c>
      <c r="G130" s="116">
        <f t="shared" si="143"/>
        <v>69.930000000000007</v>
      </c>
      <c r="H130" s="116">
        <f t="shared" si="143"/>
        <v>34.76</v>
      </c>
      <c r="I130" s="116">
        <f t="shared" si="143"/>
        <v>18.09</v>
      </c>
      <c r="J130" s="116">
        <f t="shared" si="143"/>
        <v>6.32</v>
      </c>
      <c r="K130" s="116">
        <f t="shared" si="143"/>
        <v>2.9649999999999999</v>
      </c>
      <c r="L130" s="116">
        <f t="shared" si="143"/>
        <v>1.4450000000000001</v>
      </c>
      <c r="M130" s="116">
        <f t="shared" si="143"/>
        <v>0.76500000000000001</v>
      </c>
      <c r="N130" s="116"/>
      <c r="O130" s="116" t="str">
        <f t="shared" si="143"/>
        <v/>
      </c>
      <c r="P130" s="116" t="str">
        <f t="shared" si="143"/>
        <v/>
      </c>
      <c r="Q130" s="117"/>
    </row>
    <row r="131" spans="1:17" ht="15" customHeight="1" x14ac:dyDescent="0.25">
      <c r="A131" s="103" t="s">
        <v>6</v>
      </c>
      <c r="B131" s="104">
        <v>45118</v>
      </c>
      <c r="C131" s="105">
        <f>IFERROR(IF(B131&gt;0,B131-DATE(YEAR(B131),1,1)+1,""),"")</f>
        <v>192</v>
      </c>
      <c r="D131" s="106">
        <v>1</v>
      </c>
      <c r="E131" s="107">
        <v>1874.9</v>
      </c>
      <c r="F131" s="107">
        <v>16.16</v>
      </c>
      <c r="G131" s="107">
        <v>0.72</v>
      </c>
      <c r="H131" s="107"/>
      <c r="I131" s="107"/>
      <c r="J131" s="107"/>
      <c r="K131" s="107"/>
      <c r="L131" s="107"/>
      <c r="M131" s="107"/>
      <c r="N131" s="107"/>
      <c r="O131" s="107"/>
      <c r="P131" s="107"/>
      <c r="Q131" s="108"/>
    </row>
    <row r="132" spans="1:17" ht="15" customHeight="1" x14ac:dyDescent="0.25">
      <c r="A132" s="109" t="s">
        <v>6</v>
      </c>
      <c r="B132" s="95">
        <v>45118</v>
      </c>
      <c r="C132" s="101">
        <f t="shared" ref="C132:C157" si="144">IFERROR(IF(B132&gt;0,B132-DATE(YEAR(B132),1,1)+1,""),"")</f>
        <v>192</v>
      </c>
      <c r="D132" s="97">
        <v>2</v>
      </c>
      <c r="E132" s="98">
        <v>1438.8</v>
      </c>
      <c r="F132" s="98">
        <v>1.39</v>
      </c>
      <c r="G132" s="98">
        <v>0.33</v>
      </c>
      <c r="H132" s="98"/>
      <c r="I132" s="98"/>
      <c r="J132" s="98"/>
      <c r="K132" s="98"/>
      <c r="L132" s="98"/>
      <c r="M132" s="98"/>
      <c r="N132" s="98"/>
      <c r="O132" s="98"/>
      <c r="P132" s="98"/>
      <c r="Q132" s="110"/>
    </row>
    <row r="133" spans="1:17" ht="15" customHeight="1" x14ac:dyDescent="0.25">
      <c r="A133" s="109" t="s">
        <v>6</v>
      </c>
      <c r="B133" s="95">
        <v>45118</v>
      </c>
      <c r="C133" s="101">
        <f t="shared" si="144"/>
        <v>192</v>
      </c>
      <c r="D133" s="97" t="s">
        <v>14</v>
      </c>
      <c r="E133" s="98">
        <f t="shared" ref="E133:M133" si="145">IFERROR(AVERAGE(E131,E132),"")</f>
        <v>1656.85</v>
      </c>
      <c r="F133" s="98">
        <f t="shared" si="145"/>
        <v>8.7750000000000004</v>
      </c>
      <c r="G133" s="98">
        <f t="shared" si="145"/>
        <v>0.52500000000000002</v>
      </c>
      <c r="H133" s="98" t="str">
        <f t="shared" si="145"/>
        <v/>
      </c>
      <c r="I133" s="98" t="str">
        <f t="shared" si="145"/>
        <v/>
      </c>
      <c r="J133" s="98" t="str">
        <f t="shared" si="145"/>
        <v/>
      </c>
      <c r="K133" s="98" t="str">
        <f t="shared" si="145"/>
        <v/>
      </c>
      <c r="L133" s="98" t="str">
        <f t="shared" si="145"/>
        <v/>
      </c>
      <c r="M133" s="98" t="str">
        <f t="shared" si="145"/>
        <v/>
      </c>
      <c r="N133" s="98"/>
      <c r="O133" s="98" t="s">
        <v>40</v>
      </c>
      <c r="P133" s="98" t="s">
        <v>40</v>
      </c>
      <c r="Q133" s="110"/>
    </row>
    <row r="134" spans="1:17" ht="15" customHeight="1" x14ac:dyDescent="0.25">
      <c r="A134" s="109" t="s">
        <v>5</v>
      </c>
      <c r="B134" s="95">
        <v>45118</v>
      </c>
      <c r="C134" s="101">
        <f t="shared" si="144"/>
        <v>192</v>
      </c>
      <c r="D134" s="97">
        <v>1</v>
      </c>
      <c r="E134" s="102">
        <v>2068</v>
      </c>
      <c r="F134" s="102">
        <v>201.1</v>
      </c>
      <c r="G134" s="102">
        <v>20.149999999999999</v>
      </c>
      <c r="H134" s="102">
        <v>4.8099999999999996</v>
      </c>
      <c r="I134" s="102"/>
      <c r="J134" s="102"/>
      <c r="K134" s="102"/>
      <c r="L134" s="102"/>
      <c r="M134" s="102"/>
      <c r="N134" s="102"/>
      <c r="O134" s="102"/>
      <c r="P134" s="102"/>
      <c r="Q134" s="110"/>
    </row>
    <row r="135" spans="1:17" ht="15" customHeight="1" x14ac:dyDescent="0.25">
      <c r="A135" s="109" t="s">
        <v>5</v>
      </c>
      <c r="B135" s="95">
        <v>45118</v>
      </c>
      <c r="C135" s="101">
        <f t="shared" si="144"/>
        <v>192</v>
      </c>
      <c r="D135" s="97">
        <v>2</v>
      </c>
      <c r="E135" s="98">
        <v>2121</v>
      </c>
      <c r="F135" s="98">
        <v>334.5</v>
      </c>
      <c r="G135" s="98">
        <v>31.05</v>
      </c>
      <c r="H135" s="98">
        <v>3.64</v>
      </c>
      <c r="I135" s="98"/>
      <c r="J135" s="98"/>
      <c r="K135" s="98"/>
      <c r="L135" s="98"/>
      <c r="M135" s="98"/>
      <c r="N135" s="98"/>
      <c r="O135" s="98"/>
      <c r="P135" s="98"/>
      <c r="Q135" s="110"/>
    </row>
    <row r="136" spans="1:17" ht="15" customHeight="1" x14ac:dyDescent="0.25">
      <c r="A136" s="109" t="s">
        <v>5</v>
      </c>
      <c r="B136" s="95">
        <v>45118</v>
      </c>
      <c r="C136" s="101">
        <f t="shared" si="144"/>
        <v>192</v>
      </c>
      <c r="D136" s="97" t="s">
        <v>14</v>
      </c>
      <c r="E136" s="98">
        <f t="shared" ref="E136:M136" si="146">IFERROR(AVERAGE(E134,E135),"")</f>
        <v>2094.5</v>
      </c>
      <c r="F136" s="98">
        <f t="shared" si="146"/>
        <v>267.8</v>
      </c>
      <c r="G136" s="98">
        <f t="shared" si="146"/>
        <v>25.6</v>
      </c>
      <c r="H136" s="98">
        <f t="shared" si="146"/>
        <v>4.2249999999999996</v>
      </c>
      <c r="I136" s="98" t="str">
        <f t="shared" si="146"/>
        <v/>
      </c>
      <c r="J136" s="98" t="str">
        <f t="shared" si="146"/>
        <v/>
      </c>
      <c r="K136" s="98" t="str">
        <f t="shared" si="146"/>
        <v/>
      </c>
      <c r="L136" s="98" t="str">
        <f t="shared" si="146"/>
        <v/>
      </c>
      <c r="M136" s="98" t="str">
        <f t="shared" si="146"/>
        <v/>
      </c>
      <c r="N136" s="98"/>
      <c r="O136" s="98" t="s">
        <v>40</v>
      </c>
      <c r="P136" s="98" t="s">
        <v>40</v>
      </c>
      <c r="Q136" s="110"/>
    </row>
    <row r="137" spans="1:17" ht="15" customHeight="1" x14ac:dyDescent="0.25">
      <c r="A137" s="109" t="s">
        <v>4</v>
      </c>
      <c r="B137" s="95">
        <v>45118</v>
      </c>
      <c r="C137" s="101">
        <f t="shared" si="144"/>
        <v>192</v>
      </c>
      <c r="D137" s="97">
        <v>1</v>
      </c>
      <c r="E137" s="102">
        <v>1552.8</v>
      </c>
      <c r="F137" s="102">
        <v>184.21</v>
      </c>
      <c r="G137" s="102">
        <v>13.26</v>
      </c>
      <c r="H137" s="102">
        <v>2.48</v>
      </c>
      <c r="I137" s="102">
        <v>0.32</v>
      </c>
      <c r="J137" s="102"/>
      <c r="K137" s="102"/>
      <c r="L137" s="102"/>
      <c r="M137" s="102"/>
      <c r="N137" s="102"/>
      <c r="O137" s="102"/>
      <c r="P137" s="102"/>
      <c r="Q137" s="110"/>
    </row>
    <row r="138" spans="1:17" ht="15" customHeight="1" x14ac:dyDescent="0.25">
      <c r="A138" s="109" t="s">
        <v>4</v>
      </c>
      <c r="B138" s="95">
        <v>45118</v>
      </c>
      <c r="C138" s="101">
        <f t="shared" si="144"/>
        <v>192</v>
      </c>
      <c r="D138" s="97">
        <v>2</v>
      </c>
      <c r="E138" s="98">
        <v>1978.6</v>
      </c>
      <c r="F138" s="98">
        <v>120.09</v>
      </c>
      <c r="G138" s="98">
        <v>19.22</v>
      </c>
      <c r="H138" s="98">
        <v>1.08</v>
      </c>
      <c r="I138" s="98">
        <v>0.28000000000000003</v>
      </c>
      <c r="J138" s="98"/>
      <c r="K138" s="98"/>
      <c r="L138" s="98"/>
      <c r="M138" s="98"/>
      <c r="N138" s="98"/>
      <c r="O138" s="98"/>
      <c r="P138" s="98"/>
      <c r="Q138" s="110"/>
    </row>
    <row r="139" spans="1:17" ht="15" customHeight="1" x14ac:dyDescent="0.25">
      <c r="A139" s="109" t="s">
        <v>4</v>
      </c>
      <c r="B139" s="95">
        <v>45118</v>
      </c>
      <c r="C139" s="101">
        <f t="shared" si="144"/>
        <v>192</v>
      </c>
      <c r="D139" s="97" t="s">
        <v>14</v>
      </c>
      <c r="E139" s="98">
        <f t="shared" ref="E139:M139" si="147">IFERROR(AVERAGE(E137,E138),"")</f>
        <v>1765.6999999999998</v>
      </c>
      <c r="F139" s="98">
        <f t="shared" si="147"/>
        <v>152.15</v>
      </c>
      <c r="G139" s="98">
        <f t="shared" si="147"/>
        <v>16.239999999999998</v>
      </c>
      <c r="H139" s="98">
        <f t="shared" si="147"/>
        <v>1.78</v>
      </c>
      <c r="I139" s="98">
        <f t="shared" si="147"/>
        <v>0.30000000000000004</v>
      </c>
      <c r="J139" s="98" t="str">
        <f t="shared" si="147"/>
        <v/>
      </c>
      <c r="K139" s="98" t="str">
        <f t="shared" si="147"/>
        <v/>
      </c>
      <c r="L139" s="98" t="str">
        <f t="shared" si="147"/>
        <v/>
      </c>
      <c r="M139" s="98" t="str">
        <f t="shared" si="147"/>
        <v/>
      </c>
      <c r="N139" s="98"/>
      <c r="O139" s="98" t="s">
        <v>40</v>
      </c>
      <c r="P139" s="98" t="s">
        <v>40</v>
      </c>
      <c r="Q139" s="110"/>
    </row>
    <row r="140" spans="1:17" ht="15" customHeight="1" x14ac:dyDescent="0.25">
      <c r="A140" s="109" t="s">
        <v>3</v>
      </c>
      <c r="B140" s="95">
        <v>45118</v>
      </c>
      <c r="C140" s="101">
        <f t="shared" si="144"/>
        <v>192</v>
      </c>
      <c r="D140" s="97">
        <v>1</v>
      </c>
      <c r="E140" s="102">
        <v>2342</v>
      </c>
      <c r="F140" s="102">
        <v>336.6</v>
      </c>
      <c r="G140" s="102">
        <v>64.430000000000007</v>
      </c>
      <c r="H140" s="102">
        <v>19.25</v>
      </c>
      <c r="I140" s="102">
        <v>6.42</v>
      </c>
      <c r="J140" s="102">
        <v>1.65</v>
      </c>
      <c r="K140" s="102"/>
      <c r="L140" s="102"/>
      <c r="M140" s="102"/>
      <c r="N140" s="102"/>
      <c r="O140" s="102"/>
      <c r="P140" s="102"/>
      <c r="Q140" s="111"/>
    </row>
    <row r="141" spans="1:17" ht="15" customHeight="1" x14ac:dyDescent="0.25">
      <c r="A141" s="109" t="s">
        <v>3</v>
      </c>
      <c r="B141" s="95">
        <v>45118</v>
      </c>
      <c r="C141" s="101">
        <f t="shared" si="144"/>
        <v>192</v>
      </c>
      <c r="D141" s="97">
        <v>2</v>
      </c>
      <c r="E141" s="98">
        <v>1550.8</v>
      </c>
      <c r="F141" s="98">
        <v>172.78</v>
      </c>
      <c r="G141" s="98">
        <v>54.1</v>
      </c>
      <c r="H141" s="98">
        <v>10.65</v>
      </c>
      <c r="I141" s="98">
        <v>4.46</v>
      </c>
      <c r="J141" s="98">
        <v>3.29</v>
      </c>
      <c r="K141" s="98"/>
      <c r="L141" s="98"/>
      <c r="M141" s="98"/>
      <c r="N141" s="98"/>
      <c r="O141" s="98"/>
      <c r="P141" s="98"/>
      <c r="Q141" s="110"/>
    </row>
    <row r="142" spans="1:17" ht="15" customHeight="1" x14ac:dyDescent="0.25">
      <c r="A142" s="109" t="s">
        <v>3</v>
      </c>
      <c r="B142" s="95">
        <v>45118</v>
      </c>
      <c r="C142" s="101">
        <f t="shared" si="144"/>
        <v>192</v>
      </c>
      <c r="D142" s="97" t="s">
        <v>14</v>
      </c>
      <c r="E142" s="98">
        <f t="shared" ref="E142:M142" si="148">IFERROR(AVERAGE(E140,E141),"")</f>
        <v>1946.4</v>
      </c>
      <c r="F142" s="98">
        <f t="shared" si="148"/>
        <v>254.69</v>
      </c>
      <c r="G142" s="98">
        <f t="shared" si="148"/>
        <v>59.265000000000001</v>
      </c>
      <c r="H142" s="98">
        <f t="shared" si="148"/>
        <v>14.95</v>
      </c>
      <c r="I142" s="98">
        <f t="shared" si="148"/>
        <v>5.4399999999999995</v>
      </c>
      <c r="J142" s="98">
        <f t="shared" si="148"/>
        <v>2.4699999999999998</v>
      </c>
      <c r="K142" s="98" t="str">
        <f t="shared" si="148"/>
        <v/>
      </c>
      <c r="L142" s="98" t="str">
        <f t="shared" si="148"/>
        <v/>
      </c>
      <c r="M142" s="98" t="str">
        <f t="shared" si="148"/>
        <v/>
      </c>
      <c r="N142" s="98"/>
      <c r="O142" s="98" t="s">
        <v>40</v>
      </c>
      <c r="P142" s="98" t="s">
        <v>40</v>
      </c>
      <c r="Q142" s="110"/>
    </row>
    <row r="143" spans="1:17" ht="15" customHeight="1" x14ac:dyDescent="0.25">
      <c r="A143" s="109" t="s">
        <v>15</v>
      </c>
      <c r="B143" s="95">
        <v>45118</v>
      </c>
      <c r="C143" s="101">
        <f t="shared" si="144"/>
        <v>192</v>
      </c>
      <c r="D143" s="97">
        <v>1</v>
      </c>
      <c r="E143" s="102">
        <v>1605.3</v>
      </c>
      <c r="F143" s="102">
        <v>262.39999999999998</v>
      </c>
      <c r="G143" s="102">
        <v>69.19</v>
      </c>
      <c r="H143" s="102">
        <v>12.18</v>
      </c>
      <c r="I143" s="102">
        <v>3.55</v>
      </c>
      <c r="J143" s="102">
        <v>1.62</v>
      </c>
      <c r="K143" s="102">
        <v>0.14000000000000001</v>
      </c>
      <c r="L143" s="102"/>
      <c r="M143" s="102"/>
      <c r="N143" s="102"/>
      <c r="O143" s="102"/>
      <c r="P143" s="102"/>
      <c r="Q143" s="110"/>
    </row>
    <row r="144" spans="1:17" ht="15" customHeight="1" x14ac:dyDescent="0.25">
      <c r="A144" s="109" t="s">
        <v>15</v>
      </c>
      <c r="B144" s="95">
        <v>45118</v>
      </c>
      <c r="C144" s="101">
        <f t="shared" si="144"/>
        <v>192</v>
      </c>
      <c r="D144" s="97">
        <v>2</v>
      </c>
      <c r="E144" s="98">
        <v>1041.2</v>
      </c>
      <c r="F144" s="98">
        <v>195.03</v>
      </c>
      <c r="G144" s="98">
        <v>22.93</v>
      </c>
      <c r="H144" s="98">
        <v>17.059999999999999</v>
      </c>
      <c r="I144" s="98">
        <v>3.06</v>
      </c>
      <c r="J144" s="98">
        <v>0.53</v>
      </c>
      <c r="K144" s="98">
        <v>0.2</v>
      </c>
      <c r="L144" s="98"/>
      <c r="M144" s="98"/>
      <c r="N144" s="98"/>
      <c r="O144" s="98"/>
      <c r="P144" s="98"/>
      <c r="Q144" s="110"/>
    </row>
    <row r="145" spans="1:17" ht="15" customHeight="1" x14ac:dyDescent="0.25">
      <c r="A145" s="109" t="s">
        <v>15</v>
      </c>
      <c r="B145" s="95">
        <v>45118</v>
      </c>
      <c r="C145" s="101">
        <f t="shared" si="144"/>
        <v>192</v>
      </c>
      <c r="D145" s="97" t="s">
        <v>14</v>
      </c>
      <c r="E145" s="98">
        <f t="shared" ref="E145:M145" si="149">IFERROR(AVERAGE(E143,E144),"")</f>
        <v>1323.25</v>
      </c>
      <c r="F145" s="98">
        <f t="shared" si="149"/>
        <v>228.71499999999997</v>
      </c>
      <c r="G145" s="98">
        <f t="shared" si="149"/>
        <v>46.06</v>
      </c>
      <c r="H145" s="98">
        <f t="shared" si="149"/>
        <v>14.62</v>
      </c>
      <c r="I145" s="98">
        <f t="shared" si="149"/>
        <v>3.3049999999999997</v>
      </c>
      <c r="J145" s="98">
        <f t="shared" si="149"/>
        <v>1.0750000000000002</v>
      </c>
      <c r="K145" s="98">
        <f t="shared" si="149"/>
        <v>0.17</v>
      </c>
      <c r="L145" s="98" t="str">
        <f t="shared" si="149"/>
        <v/>
      </c>
      <c r="M145" s="98" t="str">
        <f t="shared" si="149"/>
        <v/>
      </c>
      <c r="N145" s="98"/>
      <c r="O145" s="98" t="s">
        <v>40</v>
      </c>
      <c r="P145" s="98" t="s">
        <v>40</v>
      </c>
      <c r="Q145" s="110"/>
    </row>
    <row r="146" spans="1:17" ht="15" customHeight="1" x14ac:dyDescent="0.25">
      <c r="A146" s="109" t="s">
        <v>2</v>
      </c>
      <c r="B146" s="95">
        <v>45118</v>
      </c>
      <c r="C146" s="101">
        <f t="shared" si="144"/>
        <v>192</v>
      </c>
      <c r="D146" s="97">
        <v>1</v>
      </c>
      <c r="E146" s="102">
        <v>1804</v>
      </c>
      <c r="F146" s="102">
        <v>301.7</v>
      </c>
      <c r="G146" s="102">
        <v>65.09</v>
      </c>
      <c r="H146" s="102">
        <v>17.059999999999999</v>
      </c>
      <c r="I146" s="102">
        <v>3.68</v>
      </c>
      <c r="J146" s="102">
        <v>1.07</v>
      </c>
      <c r="K146" s="102">
        <v>0.26</v>
      </c>
      <c r="L146" s="102"/>
      <c r="M146" s="102"/>
      <c r="N146" s="102"/>
      <c r="O146" s="102"/>
      <c r="P146" s="102"/>
      <c r="Q146" s="110"/>
    </row>
    <row r="147" spans="1:17" ht="15" customHeight="1" x14ac:dyDescent="0.25">
      <c r="A147" s="109" t="s">
        <v>2</v>
      </c>
      <c r="B147" s="95">
        <v>45118</v>
      </c>
      <c r="C147" s="101">
        <f t="shared" si="144"/>
        <v>192</v>
      </c>
      <c r="D147" s="97">
        <v>2</v>
      </c>
      <c r="E147" s="98">
        <v>1644.3</v>
      </c>
      <c r="F147" s="98">
        <v>257.2</v>
      </c>
      <c r="G147" s="98">
        <v>58.45</v>
      </c>
      <c r="H147" s="98">
        <v>8.3699999999999992</v>
      </c>
      <c r="I147" s="98">
        <v>1.63</v>
      </c>
      <c r="J147" s="98">
        <v>0.91</v>
      </c>
      <c r="K147" s="98">
        <v>0.2</v>
      </c>
      <c r="L147" s="98"/>
      <c r="M147" s="98"/>
      <c r="N147" s="98"/>
      <c r="O147" s="98"/>
      <c r="P147" s="98"/>
      <c r="Q147" s="110"/>
    </row>
    <row r="148" spans="1:17" ht="15" customHeight="1" x14ac:dyDescent="0.25">
      <c r="A148" s="109" t="s">
        <v>2</v>
      </c>
      <c r="B148" s="95">
        <v>45118</v>
      </c>
      <c r="C148" s="101">
        <f t="shared" si="144"/>
        <v>192</v>
      </c>
      <c r="D148" s="97" t="s">
        <v>14</v>
      </c>
      <c r="E148" s="98">
        <f t="shared" ref="E148:M148" si="150">IFERROR(AVERAGE(E146,E147),"")</f>
        <v>1724.15</v>
      </c>
      <c r="F148" s="98">
        <f t="shared" si="150"/>
        <v>279.45</v>
      </c>
      <c r="G148" s="98">
        <f t="shared" si="150"/>
        <v>61.77</v>
      </c>
      <c r="H148" s="98">
        <f t="shared" si="150"/>
        <v>12.715</v>
      </c>
      <c r="I148" s="98">
        <f t="shared" si="150"/>
        <v>2.6550000000000002</v>
      </c>
      <c r="J148" s="98">
        <f t="shared" si="150"/>
        <v>0.99</v>
      </c>
      <c r="K148" s="98">
        <f t="shared" si="150"/>
        <v>0.23</v>
      </c>
      <c r="L148" s="98" t="str">
        <f t="shared" si="150"/>
        <v/>
      </c>
      <c r="M148" s="98" t="str">
        <f t="shared" si="150"/>
        <v/>
      </c>
      <c r="N148" s="98"/>
      <c r="O148" s="98" t="s">
        <v>40</v>
      </c>
      <c r="P148" s="98" t="s">
        <v>40</v>
      </c>
      <c r="Q148" s="110"/>
    </row>
    <row r="149" spans="1:17" ht="15" customHeight="1" x14ac:dyDescent="0.25">
      <c r="A149" s="109" t="s">
        <v>1</v>
      </c>
      <c r="B149" s="95">
        <v>45118</v>
      </c>
      <c r="C149" s="101">
        <f t="shared" si="144"/>
        <v>192</v>
      </c>
      <c r="D149" s="97">
        <v>1</v>
      </c>
      <c r="E149" s="102">
        <v>1346.4</v>
      </c>
      <c r="F149" s="102">
        <v>235.3</v>
      </c>
      <c r="G149" s="102">
        <v>49.19</v>
      </c>
      <c r="H149" s="102">
        <v>13.36</v>
      </c>
      <c r="I149" s="102">
        <v>6.81</v>
      </c>
      <c r="J149" s="102">
        <v>1.37</v>
      </c>
      <c r="K149" s="102">
        <v>0.65</v>
      </c>
      <c r="L149" s="102"/>
      <c r="M149" s="102"/>
      <c r="N149" s="102"/>
      <c r="O149" s="102"/>
      <c r="P149" s="102"/>
      <c r="Q149" s="110"/>
    </row>
    <row r="150" spans="1:17" ht="15" customHeight="1" x14ac:dyDescent="0.25">
      <c r="A150" s="109" t="s">
        <v>1</v>
      </c>
      <c r="B150" s="95">
        <v>45118</v>
      </c>
      <c r="C150" s="101">
        <f t="shared" si="144"/>
        <v>192</v>
      </c>
      <c r="D150" s="97">
        <v>2</v>
      </c>
      <c r="E150" s="98">
        <v>1480.3</v>
      </c>
      <c r="F150" s="98">
        <v>312.10000000000002</v>
      </c>
      <c r="G150" s="98">
        <v>93.01</v>
      </c>
      <c r="H150" s="98">
        <v>25.47</v>
      </c>
      <c r="I150" s="98">
        <v>8.01</v>
      </c>
      <c r="J150" s="98">
        <v>3</v>
      </c>
      <c r="K150" s="98">
        <v>0.68</v>
      </c>
      <c r="L150" s="98"/>
      <c r="M150" s="98"/>
      <c r="N150" s="98"/>
      <c r="O150" s="98"/>
      <c r="P150" s="98"/>
      <c r="Q150" s="110"/>
    </row>
    <row r="151" spans="1:17" ht="15" customHeight="1" x14ac:dyDescent="0.25">
      <c r="A151" s="109" t="s">
        <v>1</v>
      </c>
      <c r="B151" s="95">
        <v>45118</v>
      </c>
      <c r="C151" s="101">
        <f t="shared" si="144"/>
        <v>192</v>
      </c>
      <c r="D151" s="97" t="s">
        <v>14</v>
      </c>
      <c r="E151" s="98">
        <f t="shared" ref="E151:M151" si="151">IFERROR(AVERAGE(E149,E150),"")</f>
        <v>1413.35</v>
      </c>
      <c r="F151" s="98">
        <f t="shared" si="151"/>
        <v>273.70000000000005</v>
      </c>
      <c r="G151" s="98">
        <f t="shared" si="151"/>
        <v>71.099999999999994</v>
      </c>
      <c r="H151" s="98">
        <f t="shared" si="151"/>
        <v>19.414999999999999</v>
      </c>
      <c r="I151" s="98">
        <f t="shared" si="151"/>
        <v>7.41</v>
      </c>
      <c r="J151" s="98">
        <f t="shared" si="151"/>
        <v>2.1850000000000001</v>
      </c>
      <c r="K151" s="98">
        <f t="shared" si="151"/>
        <v>0.66500000000000004</v>
      </c>
      <c r="L151" s="98" t="str">
        <f t="shared" si="151"/>
        <v/>
      </c>
      <c r="M151" s="98" t="str">
        <f t="shared" si="151"/>
        <v/>
      </c>
      <c r="N151" s="98"/>
      <c r="O151" s="98" t="s">
        <v>40</v>
      </c>
      <c r="P151" s="98" t="s">
        <v>40</v>
      </c>
      <c r="Q151" s="110"/>
    </row>
    <row r="152" spans="1:17" ht="15" customHeight="1" x14ac:dyDescent="0.25">
      <c r="A152" s="109" t="s">
        <v>16</v>
      </c>
      <c r="B152" s="95">
        <v>45118</v>
      </c>
      <c r="C152" s="101">
        <f t="shared" si="144"/>
        <v>192</v>
      </c>
      <c r="D152" s="97">
        <v>1</v>
      </c>
      <c r="E152" s="102">
        <v>742.5</v>
      </c>
      <c r="F152" s="102">
        <v>136.94999999999999</v>
      </c>
      <c r="G152" s="102">
        <v>20.38</v>
      </c>
      <c r="H152" s="102"/>
      <c r="I152" s="102"/>
      <c r="J152" s="102"/>
      <c r="K152" s="102"/>
      <c r="L152" s="102"/>
      <c r="M152" s="102"/>
      <c r="N152" s="102"/>
      <c r="O152" s="102"/>
      <c r="P152" s="102"/>
      <c r="Q152" s="110"/>
    </row>
    <row r="153" spans="1:17" ht="15" customHeight="1" x14ac:dyDescent="0.25">
      <c r="A153" s="109" t="s">
        <v>16</v>
      </c>
      <c r="B153" s="95">
        <v>45118</v>
      </c>
      <c r="C153" s="101">
        <f t="shared" si="144"/>
        <v>192</v>
      </c>
      <c r="D153" s="97">
        <v>2</v>
      </c>
      <c r="E153" s="98">
        <v>771.6</v>
      </c>
      <c r="F153" s="98">
        <v>112.21</v>
      </c>
      <c r="G153" s="98">
        <v>24.81</v>
      </c>
      <c r="H153" s="98"/>
      <c r="I153" s="98"/>
      <c r="J153" s="98"/>
      <c r="K153" s="98"/>
      <c r="L153" s="98"/>
      <c r="M153" s="98"/>
      <c r="N153" s="98"/>
      <c r="O153" s="98"/>
      <c r="P153" s="98"/>
      <c r="Q153" s="110"/>
    </row>
    <row r="154" spans="1:17" ht="15" customHeight="1" x14ac:dyDescent="0.25">
      <c r="A154" s="109" t="s">
        <v>16</v>
      </c>
      <c r="B154" s="95">
        <v>45118</v>
      </c>
      <c r="C154" s="101">
        <f t="shared" si="144"/>
        <v>192</v>
      </c>
      <c r="D154" s="97" t="s">
        <v>14</v>
      </c>
      <c r="E154" s="98">
        <f t="shared" ref="E154:M154" si="152">IFERROR(AVERAGE(E152,E153),"")</f>
        <v>757.05</v>
      </c>
      <c r="F154" s="98">
        <f t="shared" si="152"/>
        <v>124.57999999999998</v>
      </c>
      <c r="G154" s="98">
        <f t="shared" si="152"/>
        <v>22.594999999999999</v>
      </c>
      <c r="H154" s="98" t="str">
        <f t="shared" si="152"/>
        <v/>
      </c>
      <c r="I154" s="98" t="str">
        <f t="shared" si="152"/>
        <v/>
      </c>
      <c r="J154" s="98" t="str">
        <f t="shared" si="152"/>
        <v/>
      </c>
      <c r="K154" s="98" t="str">
        <f t="shared" si="152"/>
        <v/>
      </c>
      <c r="L154" s="98" t="str">
        <f t="shared" si="152"/>
        <v/>
      </c>
      <c r="M154" s="98" t="str">
        <f t="shared" si="152"/>
        <v/>
      </c>
      <c r="N154" s="98"/>
      <c r="O154" s="98" t="s">
        <v>40</v>
      </c>
      <c r="P154" s="98" t="s">
        <v>40</v>
      </c>
      <c r="Q154" s="110"/>
    </row>
    <row r="155" spans="1:17" ht="15" customHeight="1" x14ac:dyDescent="0.25">
      <c r="A155" s="109" t="s">
        <v>0</v>
      </c>
      <c r="B155" s="95">
        <v>45118</v>
      </c>
      <c r="C155" s="101">
        <f t="shared" si="144"/>
        <v>192</v>
      </c>
      <c r="D155" s="97">
        <v>1</v>
      </c>
      <c r="E155" s="102">
        <v>2336</v>
      </c>
      <c r="F155" s="102">
        <v>924.6</v>
      </c>
      <c r="G155" s="102">
        <v>523.6</v>
      </c>
      <c r="H155" s="102">
        <v>352.3</v>
      </c>
      <c r="I155" s="102">
        <v>255.5</v>
      </c>
      <c r="J155" s="102">
        <v>170.26</v>
      </c>
      <c r="K155" s="102">
        <v>114.6</v>
      </c>
      <c r="L155" s="102">
        <v>61.57</v>
      </c>
      <c r="M155" s="102">
        <v>40.57</v>
      </c>
      <c r="N155" s="102">
        <v>28.53</v>
      </c>
      <c r="O155" s="102">
        <v>19.62</v>
      </c>
      <c r="P155" s="118">
        <v>9.59</v>
      </c>
      <c r="Q155" s="110"/>
    </row>
    <row r="156" spans="1:17" ht="15" customHeight="1" x14ac:dyDescent="0.25">
      <c r="A156" s="109" t="s">
        <v>0</v>
      </c>
      <c r="B156" s="95">
        <v>45118</v>
      </c>
      <c r="C156" s="101">
        <f t="shared" si="144"/>
        <v>192</v>
      </c>
      <c r="D156" s="97">
        <v>2</v>
      </c>
      <c r="E156" s="98">
        <v>901.8</v>
      </c>
      <c r="F156" s="98">
        <v>389.5</v>
      </c>
      <c r="G156" s="98">
        <v>283</v>
      </c>
      <c r="H156" s="98">
        <v>197.37</v>
      </c>
      <c r="I156" s="98">
        <v>147.63</v>
      </c>
      <c r="J156" s="98">
        <v>106.58</v>
      </c>
      <c r="K156" s="98">
        <v>76.84</v>
      </c>
      <c r="L156" s="98">
        <v>44.08</v>
      </c>
      <c r="M156" s="98">
        <v>28.62</v>
      </c>
      <c r="N156" s="98">
        <v>16.97</v>
      </c>
      <c r="O156" s="98">
        <v>18.66</v>
      </c>
      <c r="P156" s="118">
        <v>12.1</v>
      </c>
      <c r="Q156" s="110"/>
    </row>
    <row r="157" spans="1:17" ht="15" customHeight="1" thickBot="1" x14ac:dyDescent="0.3">
      <c r="A157" s="112" t="s">
        <v>0</v>
      </c>
      <c r="B157" s="113">
        <v>45118</v>
      </c>
      <c r="C157" s="122">
        <f t="shared" si="144"/>
        <v>192</v>
      </c>
      <c r="D157" s="115" t="s">
        <v>14</v>
      </c>
      <c r="E157" s="116">
        <f t="shared" ref="E157:M157" si="153">IFERROR(AVERAGE(E155,E156),"")</f>
        <v>1618.9</v>
      </c>
      <c r="F157" s="116">
        <f t="shared" si="153"/>
        <v>657.05</v>
      </c>
      <c r="G157" s="116">
        <f t="shared" si="153"/>
        <v>403.3</v>
      </c>
      <c r="H157" s="116">
        <f t="shared" si="153"/>
        <v>274.83500000000004</v>
      </c>
      <c r="I157" s="116">
        <f t="shared" si="153"/>
        <v>201.565</v>
      </c>
      <c r="J157" s="116">
        <f t="shared" si="153"/>
        <v>138.41999999999999</v>
      </c>
      <c r="K157" s="116">
        <f t="shared" si="153"/>
        <v>95.72</v>
      </c>
      <c r="L157" s="116">
        <f t="shared" si="153"/>
        <v>52.825000000000003</v>
      </c>
      <c r="M157" s="123">
        <f t="shared" si="153"/>
        <v>34.594999999999999</v>
      </c>
      <c r="N157" s="123">
        <f>IFERROR(AVERAGE(N155,N156),"")</f>
        <v>22.75</v>
      </c>
      <c r="O157" s="123">
        <f>IFERROR(AVERAGE(O155,O156),"")</f>
        <v>19.14</v>
      </c>
      <c r="P157" s="123">
        <f>IFERROR(AVERAGE(P155,P156),"")</f>
        <v>10.844999999999999</v>
      </c>
      <c r="Q157" s="117"/>
    </row>
    <row r="158" spans="1:17" ht="15" customHeight="1" x14ac:dyDescent="0.25">
      <c r="A158" s="103" t="s">
        <v>6</v>
      </c>
      <c r="B158" s="104">
        <v>45125</v>
      </c>
      <c r="C158" s="105">
        <f>IFERROR(IF(B158&gt;0,B158-DATE(YEAR(B158),1,1)+1,""),"")</f>
        <v>199</v>
      </c>
      <c r="D158" s="106">
        <v>1</v>
      </c>
      <c r="E158" s="107">
        <v>1444.5</v>
      </c>
      <c r="F158" s="107">
        <v>63.65</v>
      </c>
      <c r="G158" s="107">
        <v>2.12</v>
      </c>
      <c r="H158" s="107">
        <v>0.09</v>
      </c>
      <c r="I158" s="107"/>
      <c r="J158" s="107"/>
      <c r="K158" s="107"/>
      <c r="L158" s="107"/>
      <c r="M158" s="107"/>
      <c r="N158" s="107"/>
      <c r="O158" s="107"/>
      <c r="P158" s="107"/>
      <c r="Q158" s="108"/>
    </row>
    <row r="159" spans="1:17" ht="15" customHeight="1" x14ac:dyDescent="0.25">
      <c r="A159" s="109" t="s">
        <v>6</v>
      </c>
      <c r="B159" s="100">
        <v>45125</v>
      </c>
      <c r="C159" s="101">
        <f t="shared" ref="C159:C184" si="154">IFERROR(IF(B159&gt;0,B159-DATE(YEAR(B159),1,1)+1,""),"")</f>
        <v>199</v>
      </c>
      <c r="D159" s="97">
        <v>2</v>
      </c>
      <c r="E159" s="98">
        <v>1643.7</v>
      </c>
      <c r="F159" s="98">
        <v>68.819999999999993</v>
      </c>
      <c r="G159" s="98">
        <v>2.54</v>
      </c>
      <c r="H159" s="98">
        <v>0.14000000000000001</v>
      </c>
      <c r="I159" s="98"/>
      <c r="J159" s="98"/>
      <c r="K159" s="98"/>
      <c r="L159" s="98"/>
      <c r="M159" s="98"/>
      <c r="N159" s="98"/>
      <c r="O159" s="98"/>
      <c r="P159" s="98"/>
      <c r="Q159" s="110"/>
    </row>
    <row r="160" spans="1:17" ht="15" customHeight="1" x14ac:dyDescent="0.25">
      <c r="A160" s="109" t="s">
        <v>6</v>
      </c>
      <c r="B160" s="100">
        <v>45125</v>
      </c>
      <c r="C160" s="101">
        <f t="shared" si="154"/>
        <v>199</v>
      </c>
      <c r="D160" s="97" t="s">
        <v>14</v>
      </c>
      <c r="E160" s="98">
        <f t="shared" ref="E160:M160" si="155">IFERROR(AVERAGE(E158,E159),"")</f>
        <v>1544.1</v>
      </c>
      <c r="F160" s="98">
        <f t="shared" si="155"/>
        <v>66.234999999999999</v>
      </c>
      <c r="G160" s="98">
        <f t="shared" si="155"/>
        <v>2.33</v>
      </c>
      <c r="H160" s="98">
        <f t="shared" si="155"/>
        <v>0.115</v>
      </c>
      <c r="I160" s="98" t="str">
        <f t="shared" si="155"/>
        <v/>
      </c>
      <c r="J160" s="98" t="str">
        <f t="shared" si="155"/>
        <v/>
      </c>
      <c r="K160" s="98" t="str">
        <f t="shared" si="155"/>
        <v/>
      </c>
      <c r="L160" s="98" t="str">
        <f t="shared" si="155"/>
        <v/>
      </c>
      <c r="M160" s="98" t="str">
        <f t="shared" si="155"/>
        <v/>
      </c>
      <c r="N160" s="98"/>
      <c r="O160" s="98" t="s">
        <v>40</v>
      </c>
      <c r="P160" s="98" t="s">
        <v>40</v>
      </c>
      <c r="Q160" s="110"/>
    </row>
    <row r="161" spans="1:17" ht="15" customHeight="1" x14ac:dyDescent="0.25">
      <c r="A161" s="109" t="s">
        <v>5</v>
      </c>
      <c r="B161" s="100">
        <v>45125</v>
      </c>
      <c r="C161" s="101">
        <f t="shared" si="154"/>
        <v>199</v>
      </c>
      <c r="D161" s="97">
        <v>1</v>
      </c>
      <c r="E161" s="102">
        <v>1582</v>
      </c>
      <c r="F161" s="102">
        <v>158</v>
      </c>
      <c r="G161" s="102">
        <v>15.7</v>
      </c>
      <c r="H161" s="102">
        <v>2.8</v>
      </c>
      <c r="I161" s="102"/>
      <c r="J161" s="102"/>
      <c r="K161" s="102"/>
      <c r="L161" s="102"/>
      <c r="M161" s="102"/>
      <c r="N161" s="102"/>
      <c r="O161" s="102"/>
      <c r="P161" s="102"/>
      <c r="Q161" s="110"/>
    </row>
    <row r="162" spans="1:17" ht="15" customHeight="1" x14ac:dyDescent="0.25">
      <c r="A162" s="109" t="s">
        <v>5</v>
      </c>
      <c r="B162" s="100">
        <v>45125</v>
      </c>
      <c r="C162" s="101">
        <f t="shared" si="154"/>
        <v>199</v>
      </c>
      <c r="D162" s="97">
        <v>2</v>
      </c>
      <c r="E162" s="98">
        <v>1073.5</v>
      </c>
      <c r="F162" s="98">
        <v>78.17</v>
      </c>
      <c r="G162" s="98">
        <v>11.63</v>
      </c>
      <c r="H162" s="98">
        <v>1.33</v>
      </c>
      <c r="I162" s="98"/>
      <c r="J162" s="98"/>
      <c r="K162" s="98"/>
      <c r="L162" s="98"/>
      <c r="M162" s="98"/>
      <c r="N162" s="98"/>
      <c r="O162" s="98"/>
      <c r="P162" s="98"/>
      <c r="Q162" s="110"/>
    </row>
    <row r="163" spans="1:17" ht="15" customHeight="1" x14ac:dyDescent="0.25">
      <c r="A163" s="109" t="s">
        <v>5</v>
      </c>
      <c r="B163" s="100">
        <v>45125</v>
      </c>
      <c r="C163" s="101">
        <f t="shared" si="154"/>
        <v>199</v>
      </c>
      <c r="D163" s="97" t="s">
        <v>14</v>
      </c>
      <c r="E163" s="98">
        <f t="shared" ref="E163:M163" si="156">IFERROR(AVERAGE(E161,E162),"")</f>
        <v>1327.75</v>
      </c>
      <c r="F163" s="98">
        <f t="shared" si="156"/>
        <v>118.08500000000001</v>
      </c>
      <c r="G163" s="98">
        <f t="shared" si="156"/>
        <v>13.664999999999999</v>
      </c>
      <c r="H163" s="98">
        <f t="shared" si="156"/>
        <v>2.0649999999999999</v>
      </c>
      <c r="I163" s="98" t="str">
        <f t="shared" si="156"/>
        <v/>
      </c>
      <c r="J163" s="98" t="str">
        <f t="shared" si="156"/>
        <v/>
      </c>
      <c r="K163" s="98" t="str">
        <f t="shared" si="156"/>
        <v/>
      </c>
      <c r="L163" s="98" t="str">
        <f t="shared" si="156"/>
        <v/>
      </c>
      <c r="M163" s="98" t="str">
        <f t="shared" si="156"/>
        <v/>
      </c>
      <c r="N163" s="98"/>
      <c r="O163" s="98" t="s">
        <v>40</v>
      </c>
      <c r="P163" s="98" t="s">
        <v>40</v>
      </c>
      <c r="Q163" s="110"/>
    </row>
    <row r="164" spans="1:17" ht="15" customHeight="1" x14ac:dyDescent="0.25">
      <c r="A164" s="109" t="s">
        <v>4</v>
      </c>
      <c r="B164" s="100">
        <v>45125</v>
      </c>
      <c r="C164" s="101">
        <f t="shared" si="154"/>
        <v>199</v>
      </c>
      <c r="D164" s="97">
        <v>1</v>
      </c>
      <c r="E164" s="102">
        <v>1835.1</v>
      </c>
      <c r="F164" s="102">
        <v>149.30000000000001</v>
      </c>
      <c r="G164" s="102">
        <v>19.21</v>
      </c>
      <c r="H164" s="102">
        <v>3.55</v>
      </c>
      <c r="I164" s="102">
        <v>0.92</v>
      </c>
      <c r="J164" s="102"/>
      <c r="K164" s="102"/>
      <c r="L164" s="102"/>
      <c r="M164" s="102"/>
      <c r="N164" s="102"/>
      <c r="O164" s="102"/>
      <c r="P164" s="102"/>
      <c r="Q164" s="110"/>
    </row>
    <row r="165" spans="1:17" ht="15" customHeight="1" x14ac:dyDescent="0.25">
      <c r="A165" s="109" t="s">
        <v>4</v>
      </c>
      <c r="B165" s="100">
        <v>45125</v>
      </c>
      <c r="C165" s="101">
        <f t="shared" si="154"/>
        <v>199</v>
      </c>
      <c r="D165" s="97">
        <v>2</v>
      </c>
      <c r="E165" s="98">
        <v>1565.8</v>
      </c>
      <c r="F165" s="98">
        <v>195.78</v>
      </c>
      <c r="G165" s="98">
        <v>18.96</v>
      </c>
      <c r="H165" s="98">
        <v>6.29</v>
      </c>
      <c r="I165" s="98">
        <v>1.37</v>
      </c>
      <c r="J165" s="98"/>
      <c r="K165" s="98"/>
      <c r="L165" s="98"/>
      <c r="M165" s="98"/>
      <c r="N165" s="98"/>
      <c r="O165" s="98"/>
      <c r="P165" s="98"/>
      <c r="Q165" s="110"/>
    </row>
    <row r="166" spans="1:17" ht="15" customHeight="1" x14ac:dyDescent="0.25">
      <c r="A166" s="109" t="s">
        <v>4</v>
      </c>
      <c r="B166" s="100">
        <v>45125</v>
      </c>
      <c r="C166" s="101">
        <f t="shared" si="154"/>
        <v>199</v>
      </c>
      <c r="D166" s="97" t="s">
        <v>14</v>
      </c>
      <c r="E166" s="98">
        <f t="shared" ref="E166:M166" si="157">IFERROR(AVERAGE(E164,E165),"")</f>
        <v>1700.4499999999998</v>
      </c>
      <c r="F166" s="98">
        <f t="shared" si="157"/>
        <v>172.54000000000002</v>
      </c>
      <c r="G166" s="98">
        <f t="shared" si="157"/>
        <v>19.085000000000001</v>
      </c>
      <c r="H166" s="98">
        <f t="shared" si="157"/>
        <v>4.92</v>
      </c>
      <c r="I166" s="98">
        <f t="shared" si="157"/>
        <v>1.145</v>
      </c>
      <c r="J166" s="98" t="str">
        <f t="shared" si="157"/>
        <v/>
      </c>
      <c r="K166" s="98" t="str">
        <f t="shared" si="157"/>
        <v/>
      </c>
      <c r="L166" s="98" t="str">
        <f t="shared" si="157"/>
        <v/>
      </c>
      <c r="M166" s="98" t="str">
        <f t="shared" si="157"/>
        <v/>
      </c>
      <c r="N166" s="98"/>
      <c r="O166" s="98" t="s">
        <v>40</v>
      </c>
      <c r="P166" s="98" t="s">
        <v>40</v>
      </c>
      <c r="Q166" s="110"/>
    </row>
    <row r="167" spans="1:17" ht="15" customHeight="1" x14ac:dyDescent="0.25">
      <c r="A167" s="109" t="s">
        <v>3</v>
      </c>
      <c r="B167" s="100">
        <v>45125</v>
      </c>
      <c r="C167" s="101">
        <f t="shared" si="154"/>
        <v>199</v>
      </c>
      <c r="D167" s="97">
        <v>1</v>
      </c>
      <c r="E167" s="102">
        <v>1961.5</v>
      </c>
      <c r="F167" s="102">
        <v>397.8</v>
      </c>
      <c r="G167" s="102">
        <v>84.26</v>
      </c>
      <c r="H167" s="102">
        <v>17.95</v>
      </c>
      <c r="I167" s="102">
        <v>2.89</v>
      </c>
      <c r="J167" s="102">
        <v>0.63</v>
      </c>
      <c r="K167" s="102"/>
      <c r="L167" s="102"/>
      <c r="M167" s="102"/>
      <c r="N167" s="102"/>
      <c r="O167" s="102"/>
      <c r="P167" s="102"/>
      <c r="Q167" s="110"/>
    </row>
    <row r="168" spans="1:17" ht="15" customHeight="1" x14ac:dyDescent="0.25">
      <c r="A168" s="109" t="s">
        <v>3</v>
      </c>
      <c r="B168" s="100">
        <v>45125</v>
      </c>
      <c r="C168" s="101">
        <f t="shared" si="154"/>
        <v>199</v>
      </c>
      <c r="D168" s="97">
        <v>2</v>
      </c>
      <c r="E168" s="98">
        <v>2188</v>
      </c>
      <c r="F168" s="98">
        <v>81.06</v>
      </c>
      <c r="G168" s="98">
        <v>25.04</v>
      </c>
      <c r="H168" s="98">
        <v>14.71</v>
      </c>
      <c r="I168" s="98">
        <v>1.1000000000000001</v>
      </c>
      <c r="J168" s="98">
        <v>0.4</v>
      </c>
      <c r="K168" s="98"/>
      <c r="L168" s="98"/>
      <c r="M168" s="98"/>
      <c r="N168" s="98"/>
      <c r="O168" s="98"/>
      <c r="P168" s="98"/>
      <c r="Q168" s="110"/>
    </row>
    <row r="169" spans="1:17" ht="15" customHeight="1" x14ac:dyDescent="0.25">
      <c r="A169" s="109" t="s">
        <v>3</v>
      </c>
      <c r="B169" s="100">
        <v>45125</v>
      </c>
      <c r="C169" s="101">
        <f t="shared" si="154"/>
        <v>199</v>
      </c>
      <c r="D169" s="97" t="s">
        <v>14</v>
      </c>
      <c r="E169" s="98">
        <f t="shared" ref="E169:M169" si="158">IFERROR(AVERAGE(E167,E168),"")</f>
        <v>2074.75</v>
      </c>
      <c r="F169" s="98">
        <f t="shared" si="158"/>
        <v>239.43</v>
      </c>
      <c r="G169" s="98">
        <f t="shared" si="158"/>
        <v>54.650000000000006</v>
      </c>
      <c r="H169" s="98">
        <f t="shared" si="158"/>
        <v>16.329999999999998</v>
      </c>
      <c r="I169" s="98">
        <f t="shared" si="158"/>
        <v>1.9950000000000001</v>
      </c>
      <c r="J169" s="98">
        <f t="shared" si="158"/>
        <v>0.51500000000000001</v>
      </c>
      <c r="K169" s="98" t="str">
        <f t="shared" si="158"/>
        <v/>
      </c>
      <c r="L169" s="98" t="str">
        <f t="shared" si="158"/>
        <v/>
      </c>
      <c r="M169" s="98" t="str">
        <f t="shared" si="158"/>
        <v/>
      </c>
      <c r="N169" s="98"/>
      <c r="O169" s="98" t="s">
        <v>40</v>
      </c>
      <c r="P169" s="98" t="s">
        <v>40</v>
      </c>
      <c r="Q169" s="110" t="s">
        <v>41</v>
      </c>
    </row>
    <row r="170" spans="1:17" ht="15" customHeight="1" x14ac:dyDescent="0.25">
      <c r="A170" s="109" t="s">
        <v>15</v>
      </c>
      <c r="B170" s="100">
        <v>45125</v>
      </c>
      <c r="C170" s="101">
        <f t="shared" si="154"/>
        <v>199</v>
      </c>
      <c r="D170" s="97">
        <v>1</v>
      </c>
      <c r="E170" s="102">
        <v>2535</v>
      </c>
      <c r="F170" s="102">
        <v>690.5</v>
      </c>
      <c r="G170" s="102">
        <v>115.93</v>
      </c>
      <c r="H170" s="102">
        <v>43.12</v>
      </c>
      <c r="I170" s="102">
        <v>13.57</v>
      </c>
      <c r="J170" s="102">
        <v>3.85</v>
      </c>
      <c r="K170" s="102">
        <v>1.18</v>
      </c>
      <c r="L170" s="102"/>
      <c r="M170" s="102"/>
      <c r="N170" s="102"/>
      <c r="O170" s="102"/>
      <c r="P170" s="102"/>
      <c r="Q170" s="110"/>
    </row>
    <row r="171" spans="1:17" ht="15" customHeight="1" x14ac:dyDescent="0.25">
      <c r="A171" s="109" t="s">
        <v>15</v>
      </c>
      <c r="B171" s="100">
        <v>45125</v>
      </c>
      <c r="C171" s="101">
        <f t="shared" si="154"/>
        <v>199</v>
      </c>
      <c r="D171" s="97">
        <v>2</v>
      </c>
      <c r="E171" s="98">
        <v>2249</v>
      </c>
      <c r="F171" s="98">
        <v>844.9</v>
      </c>
      <c r="G171" s="98">
        <v>264</v>
      </c>
      <c r="H171" s="98">
        <v>61.22</v>
      </c>
      <c r="I171" s="98">
        <v>18.8</v>
      </c>
      <c r="J171" s="98">
        <v>3.86</v>
      </c>
      <c r="K171" s="98">
        <v>1.24</v>
      </c>
      <c r="L171" s="98"/>
      <c r="M171" s="98"/>
      <c r="N171" s="98"/>
      <c r="O171" s="98"/>
      <c r="P171" s="98"/>
      <c r="Q171" s="110"/>
    </row>
    <row r="172" spans="1:17" ht="15" customHeight="1" x14ac:dyDescent="0.25">
      <c r="A172" s="109" t="s">
        <v>15</v>
      </c>
      <c r="B172" s="100">
        <v>45125</v>
      </c>
      <c r="C172" s="101">
        <f t="shared" si="154"/>
        <v>199</v>
      </c>
      <c r="D172" s="97" t="s">
        <v>14</v>
      </c>
      <c r="E172" s="98">
        <f t="shared" ref="E172:M172" si="159">IFERROR(AVERAGE(E170,E171),"")</f>
        <v>2392</v>
      </c>
      <c r="F172" s="98">
        <f t="shared" si="159"/>
        <v>767.7</v>
      </c>
      <c r="G172" s="98">
        <f t="shared" si="159"/>
        <v>189.965</v>
      </c>
      <c r="H172" s="98">
        <f t="shared" si="159"/>
        <v>52.17</v>
      </c>
      <c r="I172" s="98">
        <f t="shared" si="159"/>
        <v>16.185000000000002</v>
      </c>
      <c r="J172" s="98">
        <f t="shared" si="159"/>
        <v>3.855</v>
      </c>
      <c r="K172" s="98">
        <f t="shared" si="159"/>
        <v>1.21</v>
      </c>
      <c r="L172" s="98" t="str">
        <f t="shared" si="159"/>
        <v/>
      </c>
      <c r="M172" s="98" t="str">
        <f t="shared" si="159"/>
        <v/>
      </c>
      <c r="N172" s="98"/>
      <c r="O172" s="98" t="s">
        <v>40</v>
      </c>
      <c r="P172" s="98" t="s">
        <v>40</v>
      </c>
      <c r="Q172" s="110"/>
    </row>
    <row r="173" spans="1:17" ht="15" customHeight="1" x14ac:dyDescent="0.25">
      <c r="A173" s="109" t="s">
        <v>2</v>
      </c>
      <c r="B173" s="100">
        <v>45125</v>
      </c>
      <c r="C173" s="101">
        <f t="shared" si="154"/>
        <v>199</v>
      </c>
      <c r="D173" s="97">
        <v>1</v>
      </c>
      <c r="E173" s="102">
        <v>1849</v>
      </c>
      <c r="F173" s="102">
        <v>129.53</v>
      </c>
      <c r="G173" s="102">
        <v>38.58</v>
      </c>
      <c r="H173" s="102">
        <v>18.059999999999999</v>
      </c>
      <c r="I173" s="102">
        <v>6.54</v>
      </c>
      <c r="J173" s="102">
        <v>2.37</v>
      </c>
      <c r="K173" s="102">
        <v>0.96</v>
      </c>
      <c r="L173" s="102"/>
      <c r="M173" s="102"/>
      <c r="N173" s="102"/>
      <c r="O173" s="102"/>
      <c r="P173" s="102"/>
      <c r="Q173" s="110"/>
    </row>
    <row r="174" spans="1:17" ht="15" customHeight="1" x14ac:dyDescent="0.25">
      <c r="A174" s="109" t="s">
        <v>2</v>
      </c>
      <c r="B174" s="100">
        <v>45125</v>
      </c>
      <c r="C174" s="101">
        <f t="shared" si="154"/>
        <v>199</v>
      </c>
      <c r="D174" s="97">
        <v>2</v>
      </c>
      <c r="E174" s="98">
        <v>1727.7</v>
      </c>
      <c r="F174" s="98">
        <v>117.6</v>
      </c>
      <c r="G174" s="98">
        <v>49.01</v>
      </c>
      <c r="H174" s="98">
        <v>19.420000000000002</v>
      </c>
      <c r="I174" s="98">
        <v>7.52</v>
      </c>
      <c r="J174" s="98">
        <v>2.27</v>
      </c>
      <c r="K174" s="98">
        <v>0.99</v>
      </c>
      <c r="L174" s="98"/>
      <c r="M174" s="98"/>
      <c r="N174" s="98"/>
      <c r="O174" s="98"/>
      <c r="P174" s="98"/>
      <c r="Q174" s="110"/>
    </row>
    <row r="175" spans="1:17" ht="15" customHeight="1" x14ac:dyDescent="0.25">
      <c r="A175" s="109" t="s">
        <v>2</v>
      </c>
      <c r="B175" s="100">
        <v>45125</v>
      </c>
      <c r="C175" s="101">
        <f t="shared" si="154"/>
        <v>199</v>
      </c>
      <c r="D175" s="97" t="s">
        <v>14</v>
      </c>
      <c r="E175" s="98">
        <f t="shared" ref="E175:M175" si="160">IFERROR(AVERAGE(E173,E174),"")</f>
        <v>1788.35</v>
      </c>
      <c r="F175" s="98">
        <f t="shared" si="160"/>
        <v>123.565</v>
      </c>
      <c r="G175" s="98">
        <f t="shared" si="160"/>
        <v>43.795000000000002</v>
      </c>
      <c r="H175" s="98">
        <f t="shared" si="160"/>
        <v>18.740000000000002</v>
      </c>
      <c r="I175" s="98">
        <f t="shared" si="160"/>
        <v>7.0299999999999994</v>
      </c>
      <c r="J175" s="98">
        <f t="shared" si="160"/>
        <v>2.3200000000000003</v>
      </c>
      <c r="K175" s="98">
        <f t="shared" si="160"/>
        <v>0.97499999999999998</v>
      </c>
      <c r="L175" s="98" t="str">
        <f t="shared" si="160"/>
        <v/>
      </c>
      <c r="M175" s="98" t="str">
        <f t="shared" si="160"/>
        <v/>
      </c>
      <c r="N175" s="98"/>
      <c r="O175" s="98" t="s">
        <v>40</v>
      </c>
      <c r="P175" s="98" t="s">
        <v>40</v>
      </c>
      <c r="Q175" s="110"/>
    </row>
    <row r="176" spans="1:17" ht="15" customHeight="1" x14ac:dyDescent="0.25">
      <c r="A176" s="109" t="s">
        <v>1</v>
      </c>
      <c r="B176" s="100">
        <v>45125</v>
      </c>
      <c r="C176" s="101">
        <f t="shared" si="154"/>
        <v>199</v>
      </c>
      <c r="D176" s="97">
        <v>1</v>
      </c>
      <c r="E176" s="102">
        <v>2216</v>
      </c>
      <c r="F176" s="102">
        <v>757.5</v>
      </c>
      <c r="G176" s="102">
        <v>437.9</v>
      </c>
      <c r="H176" s="102">
        <v>250.9</v>
      </c>
      <c r="I176" s="102">
        <v>134.03</v>
      </c>
      <c r="J176" s="102">
        <v>79.040000000000006</v>
      </c>
      <c r="K176" s="102">
        <v>44.39</v>
      </c>
      <c r="L176" s="102">
        <v>19.16</v>
      </c>
      <c r="M176" s="102"/>
      <c r="N176" s="102"/>
      <c r="O176" s="102"/>
      <c r="P176" s="102"/>
      <c r="Q176" s="110"/>
    </row>
    <row r="177" spans="1:17" ht="15" customHeight="1" x14ac:dyDescent="0.25">
      <c r="A177" s="109" t="s">
        <v>1</v>
      </c>
      <c r="B177" s="100">
        <v>45125</v>
      </c>
      <c r="C177" s="101">
        <f t="shared" si="154"/>
        <v>199</v>
      </c>
      <c r="D177" s="97">
        <v>2</v>
      </c>
      <c r="E177" s="98">
        <v>2155</v>
      </c>
      <c r="F177" s="98">
        <v>1151.2</v>
      </c>
      <c r="G177" s="98">
        <v>491</v>
      </c>
      <c r="H177" s="98">
        <v>233.9</v>
      </c>
      <c r="I177" s="98">
        <v>148.15</v>
      </c>
      <c r="J177" s="98">
        <v>62.73</v>
      </c>
      <c r="K177" s="98">
        <v>43.67</v>
      </c>
      <c r="L177" s="98">
        <v>15.19</v>
      </c>
      <c r="M177" s="98"/>
      <c r="N177" s="98"/>
      <c r="O177" s="98"/>
      <c r="P177" s="98"/>
      <c r="Q177" s="110"/>
    </row>
    <row r="178" spans="1:17" ht="15" customHeight="1" x14ac:dyDescent="0.25">
      <c r="A178" s="109" t="s">
        <v>1</v>
      </c>
      <c r="B178" s="100">
        <v>45125</v>
      </c>
      <c r="C178" s="101">
        <f t="shared" si="154"/>
        <v>199</v>
      </c>
      <c r="D178" s="97" t="s">
        <v>14</v>
      </c>
      <c r="E178" s="98">
        <f t="shared" ref="E178:M178" si="161">IFERROR(AVERAGE(E176,E177),"")</f>
        <v>2185.5</v>
      </c>
      <c r="F178" s="98">
        <f t="shared" si="161"/>
        <v>954.35</v>
      </c>
      <c r="G178" s="98">
        <f t="shared" si="161"/>
        <v>464.45</v>
      </c>
      <c r="H178" s="98">
        <f t="shared" si="161"/>
        <v>242.4</v>
      </c>
      <c r="I178" s="98">
        <f t="shared" si="161"/>
        <v>141.09</v>
      </c>
      <c r="J178" s="98">
        <f t="shared" si="161"/>
        <v>70.885000000000005</v>
      </c>
      <c r="K178" s="98">
        <f t="shared" si="161"/>
        <v>44.03</v>
      </c>
      <c r="L178" s="98">
        <f t="shared" si="161"/>
        <v>17.175000000000001</v>
      </c>
      <c r="M178" s="98" t="str">
        <f t="shared" si="161"/>
        <v/>
      </c>
      <c r="N178" s="98"/>
      <c r="O178" s="98" t="s">
        <v>40</v>
      </c>
      <c r="P178" s="98" t="s">
        <v>40</v>
      </c>
      <c r="Q178" s="110"/>
    </row>
    <row r="179" spans="1:17" ht="15" customHeight="1" x14ac:dyDescent="0.25">
      <c r="A179" s="109" t="s">
        <v>16</v>
      </c>
      <c r="B179" s="100">
        <v>45125</v>
      </c>
      <c r="C179" s="101">
        <f t="shared" si="154"/>
        <v>199</v>
      </c>
      <c r="D179" s="97">
        <v>1</v>
      </c>
      <c r="E179" s="102">
        <v>2297</v>
      </c>
      <c r="F179" s="102">
        <v>175.08</v>
      </c>
      <c r="G179" s="102">
        <v>96.1</v>
      </c>
      <c r="H179" s="102">
        <v>20.84</v>
      </c>
      <c r="I179" s="102"/>
      <c r="J179" s="102"/>
      <c r="K179" s="102"/>
      <c r="L179" s="102"/>
      <c r="M179" s="102"/>
      <c r="N179" s="102"/>
      <c r="O179" s="102"/>
      <c r="P179" s="102"/>
      <c r="Q179" s="110"/>
    </row>
    <row r="180" spans="1:17" ht="15" customHeight="1" x14ac:dyDescent="0.25">
      <c r="A180" s="109" t="s">
        <v>16</v>
      </c>
      <c r="B180" s="100">
        <v>45125</v>
      </c>
      <c r="C180" s="101">
        <f t="shared" si="154"/>
        <v>199</v>
      </c>
      <c r="D180" s="97">
        <v>2</v>
      </c>
      <c r="E180" s="98">
        <v>2322</v>
      </c>
      <c r="F180" s="98">
        <v>835.1</v>
      </c>
      <c r="G180" s="98">
        <v>35.04</v>
      </c>
      <c r="H180" s="98">
        <v>20.23</v>
      </c>
      <c r="I180" s="98"/>
      <c r="J180" s="98"/>
      <c r="K180" s="98"/>
      <c r="L180" s="98"/>
      <c r="M180" s="98"/>
      <c r="N180" s="98"/>
      <c r="O180" s="98"/>
      <c r="P180" s="98"/>
      <c r="Q180" s="110"/>
    </row>
    <row r="181" spans="1:17" ht="15" customHeight="1" x14ac:dyDescent="0.25">
      <c r="A181" s="109" t="s">
        <v>16</v>
      </c>
      <c r="B181" s="100">
        <v>45125</v>
      </c>
      <c r="C181" s="101">
        <f t="shared" si="154"/>
        <v>199</v>
      </c>
      <c r="D181" s="97" t="s">
        <v>14</v>
      </c>
      <c r="E181" s="98">
        <f t="shared" ref="E181:M181" si="162">IFERROR(AVERAGE(E179,E180),"")</f>
        <v>2309.5</v>
      </c>
      <c r="F181" s="98">
        <f t="shared" si="162"/>
        <v>505.09000000000003</v>
      </c>
      <c r="G181" s="98">
        <f t="shared" si="162"/>
        <v>65.569999999999993</v>
      </c>
      <c r="H181" s="98">
        <f t="shared" si="162"/>
        <v>20.535</v>
      </c>
      <c r="I181" s="98" t="str">
        <f t="shared" si="162"/>
        <v/>
      </c>
      <c r="J181" s="98" t="str">
        <f t="shared" si="162"/>
        <v/>
      </c>
      <c r="K181" s="98" t="str">
        <f t="shared" si="162"/>
        <v/>
      </c>
      <c r="L181" s="98" t="str">
        <f t="shared" si="162"/>
        <v/>
      </c>
      <c r="M181" s="98" t="str">
        <f t="shared" si="162"/>
        <v/>
      </c>
      <c r="N181" s="98"/>
      <c r="O181" s="98" t="s">
        <v>40</v>
      </c>
      <c r="P181" s="98" t="s">
        <v>40</v>
      </c>
      <c r="Q181" s="110"/>
    </row>
    <row r="182" spans="1:17" ht="15" customHeight="1" x14ac:dyDescent="0.25">
      <c r="A182" s="109" t="s">
        <v>0</v>
      </c>
      <c r="B182" s="100">
        <v>45125</v>
      </c>
      <c r="C182" s="101">
        <f t="shared" si="154"/>
        <v>199</v>
      </c>
      <c r="D182" s="97">
        <v>1</v>
      </c>
      <c r="E182" s="102">
        <v>1901.5</v>
      </c>
      <c r="F182" s="102">
        <v>807.5</v>
      </c>
      <c r="G182" s="102">
        <v>305.10000000000002</v>
      </c>
      <c r="H182" s="102">
        <v>165.21</v>
      </c>
      <c r="I182" s="102">
        <v>80.89</v>
      </c>
      <c r="J182" s="102">
        <v>61.05</v>
      </c>
      <c r="K182" s="102">
        <v>27.93</v>
      </c>
      <c r="L182" s="102">
        <v>20.149999999999999</v>
      </c>
      <c r="M182" s="102">
        <v>15.66</v>
      </c>
      <c r="N182" s="102">
        <v>10.210000000000001</v>
      </c>
      <c r="O182" s="102">
        <v>7.15</v>
      </c>
      <c r="P182" s="118">
        <v>5.87</v>
      </c>
      <c r="Q182" s="110"/>
    </row>
    <row r="183" spans="1:17" ht="15" customHeight="1" x14ac:dyDescent="0.25">
      <c r="A183" s="109" t="s">
        <v>0</v>
      </c>
      <c r="B183" s="100">
        <v>45125</v>
      </c>
      <c r="C183" s="101">
        <f t="shared" si="154"/>
        <v>199</v>
      </c>
      <c r="D183" s="97">
        <v>2</v>
      </c>
      <c r="E183" s="98">
        <v>1763.8</v>
      </c>
      <c r="F183" s="98">
        <v>116.77</v>
      </c>
      <c r="G183" s="98">
        <v>118.5</v>
      </c>
      <c r="H183" s="98">
        <v>99.27</v>
      </c>
      <c r="I183" s="98">
        <v>68.150000000000006</v>
      </c>
      <c r="J183" s="98">
        <v>60.62</v>
      </c>
      <c r="K183" s="98">
        <v>48.35</v>
      </c>
      <c r="L183" s="98">
        <v>27.53</v>
      </c>
      <c r="M183" s="98">
        <v>19.690000000000001</v>
      </c>
      <c r="N183" s="98">
        <v>12.82</v>
      </c>
      <c r="O183" s="98">
        <v>8.17</v>
      </c>
      <c r="P183" s="118">
        <v>3.86</v>
      </c>
      <c r="Q183" s="110" t="s">
        <v>42</v>
      </c>
    </row>
    <row r="184" spans="1:17" ht="15" customHeight="1" thickBot="1" x14ac:dyDescent="0.3">
      <c r="A184" s="112" t="s">
        <v>0</v>
      </c>
      <c r="B184" s="121">
        <v>45125</v>
      </c>
      <c r="C184" s="122">
        <f t="shared" si="154"/>
        <v>199</v>
      </c>
      <c r="D184" s="115" t="s">
        <v>14</v>
      </c>
      <c r="E184" s="116">
        <f t="shared" ref="E184:J184" si="163">IFERROR(AVERAGE(E182,E183),"")</f>
        <v>1832.65</v>
      </c>
      <c r="F184" s="116">
        <f t="shared" si="163"/>
        <v>462.13499999999999</v>
      </c>
      <c r="G184" s="116">
        <f t="shared" si="163"/>
        <v>211.8</v>
      </c>
      <c r="H184" s="116">
        <f t="shared" si="163"/>
        <v>132.24</v>
      </c>
      <c r="I184" s="116">
        <f t="shared" si="163"/>
        <v>74.52000000000001</v>
      </c>
      <c r="J184" s="116">
        <f t="shared" si="163"/>
        <v>60.834999999999994</v>
      </c>
      <c r="K184" s="116">
        <f>IFERROR(AVERAGE(L182,L183),"")</f>
        <v>23.84</v>
      </c>
      <c r="L184" s="116">
        <f>IFERROR(AVERAGE(M182,M183),"")</f>
        <v>17.675000000000001</v>
      </c>
      <c r="M184" s="123">
        <f>IFERROR(AVERAGE(N182,N183),"")</f>
        <v>11.515000000000001</v>
      </c>
      <c r="N184" s="123">
        <f>IFERROR(AVERAGE(O182,O183),"")</f>
        <v>7.66</v>
      </c>
      <c r="O184" s="123">
        <f>IFERROR(AVERAGE(P182,P183),"")</f>
        <v>4.8650000000000002</v>
      </c>
      <c r="P184" s="123">
        <f>IFERROR(AVERAGE(P182,P183),"")</f>
        <v>4.8650000000000002</v>
      </c>
      <c r="Q184" s="117"/>
    </row>
    <row r="185" spans="1:17" ht="15" customHeight="1" x14ac:dyDescent="0.25">
      <c r="A185" s="103" t="s">
        <v>6</v>
      </c>
      <c r="B185" s="104">
        <v>45132</v>
      </c>
      <c r="C185" s="105">
        <f>IFERROR(IF(B185&gt;0,B185-DATE(YEAR(B185),1,1)+1,""),"")</f>
        <v>206</v>
      </c>
      <c r="D185" s="106">
        <v>1</v>
      </c>
      <c r="E185" s="107">
        <v>1968.5</v>
      </c>
      <c r="F185" s="107">
        <v>24.33</v>
      </c>
      <c r="G185" s="107">
        <v>0.95</v>
      </c>
      <c r="H185" s="107"/>
      <c r="I185" s="107"/>
      <c r="J185" s="107"/>
      <c r="K185" s="107"/>
      <c r="L185" s="107"/>
      <c r="M185" s="107"/>
      <c r="N185" s="107"/>
      <c r="O185" s="107"/>
      <c r="P185" s="107"/>
      <c r="Q185" s="119"/>
    </row>
    <row r="186" spans="1:17" ht="15" customHeight="1" x14ac:dyDescent="0.25">
      <c r="A186" s="109" t="s">
        <v>6</v>
      </c>
      <c r="B186" s="100">
        <v>45132</v>
      </c>
      <c r="C186" s="101">
        <f t="shared" ref="C186:C210" si="164">IFERROR(IF(B186&gt;0,B186-DATE(YEAR(B186),1,1)+1,""),"")</f>
        <v>206</v>
      </c>
      <c r="D186" s="97">
        <v>2</v>
      </c>
      <c r="E186" s="98">
        <v>1204.5999999999999</v>
      </c>
      <c r="F186" s="98">
        <v>28.16</v>
      </c>
      <c r="G186" s="98">
        <v>0.73</v>
      </c>
      <c r="H186" s="98"/>
      <c r="I186" s="98"/>
      <c r="J186" s="98"/>
      <c r="K186" s="98"/>
      <c r="L186" s="98"/>
      <c r="M186" s="98"/>
      <c r="N186" s="98"/>
      <c r="O186" s="98"/>
      <c r="P186" s="98"/>
      <c r="Q186" s="120"/>
    </row>
    <row r="187" spans="1:17" ht="15" customHeight="1" x14ac:dyDescent="0.25">
      <c r="A187" s="109" t="s">
        <v>6</v>
      </c>
      <c r="B187" s="100">
        <v>45132</v>
      </c>
      <c r="C187" s="101">
        <f t="shared" si="164"/>
        <v>206</v>
      </c>
      <c r="D187" s="97" t="s">
        <v>14</v>
      </c>
      <c r="E187" s="98">
        <f t="shared" ref="E187:M187" si="165">IFERROR(AVERAGE(E185,E186),"")</f>
        <v>1586.55</v>
      </c>
      <c r="F187" s="98">
        <f t="shared" si="165"/>
        <v>26.244999999999997</v>
      </c>
      <c r="G187" s="98">
        <f t="shared" si="165"/>
        <v>0.84</v>
      </c>
      <c r="H187" s="98" t="str">
        <f t="shared" si="165"/>
        <v/>
      </c>
      <c r="I187" s="98" t="str">
        <f t="shared" si="165"/>
        <v/>
      </c>
      <c r="J187" s="98" t="str">
        <f t="shared" si="165"/>
        <v/>
      </c>
      <c r="K187" s="98" t="str">
        <f t="shared" si="165"/>
        <v/>
      </c>
      <c r="L187" s="98" t="str">
        <f t="shared" si="165"/>
        <v/>
      </c>
      <c r="M187" s="98" t="str">
        <f t="shared" si="165"/>
        <v/>
      </c>
      <c r="N187" s="98"/>
      <c r="O187" s="98" t="s">
        <v>40</v>
      </c>
      <c r="P187" s="98" t="s">
        <v>40</v>
      </c>
      <c r="Q187" s="120"/>
    </row>
    <row r="188" spans="1:17" ht="15" customHeight="1" x14ac:dyDescent="0.25">
      <c r="A188" s="109" t="s">
        <v>5</v>
      </c>
      <c r="B188" s="100">
        <v>45132</v>
      </c>
      <c r="C188" s="101">
        <f t="shared" si="164"/>
        <v>206</v>
      </c>
      <c r="D188" s="97">
        <v>1</v>
      </c>
      <c r="E188" s="102">
        <v>1839.1</v>
      </c>
      <c r="F188" s="102">
        <v>123.93</v>
      </c>
      <c r="G188" s="102">
        <v>10.84</v>
      </c>
      <c r="H188" s="102">
        <v>2.0699999999999998</v>
      </c>
      <c r="I188" s="102"/>
      <c r="J188" s="102"/>
      <c r="K188" s="102"/>
      <c r="L188" s="102"/>
      <c r="M188" s="102"/>
      <c r="N188" s="102"/>
      <c r="O188" s="102"/>
      <c r="P188" s="102"/>
      <c r="Q188" s="120"/>
    </row>
    <row r="189" spans="1:17" ht="15" customHeight="1" x14ac:dyDescent="0.25">
      <c r="A189" s="109" t="s">
        <v>5</v>
      </c>
      <c r="B189" s="100">
        <v>45132</v>
      </c>
      <c r="C189" s="101">
        <f t="shared" si="164"/>
        <v>206</v>
      </c>
      <c r="D189" s="97">
        <v>2</v>
      </c>
      <c r="E189" s="98">
        <v>1675.8</v>
      </c>
      <c r="F189" s="98">
        <v>124.85</v>
      </c>
      <c r="G189" s="98">
        <v>8.7100000000000009</v>
      </c>
      <c r="H189" s="98">
        <v>1.91</v>
      </c>
      <c r="I189" s="98"/>
      <c r="J189" s="98"/>
      <c r="K189" s="98"/>
      <c r="L189" s="98"/>
      <c r="M189" s="98"/>
      <c r="N189" s="98"/>
      <c r="O189" s="98"/>
      <c r="P189" s="98"/>
      <c r="Q189" s="120"/>
    </row>
    <row r="190" spans="1:17" ht="15" customHeight="1" x14ac:dyDescent="0.25">
      <c r="A190" s="109" t="s">
        <v>5</v>
      </c>
      <c r="B190" s="100">
        <v>45132</v>
      </c>
      <c r="C190" s="101">
        <f t="shared" si="164"/>
        <v>206</v>
      </c>
      <c r="D190" s="97" t="s">
        <v>14</v>
      </c>
      <c r="E190" s="98">
        <f t="shared" ref="E190:M190" si="166">IFERROR(AVERAGE(E188,E189),"")</f>
        <v>1757.4499999999998</v>
      </c>
      <c r="F190" s="98">
        <f t="shared" si="166"/>
        <v>124.39</v>
      </c>
      <c r="G190" s="98">
        <f t="shared" si="166"/>
        <v>9.7750000000000004</v>
      </c>
      <c r="H190" s="98">
        <f t="shared" si="166"/>
        <v>1.9899999999999998</v>
      </c>
      <c r="I190" s="98" t="str">
        <f t="shared" si="166"/>
        <v/>
      </c>
      <c r="J190" s="98" t="str">
        <f t="shared" si="166"/>
        <v/>
      </c>
      <c r="K190" s="98" t="str">
        <f t="shared" si="166"/>
        <v/>
      </c>
      <c r="L190" s="98" t="str">
        <f t="shared" si="166"/>
        <v/>
      </c>
      <c r="M190" s="98" t="str">
        <f t="shared" si="166"/>
        <v/>
      </c>
      <c r="N190" s="98"/>
      <c r="O190" s="98" t="s">
        <v>40</v>
      </c>
      <c r="P190" s="98" t="s">
        <v>40</v>
      </c>
      <c r="Q190" s="120"/>
    </row>
    <row r="191" spans="1:17" ht="15" customHeight="1" x14ac:dyDescent="0.25">
      <c r="A191" s="109" t="s">
        <v>4</v>
      </c>
      <c r="B191" s="100">
        <v>45132</v>
      </c>
      <c r="C191" s="101">
        <f t="shared" si="164"/>
        <v>206</v>
      </c>
      <c r="D191" s="97">
        <v>1</v>
      </c>
      <c r="E191" s="102">
        <v>589.5</v>
      </c>
      <c r="F191" s="102">
        <v>50.05</v>
      </c>
      <c r="G191" s="102">
        <v>9.35</v>
      </c>
      <c r="H191" s="102">
        <v>2.06</v>
      </c>
      <c r="I191" s="102">
        <v>0.32</v>
      </c>
      <c r="J191" s="102"/>
      <c r="K191" s="102"/>
      <c r="L191" s="102"/>
      <c r="M191" s="102"/>
      <c r="N191" s="102"/>
      <c r="O191" s="102"/>
      <c r="P191" s="102"/>
      <c r="Q191" s="120"/>
    </row>
    <row r="192" spans="1:17" ht="15" customHeight="1" x14ac:dyDescent="0.25">
      <c r="A192" s="109" t="s">
        <v>4</v>
      </c>
      <c r="B192" s="100">
        <v>45132</v>
      </c>
      <c r="C192" s="101">
        <f t="shared" si="164"/>
        <v>206</v>
      </c>
      <c r="D192" s="97">
        <v>2</v>
      </c>
      <c r="E192" s="98">
        <v>460.7</v>
      </c>
      <c r="F192" s="98">
        <v>53.03</v>
      </c>
      <c r="G192" s="98">
        <v>5.94</v>
      </c>
      <c r="H192" s="98">
        <v>1.93</v>
      </c>
      <c r="I192" s="98">
        <v>0.31</v>
      </c>
      <c r="J192" s="98"/>
      <c r="K192" s="98"/>
      <c r="L192" s="98"/>
      <c r="M192" s="98"/>
      <c r="N192" s="98"/>
      <c r="O192" s="98"/>
      <c r="P192" s="98"/>
      <c r="Q192" s="120"/>
    </row>
    <row r="193" spans="1:17" ht="15" customHeight="1" x14ac:dyDescent="0.25">
      <c r="A193" s="109" t="s">
        <v>4</v>
      </c>
      <c r="B193" s="100">
        <v>45132</v>
      </c>
      <c r="C193" s="101">
        <f t="shared" si="164"/>
        <v>206</v>
      </c>
      <c r="D193" s="97" t="s">
        <v>14</v>
      </c>
      <c r="E193" s="98">
        <f t="shared" ref="E193:M193" si="167">IFERROR(AVERAGE(E191,E192),"")</f>
        <v>525.1</v>
      </c>
      <c r="F193" s="98">
        <f t="shared" si="167"/>
        <v>51.54</v>
      </c>
      <c r="G193" s="98">
        <f t="shared" si="167"/>
        <v>7.6449999999999996</v>
      </c>
      <c r="H193" s="98">
        <f t="shared" si="167"/>
        <v>1.9950000000000001</v>
      </c>
      <c r="I193" s="98">
        <f t="shared" si="167"/>
        <v>0.315</v>
      </c>
      <c r="J193" s="98" t="str">
        <f t="shared" si="167"/>
        <v/>
      </c>
      <c r="K193" s="98" t="str">
        <f t="shared" si="167"/>
        <v/>
      </c>
      <c r="L193" s="98" t="str">
        <f t="shared" si="167"/>
        <v/>
      </c>
      <c r="M193" s="98" t="str">
        <f t="shared" si="167"/>
        <v/>
      </c>
      <c r="N193" s="98"/>
      <c r="O193" s="98" t="s">
        <v>40</v>
      </c>
      <c r="P193" s="98" t="s">
        <v>40</v>
      </c>
      <c r="Q193" s="120"/>
    </row>
    <row r="194" spans="1:17" ht="15" customHeight="1" x14ac:dyDescent="0.25">
      <c r="A194" s="109" t="s">
        <v>3</v>
      </c>
      <c r="B194" s="100">
        <v>45132</v>
      </c>
      <c r="C194" s="101">
        <f t="shared" si="164"/>
        <v>206</v>
      </c>
      <c r="D194" s="97">
        <v>1</v>
      </c>
      <c r="E194" s="102">
        <v>1223.4000000000001</v>
      </c>
      <c r="F194" s="102">
        <v>139.43</v>
      </c>
      <c r="G194" s="102">
        <v>53.98</v>
      </c>
      <c r="H194" s="102">
        <v>14.32</v>
      </c>
      <c r="I194" s="102">
        <v>4.41</v>
      </c>
      <c r="J194" s="102">
        <v>0.3</v>
      </c>
      <c r="K194" s="102"/>
      <c r="L194" s="102"/>
      <c r="M194" s="102"/>
      <c r="N194" s="102"/>
      <c r="O194" s="102"/>
      <c r="P194" s="102"/>
      <c r="Q194" s="120"/>
    </row>
    <row r="195" spans="1:17" ht="15" customHeight="1" x14ac:dyDescent="0.25">
      <c r="A195" s="109" t="s">
        <v>3</v>
      </c>
      <c r="B195" s="100">
        <v>45132</v>
      </c>
      <c r="C195" s="101">
        <f t="shared" si="164"/>
        <v>206</v>
      </c>
      <c r="D195" s="97">
        <v>2</v>
      </c>
      <c r="E195" s="98">
        <v>1591.2</v>
      </c>
      <c r="F195" s="98">
        <v>142.97999999999999</v>
      </c>
      <c r="G195" s="98">
        <v>32.65</v>
      </c>
      <c r="H195" s="98">
        <v>10.67</v>
      </c>
      <c r="I195" s="98">
        <v>5.83</v>
      </c>
      <c r="J195" s="98">
        <v>0.88</v>
      </c>
      <c r="K195" s="98"/>
      <c r="L195" s="98"/>
      <c r="M195" s="98"/>
      <c r="N195" s="98"/>
      <c r="O195" s="98"/>
      <c r="P195" s="98"/>
      <c r="Q195" s="120"/>
    </row>
    <row r="196" spans="1:17" ht="15" customHeight="1" x14ac:dyDescent="0.25">
      <c r="A196" s="109" t="s">
        <v>3</v>
      </c>
      <c r="B196" s="100">
        <v>45132</v>
      </c>
      <c r="C196" s="101">
        <f t="shared" si="164"/>
        <v>206</v>
      </c>
      <c r="D196" s="97" t="s">
        <v>14</v>
      </c>
      <c r="E196" s="98">
        <f t="shared" ref="E196:M196" si="168">IFERROR(AVERAGE(E194,E195),"")</f>
        <v>1407.3000000000002</v>
      </c>
      <c r="F196" s="98">
        <f t="shared" si="168"/>
        <v>141.20499999999998</v>
      </c>
      <c r="G196" s="98">
        <f t="shared" si="168"/>
        <v>43.314999999999998</v>
      </c>
      <c r="H196" s="98">
        <f t="shared" si="168"/>
        <v>12.495000000000001</v>
      </c>
      <c r="I196" s="98">
        <f t="shared" si="168"/>
        <v>5.12</v>
      </c>
      <c r="J196" s="98">
        <f t="shared" si="168"/>
        <v>0.59</v>
      </c>
      <c r="K196" s="98" t="str">
        <f t="shared" si="168"/>
        <v/>
      </c>
      <c r="L196" s="98" t="str">
        <f t="shared" si="168"/>
        <v/>
      </c>
      <c r="M196" s="98" t="str">
        <f t="shared" si="168"/>
        <v/>
      </c>
      <c r="N196" s="98"/>
      <c r="O196" s="98" t="s">
        <v>40</v>
      </c>
      <c r="P196" s="98" t="s">
        <v>40</v>
      </c>
      <c r="Q196" s="120"/>
    </row>
    <row r="197" spans="1:17" ht="15" customHeight="1" x14ac:dyDescent="0.25">
      <c r="A197" s="109" t="s">
        <v>15</v>
      </c>
      <c r="B197" s="100">
        <v>45132</v>
      </c>
      <c r="C197" s="101">
        <f t="shared" si="164"/>
        <v>206</v>
      </c>
      <c r="D197" s="97">
        <v>1</v>
      </c>
      <c r="E197" s="102">
        <v>1779</v>
      </c>
      <c r="F197" s="102">
        <v>183.51</v>
      </c>
      <c r="G197" s="102">
        <v>40.96</v>
      </c>
      <c r="H197" s="102">
        <v>23.32</v>
      </c>
      <c r="I197" s="102">
        <v>3.34</v>
      </c>
      <c r="J197" s="102">
        <v>0.51</v>
      </c>
      <c r="K197" s="102"/>
      <c r="L197" s="102"/>
      <c r="M197" s="102"/>
      <c r="N197" s="102"/>
      <c r="O197" s="102"/>
      <c r="P197" s="102"/>
      <c r="Q197" s="120"/>
    </row>
    <row r="198" spans="1:17" ht="15" customHeight="1" x14ac:dyDescent="0.25">
      <c r="A198" s="109" t="s">
        <v>15</v>
      </c>
      <c r="B198" s="100">
        <v>45132</v>
      </c>
      <c r="C198" s="101">
        <f t="shared" si="164"/>
        <v>206</v>
      </c>
      <c r="D198" s="97">
        <v>2</v>
      </c>
      <c r="E198" s="98">
        <v>1614.3</v>
      </c>
      <c r="F198" s="98">
        <v>126.79</v>
      </c>
      <c r="G198" s="98">
        <v>60.02</v>
      </c>
      <c r="H198" s="98">
        <v>23.73</v>
      </c>
      <c r="I198" s="98">
        <v>3.36</v>
      </c>
      <c r="J198" s="98">
        <v>0.71</v>
      </c>
      <c r="K198" s="98"/>
      <c r="L198" s="98"/>
      <c r="M198" s="98"/>
      <c r="N198" s="98"/>
      <c r="O198" s="98"/>
      <c r="P198" s="98"/>
      <c r="Q198" s="120"/>
    </row>
    <row r="199" spans="1:17" ht="15" customHeight="1" x14ac:dyDescent="0.25">
      <c r="A199" s="109" t="s">
        <v>15</v>
      </c>
      <c r="B199" s="100">
        <v>45132</v>
      </c>
      <c r="C199" s="101">
        <f t="shared" si="164"/>
        <v>206</v>
      </c>
      <c r="D199" s="97" t="s">
        <v>14</v>
      </c>
      <c r="E199" s="98">
        <f t="shared" ref="E199:M199" si="169">IFERROR(AVERAGE(E197,E198),"")</f>
        <v>1696.65</v>
      </c>
      <c r="F199" s="98">
        <f t="shared" si="169"/>
        <v>155.15</v>
      </c>
      <c r="G199" s="98">
        <f t="shared" si="169"/>
        <v>50.49</v>
      </c>
      <c r="H199" s="98">
        <f t="shared" si="169"/>
        <v>23.524999999999999</v>
      </c>
      <c r="I199" s="98">
        <f t="shared" si="169"/>
        <v>3.3499999999999996</v>
      </c>
      <c r="J199" s="98">
        <f t="shared" si="169"/>
        <v>0.61</v>
      </c>
      <c r="K199" s="98" t="str">
        <f t="shared" si="169"/>
        <v/>
      </c>
      <c r="L199" s="98" t="str">
        <f t="shared" si="169"/>
        <v/>
      </c>
      <c r="M199" s="98" t="str">
        <f t="shared" si="169"/>
        <v/>
      </c>
      <c r="N199" s="98"/>
      <c r="O199" s="98" t="s">
        <v>40</v>
      </c>
      <c r="P199" s="98" t="s">
        <v>40</v>
      </c>
      <c r="Q199" s="120"/>
    </row>
    <row r="200" spans="1:17" ht="15" customHeight="1" x14ac:dyDescent="0.25">
      <c r="A200" s="109" t="s">
        <v>2</v>
      </c>
      <c r="B200" s="100">
        <v>45132</v>
      </c>
      <c r="C200" s="101">
        <f t="shared" si="164"/>
        <v>206</v>
      </c>
      <c r="D200" s="97">
        <v>1</v>
      </c>
      <c r="E200" s="102">
        <v>1926.2</v>
      </c>
      <c r="F200" s="102">
        <v>113.16</v>
      </c>
      <c r="G200" s="102">
        <v>16.649999999999999</v>
      </c>
      <c r="H200" s="102">
        <v>7.2</v>
      </c>
      <c r="I200" s="102">
        <v>4.51</v>
      </c>
      <c r="J200" s="102">
        <v>3.48</v>
      </c>
      <c r="K200" s="102">
        <v>0.89</v>
      </c>
      <c r="L200" s="102"/>
      <c r="M200" s="102"/>
      <c r="N200" s="102"/>
      <c r="O200" s="102"/>
      <c r="P200" s="102"/>
      <c r="Q200" s="120"/>
    </row>
    <row r="201" spans="1:17" ht="15" customHeight="1" x14ac:dyDescent="0.25">
      <c r="A201" s="109" t="s">
        <v>2</v>
      </c>
      <c r="B201" s="100">
        <v>45132</v>
      </c>
      <c r="C201" s="101">
        <f t="shared" si="164"/>
        <v>206</v>
      </c>
      <c r="D201" s="97">
        <v>2</v>
      </c>
      <c r="E201" s="98">
        <v>1918</v>
      </c>
      <c r="F201" s="98">
        <v>169.16</v>
      </c>
      <c r="G201" s="98">
        <v>19.91</v>
      </c>
      <c r="H201" s="98">
        <v>8.31</v>
      </c>
      <c r="I201" s="98">
        <v>6.68</v>
      </c>
      <c r="J201" s="98">
        <v>4.72</v>
      </c>
      <c r="K201" s="98">
        <v>0.72</v>
      </c>
      <c r="L201" s="98"/>
      <c r="M201" s="98"/>
      <c r="N201" s="98"/>
      <c r="O201" s="98"/>
      <c r="P201" s="98"/>
      <c r="Q201" s="120"/>
    </row>
    <row r="202" spans="1:17" ht="15" customHeight="1" x14ac:dyDescent="0.25">
      <c r="A202" s="109" t="s">
        <v>2</v>
      </c>
      <c r="B202" s="100">
        <v>45132</v>
      </c>
      <c r="C202" s="101">
        <f t="shared" si="164"/>
        <v>206</v>
      </c>
      <c r="D202" s="97" t="s">
        <v>14</v>
      </c>
      <c r="E202" s="98">
        <f t="shared" ref="E202:M202" si="170">IFERROR(AVERAGE(E200,E201),"")</f>
        <v>1922.1</v>
      </c>
      <c r="F202" s="98">
        <f t="shared" si="170"/>
        <v>141.16</v>
      </c>
      <c r="G202" s="98">
        <f t="shared" si="170"/>
        <v>18.28</v>
      </c>
      <c r="H202" s="98">
        <f t="shared" si="170"/>
        <v>7.7550000000000008</v>
      </c>
      <c r="I202" s="98">
        <f t="shared" si="170"/>
        <v>5.5949999999999998</v>
      </c>
      <c r="J202" s="98">
        <f t="shared" si="170"/>
        <v>4.0999999999999996</v>
      </c>
      <c r="K202" s="98">
        <f t="shared" si="170"/>
        <v>0.80499999999999994</v>
      </c>
      <c r="L202" s="98" t="str">
        <f t="shared" si="170"/>
        <v/>
      </c>
      <c r="M202" s="98" t="str">
        <f t="shared" si="170"/>
        <v/>
      </c>
      <c r="N202" s="98"/>
      <c r="O202" s="98" t="s">
        <v>40</v>
      </c>
      <c r="P202" s="98" t="s">
        <v>40</v>
      </c>
      <c r="Q202" s="120"/>
    </row>
    <row r="203" spans="1:17" ht="15" customHeight="1" x14ac:dyDescent="0.25">
      <c r="A203" s="109" t="s">
        <v>1</v>
      </c>
      <c r="B203" s="100">
        <v>45132</v>
      </c>
      <c r="C203" s="101">
        <f t="shared" si="164"/>
        <v>206</v>
      </c>
      <c r="D203" s="97">
        <v>1</v>
      </c>
      <c r="E203" s="102">
        <v>1967</v>
      </c>
      <c r="F203" s="102">
        <v>354.2</v>
      </c>
      <c r="G203" s="102">
        <v>87.38</v>
      </c>
      <c r="H203" s="102">
        <v>24.66</v>
      </c>
      <c r="I203" s="102">
        <v>10.73</v>
      </c>
      <c r="J203" s="102">
        <v>5.3</v>
      </c>
      <c r="K203" s="102">
        <v>2.04</v>
      </c>
      <c r="L203" s="102">
        <v>0.75</v>
      </c>
      <c r="M203" s="102"/>
      <c r="N203" s="102"/>
      <c r="O203" s="102"/>
      <c r="P203" s="102"/>
      <c r="Q203" s="120"/>
    </row>
    <row r="204" spans="1:17" ht="15" customHeight="1" x14ac:dyDescent="0.25">
      <c r="A204" s="109" t="s">
        <v>1</v>
      </c>
      <c r="B204" s="100">
        <v>45132</v>
      </c>
      <c r="C204" s="101">
        <f t="shared" si="164"/>
        <v>206</v>
      </c>
      <c r="D204" s="97">
        <v>2</v>
      </c>
      <c r="E204" s="98">
        <v>1908.2</v>
      </c>
      <c r="F204" s="98">
        <v>431.8</v>
      </c>
      <c r="G204" s="98">
        <v>67.72</v>
      </c>
      <c r="H204" s="98">
        <v>26.26</v>
      </c>
      <c r="I204" s="98">
        <v>9.85</v>
      </c>
      <c r="J204" s="98">
        <v>4.2300000000000004</v>
      </c>
      <c r="K204" s="98">
        <v>1.47</v>
      </c>
      <c r="L204" s="98">
        <v>0.81</v>
      </c>
      <c r="M204" s="98"/>
      <c r="N204" s="98"/>
      <c r="O204" s="98"/>
      <c r="P204" s="98"/>
      <c r="Q204" s="120"/>
    </row>
    <row r="205" spans="1:17" ht="15" customHeight="1" x14ac:dyDescent="0.25">
      <c r="A205" s="109" t="s">
        <v>1</v>
      </c>
      <c r="B205" s="100">
        <v>45132</v>
      </c>
      <c r="C205" s="101">
        <f t="shared" si="164"/>
        <v>206</v>
      </c>
      <c r="D205" s="97" t="s">
        <v>14</v>
      </c>
      <c r="E205" s="98">
        <f t="shared" ref="E205:M205" si="171">IFERROR(AVERAGE(E203,E204),"")</f>
        <v>1937.6</v>
      </c>
      <c r="F205" s="98">
        <f t="shared" si="171"/>
        <v>393</v>
      </c>
      <c r="G205" s="98">
        <f t="shared" si="171"/>
        <v>77.55</v>
      </c>
      <c r="H205" s="98">
        <f t="shared" si="171"/>
        <v>25.46</v>
      </c>
      <c r="I205" s="98">
        <f t="shared" si="171"/>
        <v>10.29</v>
      </c>
      <c r="J205" s="98">
        <f t="shared" si="171"/>
        <v>4.7650000000000006</v>
      </c>
      <c r="K205" s="98">
        <f t="shared" si="171"/>
        <v>1.7549999999999999</v>
      </c>
      <c r="L205" s="98">
        <f t="shared" si="171"/>
        <v>0.78</v>
      </c>
      <c r="M205" s="98" t="str">
        <f t="shared" si="171"/>
        <v/>
      </c>
      <c r="N205" s="98"/>
      <c r="O205" s="98" t="s">
        <v>40</v>
      </c>
      <c r="P205" s="98" t="s">
        <v>40</v>
      </c>
      <c r="Q205" s="120"/>
    </row>
    <row r="206" spans="1:17" ht="15" customHeight="1" x14ac:dyDescent="0.25">
      <c r="A206" s="109" t="s">
        <v>16</v>
      </c>
      <c r="B206" s="100">
        <v>45132</v>
      </c>
      <c r="C206" s="101">
        <f t="shared" si="164"/>
        <v>206</v>
      </c>
      <c r="D206" s="97">
        <v>1</v>
      </c>
      <c r="E206" s="102">
        <v>1758</v>
      </c>
      <c r="F206" s="102">
        <v>113.38</v>
      </c>
      <c r="G206" s="102">
        <v>65.61</v>
      </c>
      <c r="H206" s="102">
        <v>29.06</v>
      </c>
      <c r="I206" s="102"/>
      <c r="J206" s="102"/>
      <c r="K206" s="102"/>
      <c r="L206" s="102"/>
      <c r="M206" s="102"/>
      <c r="N206" s="102"/>
      <c r="O206" s="102"/>
      <c r="P206" s="102"/>
      <c r="Q206" s="120"/>
    </row>
    <row r="207" spans="1:17" ht="15" customHeight="1" x14ac:dyDescent="0.25">
      <c r="A207" s="109" t="s">
        <v>16</v>
      </c>
      <c r="B207" s="100">
        <v>45132</v>
      </c>
      <c r="C207" s="101">
        <f t="shared" si="164"/>
        <v>206</v>
      </c>
      <c r="D207" s="97">
        <v>2</v>
      </c>
      <c r="E207" s="98">
        <v>1919.4</v>
      </c>
      <c r="F207" s="98">
        <v>163.65</v>
      </c>
      <c r="G207" s="98">
        <v>65.930000000000007</v>
      </c>
      <c r="H207" s="98">
        <v>29.5</v>
      </c>
      <c r="I207" s="98"/>
      <c r="J207" s="98"/>
      <c r="K207" s="98"/>
      <c r="L207" s="98"/>
      <c r="M207" s="98"/>
      <c r="N207" s="98"/>
      <c r="O207" s="98"/>
      <c r="P207" s="98"/>
      <c r="Q207" s="120"/>
    </row>
    <row r="208" spans="1:17" ht="15" customHeight="1" x14ac:dyDescent="0.25">
      <c r="A208" s="109" t="s">
        <v>16</v>
      </c>
      <c r="B208" s="100">
        <v>45132</v>
      </c>
      <c r="C208" s="101">
        <f>IFERROR(IF(B208&gt;0,B208-DATE(YEAR(B208),1,1)+1,""),"")</f>
        <v>206</v>
      </c>
      <c r="D208" s="97" t="s">
        <v>14</v>
      </c>
      <c r="E208" s="98">
        <f t="shared" ref="E208:M208" si="172">IFERROR(AVERAGE(E206,E207),"")</f>
        <v>1838.7</v>
      </c>
      <c r="F208" s="98">
        <f t="shared" si="172"/>
        <v>138.51499999999999</v>
      </c>
      <c r="G208" s="98">
        <f t="shared" si="172"/>
        <v>65.77000000000001</v>
      </c>
      <c r="H208" s="98">
        <f t="shared" si="172"/>
        <v>29.28</v>
      </c>
      <c r="I208" s="98" t="str">
        <f t="shared" si="172"/>
        <v/>
      </c>
      <c r="J208" s="98" t="str">
        <f t="shared" si="172"/>
        <v/>
      </c>
      <c r="K208" s="98" t="str">
        <f t="shared" si="172"/>
        <v/>
      </c>
      <c r="L208" s="98" t="str">
        <f t="shared" si="172"/>
        <v/>
      </c>
      <c r="M208" s="98" t="str">
        <f t="shared" si="172"/>
        <v/>
      </c>
      <c r="N208" s="98"/>
      <c r="O208" s="98" t="s">
        <v>40</v>
      </c>
      <c r="P208" s="98" t="s">
        <v>40</v>
      </c>
      <c r="Q208" s="120"/>
    </row>
    <row r="209" spans="1:17" ht="15" customHeight="1" x14ac:dyDescent="0.25">
      <c r="A209" s="109" t="s">
        <v>0</v>
      </c>
      <c r="B209" s="100">
        <v>45132</v>
      </c>
      <c r="C209" s="101">
        <f t="shared" si="164"/>
        <v>206</v>
      </c>
      <c r="D209" s="97">
        <v>1</v>
      </c>
      <c r="E209" s="102">
        <v>1961</v>
      </c>
      <c r="F209" s="102">
        <v>356.9</v>
      </c>
      <c r="G209" s="102">
        <v>184.18</v>
      </c>
      <c r="H209" s="102">
        <v>111.43</v>
      </c>
      <c r="I209" s="102">
        <v>109.81</v>
      </c>
      <c r="J209" s="102">
        <v>80.91</v>
      </c>
      <c r="K209" s="102">
        <v>74.48</v>
      </c>
      <c r="L209" s="102">
        <v>58.05</v>
      </c>
      <c r="M209" s="102">
        <v>43.02</v>
      </c>
      <c r="N209" s="102">
        <v>40.19</v>
      </c>
      <c r="O209" s="102">
        <v>32.92</v>
      </c>
      <c r="P209" s="118"/>
      <c r="Q209" s="120"/>
    </row>
    <row r="210" spans="1:17" ht="15" customHeight="1" x14ac:dyDescent="0.25">
      <c r="A210" s="109" t="s">
        <v>0</v>
      </c>
      <c r="B210" s="100">
        <v>45132</v>
      </c>
      <c r="C210" s="101">
        <f t="shared" si="164"/>
        <v>206</v>
      </c>
      <c r="D210" s="97">
        <v>2</v>
      </c>
      <c r="E210" s="98">
        <v>1972.3</v>
      </c>
      <c r="F210" s="98">
        <v>371.2</v>
      </c>
      <c r="G210" s="98">
        <v>192.36</v>
      </c>
      <c r="H210" s="98">
        <v>116.14</v>
      </c>
      <c r="I210" s="98">
        <v>107.3</v>
      </c>
      <c r="J210" s="98">
        <v>85.61</v>
      </c>
      <c r="K210" s="98">
        <v>81.31</v>
      </c>
      <c r="L210" s="98">
        <v>59.01</v>
      </c>
      <c r="M210" s="98">
        <v>46.71</v>
      </c>
      <c r="N210" s="98">
        <v>41.23</v>
      </c>
      <c r="O210" s="98">
        <v>33.71</v>
      </c>
      <c r="P210" s="118"/>
      <c r="Q210" s="120"/>
    </row>
    <row r="211" spans="1:17" ht="15" customHeight="1" thickBot="1" x14ac:dyDescent="0.3">
      <c r="A211" s="112" t="s">
        <v>0</v>
      </c>
      <c r="B211" s="121">
        <v>45132</v>
      </c>
      <c r="C211" s="122">
        <f>IFERROR(IF(B211&gt;0,B211-DATE(YEAR(B211),1,1)+1,""),"")</f>
        <v>206</v>
      </c>
      <c r="D211" s="115" t="s">
        <v>14</v>
      </c>
      <c r="E211" s="116">
        <f t="shared" ref="E211:P211" si="173">IFERROR(AVERAGE(E209,E210),"")</f>
        <v>1966.65</v>
      </c>
      <c r="F211" s="116">
        <f t="shared" si="173"/>
        <v>364.04999999999995</v>
      </c>
      <c r="G211" s="116">
        <f t="shared" si="173"/>
        <v>188.27</v>
      </c>
      <c r="H211" s="116">
        <f t="shared" si="173"/>
        <v>113.785</v>
      </c>
      <c r="I211" s="116">
        <f t="shared" si="173"/>
        <v>108.55500000000001</v>
      </c>
      <c r="J211" s="116">
        <f t="shared" si="173"/>
        <v>83.259999999999991</v>
      </c>
      <c r="K211" s="116">
        <f t="shared" si="173"/>
        <v>77.89500000000001</v>
      </c>
      <c r="L211" s="116">
        <f t="shared" si="173"/>
        <v>58.53</v>
      </c>
      <c r="M211" s="123">
        <f t="shared" si="173"/>
        <v>44.865000000000002</v>
      </c>
      <c r="N211" s="123">
        <f t="shared" si="173"/>
        <v>40.709999999999994</v>
      </c>
      <c r="O211" s="123">
        <f t="shared" si="173"/>
        <v>33.314999999999998</v>
      </c>
      <c r="P211" s="123" t="str">
        <f t="shared" si="173"/>
        <v/>
      </c>
      <c r="Q211" s="124"/>
    </row>
    <row r="212" spans="1:17" ht="15" customHeight="1" x14ac:dyDescent="0.25">
      <c r="A212" s="103" t="s">
        <v>6</v>
      </c>
      <c r="B212" s="104">
        <v>45139</v>
      </c>
      <c r="C212" s="105">
        <f>IFERROR(IF(B212&gt;0,B212-DATE(YEAR(B212),1,1)+1,""),"")</f>
        <v>213</v>
      </c>
      <c r="D212" s="106">
        <v>1</v>
      </c>
      <c r="E212" s="107">
        <v>288.10000000000002</v>
      </c>
      <c r="F212" s="107">
        <v>10.75</v>
      </c>
      <c r="G212" s="107">
        <v>0.38</v>
      </c>
      <c r="H212" s="107"/>
      <c r="I212" s="107"/>
      <c r="J212" s="107"/>
      <c r="K212" s="107"/>
      <c r="L212" s="107"/>
      <c r="M212" s="107"/>
      <c r="N212" s="107"/>
      <c r="O212" s="107"/>
      <c r="P212" s="107"/>
      <c r="Q212" s="119"/>
    </row>
    <row r="213" spans="1:17" ht="15" customHeight="1" x14ac:dyDescent="0.25">
      <c r="A213" s="109" t="s">
        <v>6</v>
      </c>
      <c r="B213" s="100">
        <v>45139</v>
      </c>
      <c r="C213" s="101">
        <f t="shared" ref="C213:C238" si="174">IFERROR(IF(B213&gt;0,B213-DATE(YEAR(B213),1,1)+1,""),"")</f>
        <v>213</v>
      </c>
      <c r="D213" s="97">
        <v>2</v>
      </c>
      <c r="E213" s="98">
        <v>354.5</v>
      </c>
      <c r="F213" s="98">
        <v>10.210000000000001</v>
      </c>
      <c r="G213" s="98">
        <v>0.3</v>
      </c>
      <c r="H213" s="98"/>
      <c r="I213" s="98"/>
      <c r="J213" s="98"/>
      <c r="K213" s="98"/>
      <c r="L213" s="98"/>
      <c r="M213" s="98"/>
      <c r="N213" s="98"/>
      <c r="O213" s="98"/>
      <c r="P213" s="98"/>
      <c r="Q213" s="120"/>
    </row>
    <row r="214" spans="1:17" ht="15" customHeight="1" x14ac:dyDescent="0.25">
      <c r="A214" s="109" t="s">
        <v>5</v>
      </c>
      <c r="B214" s="100">
        <v>45139</v>
      </c>
      <c r="C214" s="101">
        <f t="shared" si="174"/>
        <v>213</v>
      </c>
      <c r="D214" s="97">
        <v>1</v>
      </c>
      <c r="E214" s="102">
        <v>538.6</v>
      </c>
      <c r="F214" s="102">
        <v>54.41</v>
      </c>
      <c r="G214" s="102">
        <v>12.68</v>
      </c>
      <c r="H214" s="102">
        <v>1.89</v>
      </c>
      <c r="I214" s="102">
        <v>0.15</v>
      </c>
      <c r="J214" s="102"/>
      <c r="K214" s="102"/>
      <c r="L214" s="102"/>
      <c r="M214" s="102"/>
      <c r="N214" s="102"/>
      <c r="O214" s="102"/>
      <c r="P214" s="102"/>
      <c r="Q214" s="120"/>
    </row>
    <row r="215" spans="1:17" ht="15" customHeight="1" x14ac:dyDescent="0.25">
      <c r="A215" s="109" t="s">
        <v>5</v>
      </c>
      <c r="B215" s="100">
        <v>45139</v>
      </c>
      <c r="C215" s="101">
        <f t="shared" si="174"/>
        <v>213</v>
      </c>
      <c r="D215" s="97">
        <v>2</v>
      </c>
      <c r="E215" s="98">
        <v>450</v>
      </c>
      <c r="F215" s="98">
        <v>47.31</v>
      </c>
      <c r="G215" s="98">
        <v>6.95</v>
      </c>
      <c r="H215" s="98">
        <v>0.99</v>
      </c>
      <c r="I215" s="98">
        <v>0.09</v>
      </c>
      <c r="J215" s="98"/>
      <c r="K215" s="98"/>
      <c r="L215" s="98"/>
      <c r="M215" s="98"/>
      <c r="N215" s="98"/>
      <c r="O215" s="98"/>
      <c r="P215" s="98"/>
      <c r="Q215" s="120"/>
    </row>
    <row r="216" spans="1:17" ht="15" customHeight="1" x14ac:dyDescent="0.25">
      <c r="A216" s="109" t="s">
        <v>4</v>
      </c>
      <c r="B216" s="100">
        <v>45139</v>
      </c>
      <c r="C216" s="101">
        <f t="shared" si="174"/>
        <v>213</v>
      </c>
      <c r="D216" s="97">
        <v>1</v>
      </c>
      <c r="E216" s="102">
        <v>618.9</v>
      </c>
      <c r="F216" s="102">
        <v>65.5</v>
      </c>
      <c r="G216" s="102">
        <v>15.05</v>
      </c>
      <c r="H216" s="102">
        <v>2.93</v>
      </c>
      <c r="I216" s="102">
        <v>0.76</v>
      </c>
      <c r="J216" s="102"/>
      <c r="K216" s="102"/>
      <c r="L216" s="102"/>
      <c r="M216" s="102"/>
      <c r="N216" s="102"/>
      <c r="O216" s="102"/>
      <c r="P216" s="102"/>
      <c r="Q216" s="120"/>
    </row>
    <row r="217" spans="1:17" ht="15" customHeight="1" x14ac:dyDescent="0.25">
      <c r="A217" s="109" t="s">
        <v>4</v>
      </c>
      <c r="B217" s="100">
        <v>45139</v>
      </c>
      <c r="C217" s="101">
        <f t="shared" si="174"/>
        <v>213</v>
      </c>
      <c r="D217" s="97">
        <v>2</v>
      </c>
      <c r="E217" s="98">
        <v>801.3</v>
      </c>
      <c r="F217" s="98">
        <v>115.76</v>
      </c>
      <c r="G217" s="98">
        <v>25.34</v>
      </c>
      <c r="H217" s="98">
        <v>4.7300000000000004</v>
      </c>
      <c r="I217" s="98">
        <v>0.81</v>
      </c>
      <c r="J217" s="98"/>
      <c r="K217" s="98"/>
      <c r="L217" s="98"/>
      <c r="M217" s="98"/>
      <c r="N217" s="98"/>
      <c r="O217" s="98"/>
      <c r="P217" s="98"/>
      <c r="Q217" s="120"/>
    </row>
    <row r="218" spans="1:17" ht="15" customHeight="1" x14ac:dyDescent="0.25">
      <c r="A218" s="109" t="s">
        <v>3</v>
      </c>
      <c r="B218" s="100">
        <v>45139</v>
      </c>
      <c r="C218" s="101">
        <f t="shared" si="174"/>
        <v>213</v>
      </c>
      <c r="D218" s="97">
        <v>1</v>
      </c>
      <c r="E218" s="102">
        <v>602.70000000000005</v>
      </c>
      <c r="F218" s="102">
        <v>203.9</v>
      </c>
      <c r="G218" s="102">
        <v>64.17</v>
      </c>
      <c r="H218" s="102">
        <v>28.76</v>
      </c>
      <c r="I218" s="102">
        <v>10.82</v>
      </c>
      <c r="J218" s="102">
        <v>4.0999999999999996</v>
      </c>
      <c r="K218" s="102">
        <v>0.36</v>
      </c>
      <c r="L218" s="102"/>
      <c r="M218" s="102"/>
      <c r="N218" s="102"/>
      <c r="O218" s="102"/>
      <c r="P218" s="102"/>
      <c r="Q218" s="120"/>
    </row>
    <row r="219" spans="1:17" ht="15" customHeight="1" x14ac:dyDescent="0.25">
      <c r="A219" s="109" t="s">
        <v>3</v>
      </c>
      <c r="B219" s="100">
        <v>45139</v>
      </c>
      <c r="C219" s="101">
        <f t="shared" si="174"/>
        <v>213</v>
      </c>
      <c r="D219" s="97">
        <v>2</v>
      </c>
      <c r="E219" s="98">
        <v>846.1</v>
      </c>
      <c r="F219" s="98">
        <v>263.10000000000002</v>
      </c>
      <c r="G219" s="98">
        <v>91.19</v>
      </c>
      <c r="H219" s="98">
        <v>26.79</v>
      </c>
      <c r="I219" s="98">
        <v>9.32</v>
      </c>
      <c r="J219" s="98">
        <v>3.23</v>
      </c>
      <c r="K219" s="98">
        <v>2.2599999999999998</v>
      </c>
      <c r="L219" s="98"/>
      <c r="M219" s="98"/>
      <c r="N219" s="98"/>
      <c r="O219" s="98"/>
      <c r="P219" s="98"/>
      <c r="Q219" s="120"/>
    </row>
    <row r="220" spans="1:17" ht="15" customHeight="1" x14ac:dyDescent="0.25">
      <c r="A220" s="109" t="s">
        <v>15</v>
      </c>
      <c r="B220" s="100">
        <v>45139</v>
      </c>
      <c r="C220" s="101">
        <f t="shared" si="174"/>
        <v>213</v>
      </c>
      <c r="D220" s="97">
        <v>1</v>
      </c>
      <c r="E220" s="102">
        <v>865.1</v>
      </c>
      <c r="F220" s="102">
        <v>298.10000000000002</v>
      </c>
      <c r="G220" s="102">
        <v>99.53</v>
      </c>
      <c r="H220" s="102">
        <v>27.67</v>
      </c>
      <c r="I220" s="102">
        <v>9.51</v>
      </c>
      <c r="J220" s="102">
        <v>3.42</v>
      </c>
      <c r="K220" s="102">
        <v>0.9</v>
      </c>
      <c r="L220" s="102"/>
      <c r="M220" s="102"/>
      <c r="N220" s="102"/>
      <c r="O220" s="102"/>
      <c r="P220" s="102"/>
      <c r="Q220" s="120"/>
    </row>
    <row r="221" spans="1:17" ht="15" customHeight="1" x14ac:dyDescent="0.25">
      <c r="A221" s="109" t="s">
        <v>15</v>
      </c>
      <c r="B221" s="100">
        <v>45139</v>
      </c>
      <c r="C221" s="101">
        <f t="shared" si="174"/>
        <v>213</v>
      </c>
      <c r="D221" s="97">
        <v>2</v>
      </c>
      <c r="E221" s="98">
        <v>980.6</v>
      </c>
      <c r="F221" s="98">
        <v>214.8</v>
      </c>
      <c r="G221" s="98">
        <v>67.459999999999994</v>
      </c>
      <c r="H221" s="98">
        <v>22.04</v>
      </c>
      <c r="I221" s="98">
        <v>7.2</v>
      </c>
      <c r="J221" s="98">
        <v>2.95</v>
      </c>
      <c r="K221" s="98">
        <v>0.84</v>
      </c>
      <c r="L221" s="98"/>
      <c r="M221" s="98"/>
      <c r="N221" s="98"/>
      <c r="O221" s="98"/>
      <c r="P221" s="98"/>
      <c r="Q221" s="120"/>
    </row>
    <row r="222" spans="1:17" ht="15" customHeight="1" x14ac:dyDescent="0.25">
      <c r="A222" s="109" t="s">
        <v>2</v>
      </c>
      <c r="B222" s="100">
        <v>45139</v>
      </c>
      <c r="C222" s="101">
        <f t="shared" si="174"/>
        <v>213</v>
      </c>
      <c r="D222" s="97">
        <v>1</v>
      </c>
      <c r="E222" s="102">
        <v>836.2</v>
      </c>
      <c r="F222" s="102">
        <v>268.5</v>
      </c>
      <c r="G222" s="102">
        <v>88.33</v>
      </c>
      <c r="H222" s="102">
        <v>31.55</v>
      </c>
      <c r="I222" s="102">
        <v>10.17</v>
      </c>
      <c r="J222" s="102">
        <v>5.15</v>
      </c>
      <c r="K222" s="102">
        <v>2.06</v>
      </c>
      <c r="L222" s="102">
        <v>0.99</v>
      </c>
      <c r="M222" s="102"/>
      <c r="N222" s="102"/>
      <c r="O222" s="102"/>
      <c r="P222" s="102"/>
      <c r="Q222" s="120"/>
    </row>
    <row r="223" spans="1:17" ht="15" customHeight="1" x14ac:dyDescent="0.25">
      <c r="A223" s="109" t="s">
        <v>2</v>
      </c>
      <c r="B223" s="100">
        <v>45139</v>
      </c>
      <c r="C223" s="101">
        <f t="shared" si="174"/>
        <v>213</v>
      </c>
      <c r="D223" s="97">
        <v>2</v>
      </c>
      <c r="E223" s="98">
        <v>831.1</v>
      </c>
      <c r="F223" s="98">
        <v>216.3</v>
      </c>
      <c r="G223" s="98">
        <v>77.819999999999993</v>
      </c>
      <c r="H223" s="98">
        <v>29.7</v>
      </c>
      <c r="I223" s="102">
        <v>10.86</v>
      </c>
      <c r="J223" s="98">
        <v>4.24</v>
      </c>
      <c r="K223" s="98">
        <v>2.02</v>
      </c>
      <c r="L223" s="98">
        <v>0.97</v>
      </c>
      <c r="M223" s="98"/>
      <c r="N223" s="98"/>
      <c r="O223" s="98"/>
      <c r="P223" s="98"/>
      <c r="Q223" s="120"/>
    </row>
    <row r="224" spans="1:17" ht="15" customHeight="1" x14ac:dyDescent="0.25">
      <c r="A224" s="109" t="s">
        <v>1</v>
      </c>
      <c r="B224" s="100">
        <v>45139</v>
      </c>
      <c r="C224" s="101">
        <f t="shared" si="174"/>
        <v>213</v>
      </c>
      <c r="D224" s="97">
        <v>1</v>
      </c>
      <c r="E224" s="102">
        <v>840.9</v>
      </c>
      <c r="F224" s="102">
        <v>332.7</v>
      </c>
      <c r="G224" s="102">
        <v>140.91</v>
      </c>
      <c r="H224" s="102">
        <v>65.44</v>
      </c>
      <c r="I224" s="98">
        <v>31.4</v>
      </c>
      <c r="J224" s="102">
        <v>17.329999999999998</v>
      </c>
      <c r="K224" s="102">
        <v>8.9</v>
      </c>
      <c r="L224" s="102">
        <v>3.83</v>
      </c>
      <c r="M224" s="102">
        <v>1.53</v>
      </c>
      <c r="N224" s="102">
        <v>0.11</v>
      </c>
      <c r="O224" s="102"/>
      <c r="P224" s="102"/>
      <c r="Q224" s="120"/>
    </row>
    <row r="225" spans="1:17" ht="15" customHeight="1" x14ac:dyDescent="0.25">
      <c r="A225" s="109" t="s">
        <v>1</v>
      </c>
      <c r="B225" s="100">
        <v>45139</v>
      </c>
      <c r="C225" s="101">
        <f t="shared" si="174"/>
        <v>213</v>
      </c>
      <c r="D225" s="97">
        <v>2</v>
      </c>
      <c r="E225" s="98">
        <v>792.7</v>
      </c>
      <c r="F225" s="98">
        <v>297.8</v>
      </c>
      <c r="G225" s="98">
        <v>146.32</v>
      </c>
      <c r="H225" s="98">
        <v>69.37</v>
      </c>
      <c r="I225" s="102">
        <v>31.04</v>
      </c>
      <c r="J225" s="98">
        <v>16.93</v>
      </c>
      <c r="K225" s="98">
        <v>9.0500000000000007</v>
      </c>
      <c r="L225" s="98">
        <v>5</v>
      </c>
      <c r="M225" s="98">
        <v>1.64</v>
      </c>
      <c r="N225" s="98">
        <v>0.51</v>
      </c>
      <c r="O225" s="98"/>
      <c r="P225" s="98"/>
      <c r="Q225" s="120"/>
    </row>
    <row r="226" spans="1:17" ht="15" customHeight="1" x14ac:dyDescent="0.25">
      <c r="A226" s="109" t="s">
        <v>16</v>
      </c>
      <c r="B226" s="100">
        <v>45139</v>
      </c>
      <c r="C226" s="101">
        <f t="shared" si="174"/>
        <v>213</v>
      </c>
      <c r="D226" s="97">
        <v>1</v>
      </c>
      <c r="E226" s="102">
        <v>448</v>
      </c>
      <c r="F226" s="102">
        <v>123.78</v>
      </c>
      <c r="G226" s="102">
        <v>36.130000000000003</v>
      </c>
      <c r="H226" s="102">
        <v>9.52</v>
      </c>
      <c r="I226" s="102"/>
      <c r="J226" s="102"/>
      <c r="K226" s="102"/>
      <c r="L226" s="102"/>
      <c r="M226" s="102"/>
      <c r="N226" s="102"/>
      <c r="O226" s="102"/>
      <c r="P226" s="102"/>
      <c r="Q226" s="120"/>
    </row>
    <row r="227" spans="1:17" ht="15" customHeight="1" x14ac:dyDescent="0.25">
      <c r="A227" s="109" t="s">
        <v>16</v>
      </c>
      <c r="B227" s="100">
        <v>45139</v>
      </c>
      <c r="C227" s="101">
        <f t="shared" si="174"/>
        <v>213</v>
      </c>
      <c r="D227" s="97">
        <v>2</v>
      </c>
      <c r="E227" s="98">
        <v>443.1</v>
      </c>
      <c r="F227" s="98">
        <v>100.66</v>
      </c>
      <c r="G227" s="98">
        <v>30.56</v>
      </c>
      <c r="H227" s="98">
        <v>9.66</v>
      </c>
      <c r="I227" s="98"/>
      <c r="J227" s="98"/>
      <c r="K227" s="98"/>
      <c r="L227" s="98"/>
      <c r="M227" s="98"/>
      <c r="N227" s="98"/>
      <c r="O227" s="98"/>
      <c r="P227" s="98"/>
      <c r="Q227" s="120"/>
    </row>
    <row r="228" spans="1:17" ht="15" customHeight="1" x14ac:dyDescent="0.25">
      <c r="A228" s="109" t="s">
        <v>0</v>
      </c>
      <c r="B228" s="100">
        <v>45139</v>
      </c>
      <c r="C228" s="101">
        <f t="shared" si="174"/>
        <v>213</v>
      </c>
      <c r="D228" s="97">
        <v>1</v>
      </c>
      <c r="E228" s="102">
        <v>472.1</v>
      </c>
      <c r="F228" s="102">
        <v>232.5</v>
      </c>
      <c r="G228" s="102">
        <v>142.34</v>
      </c>
      <c r="H228" s="102">
        <v>98.5</v>
      </c>
      <c r="I228" s="102">
        <v>60.3</v>
      </c>
      <c r="J228" s="102">
        <v>39.99</v>
      </c>
      <c r="K228" s="102">
        <v>27.44</v>
      </c>
      <c r="L228" s="102">
        <v>19.55</v>
      </c>
      <c r="M228" s="102">
        <v>14.22</v>
      </c>
      <c r="N228" s="102">
        <v>9.8699999999999992</v>
      </c>
      <c r="O228" s="102">
        <v>7.53</v>
      </c>
      <c r="P228" s="118">
        <v>3.43</v>
      </c>
      <c r="Q228" s="120"/>
    </row>
    <row r="229" spans="1:17" ht="15" customHeight="1" x14ac:dyDescent="0.25">
      <c r="A229" s="109" t="s">
        <v>0</v>
      </c>
      <c r="B229" s="100">
        <v>45139</v>
      </c>
      <c r="C229" s="101">
        <f t="shared" si="174"/>
        <v>213</v>
      </c>
      <c r="D229" s="97">
        <v>2</v>
      </c>
      <c r="E229" s="98">
        <v>406.7</v>
      </c>
      <c r="F229" s="98">
        <v>201.1</v>
      </c>
      <c r="G229" s="98">
        <v>127.91</v>
      </c>
      <c r="H229" s="98">
        <v>76.7</v>
      </c>
      <c r="I229" s="98">
        <v>54.99</v>
      </c>
      <c r="J229" s="98">
        <v>36.119999999999997</v>
      </c>
      <c r="K229" s="98">
        <v>25.24</v>
      </c>
      <c r="L229" s="98">
        <v>19.29</v>
      </c>
      <c r="M229" s="98">
        <v>13.99</v>
      </c>
      <c r="N229" s="98">
        <v>9.77</v>
      </c>
      <c r="O229" s="98">
        <v>7.17</v>
      </c>
      <c r="P229" s="118">
        <v>3.57</v>
      </c>
      <c r="Q229" s="120"/>
    </row>
    <row r="230" spans="1:17" ht="15" customHeight="1" x14ac:dyDescent="0.25">
      <c r="A230" s="109" t="s">
        <v>6</v>
      </c>
      <c r="B230" s="100">
        <v>45139</v>
      </c>
      <c r="C230" s="101">
        <f t="shared" si="174"/>
        <v>213</v>
      </c>
      <c r="D230" s="97" t="s">
        <v>14</v>
      </c>
      <c r="E230" s="98">
        <f t="shared" ref="E230:M230" si="175">IFERROR(AVERAGE(E212,E213),"")</f>
        <v>321.3</v>
      </c>
      <c r="F230" s="98">
        <f t="shared" si="175"/>
        <v>10.48</v>
      </c>
      <c r="G230" s="98">
        <f t="shared" si="175"/>
        <v>0.33999999999999997</v>
      </c>
      <c r="H230" s="98" t="str">
        <f t="shared" si="175"/>
        <v/>
      </c>
      <c r="I230" s="98" t="str">
        <f t="shared" si="175"/>
        <v/>
      </c>
      <c r="J230" s="98" t="str">
        <f t="shared" si="175"/>
        <v/>
      </c>
      <c r="K230" s="98" t="str">
        <f t="shared" si="175"/>
        <v/>
      </c>
      <c r="L230" s="98" t="str">
        <f t="shared" si="175"/>
        <v/>
      </c>
      <c r="M230" s="98" t="str">
        <f t="shared" si="175"/>
        <v/>
      </c>
      <c r="N230" s="98"/>
      <c r="O230" s="98" t="s">
        <v>40</v>
      </c>
      <c r="P230" s="98" t="s">
        <v>40</v>
      </c>
      <c r="Q230" s="120"/>
    </row>
    <row r="231" spans="1:17" ht="15" customHeight="1" x14ac:dyDescent="0.25">
      <c r="A231" s="109" t="s">
        <v>5</v>
      </c>
      <c r="B231" s="100">
        <v>45139</v>
      </c>
      <c r="C231" s="101">
        <f t="shared" si="174"/>
        <v>213</v>
      </c>
      <c r="D231" s="97" t="s">
        <v>14</v>
      </c>
      <c r="E231" s="98">
        <f t="shared" ref="E231:M231" si="176">IFERROR(AVERAGE(E214,E215),"")</f>
        <v>494.3</v>
      </c>
      <c r="F231" s="98">
        <f t="shared" si="176"/>
        <v>50.86</v>
      </c>
      <c r="G231" s="98">
        <f t="shared" si="176"/>
        <v>9.8149999999999995</v>
      </c>
      <c r="H231" s="98">
        <f t="shared" si="176"/>
        <v>1.44</v>
      </c>
      <c r="I231" s="98">
        <f t="shared" si="176"/>
        <v>0.12</v>
      </c>
      <c r="J231" s="98" t="str">
        <f t="shared" si="176"/>
        <v/>
      </c>
      <c r="K231" s="98" t="str">
        <f t="shared" si="176"/>
        <v/>
      </c>
      <c r="L231" s="98" t="str">
        <f t="shared" si="176"/>
        <v/>
      </c>
      <c r="M231" s="98" t="str">
        <f t="shared" si="176"/>
        <v/>
      </c>
      <c r="N231" s="98"/>
      <c r="O231" s="98" t="s">
        <v>40</v>
      </c>
      <c r="P231" s="98" t="s">
        <v>40</v>
      </c>
      <c r="Q231" s="120"/>
    </row>
    <row r="232" spans="1:17" ht="15" customHeight="1" x14ac:dyDescent="0.25">
      <c r="A232" s="109" t="s">
        <v>4</v>
      </c>
      <c r="B232" s="100">
        <v>45139</v>
      </c>
      <c r="C232" s="101">
        <f t="shared" si="174"/>
        <v>213</v>
      </c>
      <c r="D232" s="97" t="s">
        <v>14</v>
      </c>
      <c r="E232" s="98">
        <f t="shared" ref="E232:M232" si="177">IFERROR(AVERAGE(E216,E217),"")</f>
        <v>710.09999999999991</v>
      </c>
      <c r="F232" s="98">
        <f t="shared" si="177"/>
        <v>90.63</v>
      </c>
      <c r="G232" s="98">
        <f t="shared" si="177"/>
        <v>20.195</v>
      </c>
      <c r="H232" s="98">
        <f t="shared" si="177"/>
        <v>3.83</v>
      </c>
      <c r="I232" s="98">
        <f t="shared" si="177"/>
        <v>0.78500000000000003</v>
      </c>
      <c r="J232" s="98" t="str">
        <f t="shared" si="177"/>
        <v/>
      </c>
      <c r="K232" s="98" t="str">
        <f t="shared" si="177"/>
        <v/>
      </c>
      <c r="L232" s="98" t="str">
        <f t="shared" si="177"/>
        <v/>
      </c>
      <c r="M232" s="98" t="str">
        <f t="shared" si="177"/>
        <v/>
      </c>
      <c r="N232" s="98"/>
      <c r="O232" s="98" t="s">
        <v>40</v>
      </c>
      <c r="P232" s="98" t="s">
        <v>40</v>
      </c>
      <c r="Q232" s="120"/>
    </row>
    <row r="233" spans="1:17" ht="15" customHeight="1" x14ac:dyDescent="0.25">
      <c r="A233" s="109" t="s">
        <v>3</v>
      </c>
      <c r="B233" s="100">
        <v>45139</v>
      </c>
      <c r="C233" s="101">
        <f t="shared" si="174"/>
        <v>213</v>
      </c>
      <c r="D233" s="97" t="s">
        <v>14</v>
      </c>
      <c r="E233" s="98">
        <f t="shared" ref="E233:M233" si="178">IFERROR(AVERAGE(E218,E219),"")</f>
        <v>724.40000000000009</v>
      </c>
      <c r="F233" s="98">
        <f t="shared" si="178"/>
        <v>233.5</v>
      </c>
      <c r="G233" s="98">
        <f t="shared" si="178"/>
        <v>77.680000000000007</v>
      </c>
      <c r="H233" s="98">
        <f t="shared" si="178"/>
        <v>27.774999999999999</v>
      </c>
      <c r="I233" s="98">
        <f t="shared" si="178"/>
        <v>10.07</v>
      </c>
      <c r="J233" s="98">
        <f t="shared" si="178"/>
        <v>3.665</v>
      </c>
      <c r="K233" s="98">
        <f t="shared" si="178"/>
        <v>1.3099999999999998</v>
      </c>
      <c r="L233" s="98" t="str">
        <f t="shared" si="178"/>
        <v/>
      </c>
      <c r="M233" s="98" t="str">
        <f t="shared" si="178"/>
        <v/>
      </c>
      <c r="N233" s="98"/>
      <c r="O233" s="98" t="s">
        <v>40</v>
      </c>
      <c r="P233" s="98" t="s">
        <v>40</v>
      </c>
      <c r="Q233" s="120"/>
    </row>
    <row r="234" spans="1:17" ht="15" customHeight="1" x14ac:dyDescent="0.25">
      <c r="A234" s="109" t="s">
        <v>15</v>
      </c>
      <c r="B234" s="100">
        <v>45139</v>
      </c>
      <c r="C234" s="101">
        <f t="shared" si="174"/>
        <v>213</v>
      </c>
      <c r="D234" s="97" t="s">
        <v>14</v>
      </c>
      <c r="E234" s="98">
        <f t="shared" ref="E234:M234" si="179">IFERROR(AVERAGE(E220,E221),"")</f>
        <v>922.85</v>
      </c>
      <c r="F234" s="98">
        <f t="shared" si="179"/>
        <v>256.45000000000005</v>
      </c>
      <c r="G234" s="98">
        <f t="shared" si="179"/>
        <v>83.495000000000005</v>
      </c>
      <c r="H234" s="98">
        <f t="shared" si="179"/>
        <v>24.855</v>
      </c>
      <c r="I234" s="98">
        <f t="shared" si="179"/>
        <v>8.3550000000000004</v>
      </c>
      <c r="J234" s="98">
        <f t="shared" si="179"/>
        <v>3.1850000000000001</v>
      </c>
      <c r="K234" s="98">
        <f t="shared" si="179"/>
        <v>0.87</v>
      </c>
      <c r="L234" s="98" t="str">
        <f t="shared" si="179"/>
        <v/>
      </c>
      <c r="M234" s="98" t="str">
        <f t="shared" si="179"/>
        <v/>
      </c>
      <c r="N234" s="98"/>
      <c r="O234" s="98" t="s">
        <v>40</v>
      </c>
      <c r="P234" s="98" t="s">
        <v>40</v>
      </c>
      <c r="Q234" s="120"/>
    </row>
    <row r="235" spans="1:17" ht="15" customHeight="1" x14ac:dyDescent="0.25">
      <c r="A235" s="109" t="s">
        <v>2</v>
      </c>
      <c r="B235" s="100">
        <v>45139</v>
      </c>
      <c r="C235" s="101">
        <f t="shared" si="174"/>
        <v>213</v>
      </c>
      <c r="D235" s="97" t="s">
        <v>14</v>
      </c>
      <c r="E235" s="98">
        <f t="shared" ref="E235:M235" si="180">IFERROR(AVERAGE(E222,E223),"")</f>
        <v>833.65000000000009</v>
      </c>
      <c r="F235" s="98">
        <f t="shared" si="180"/>
        <v>242.4</v>
      </c>
      <c r="G235" s="98">
        <f t="shared" si="180"/>
        <v>83.074999999999989</v>
      </c>
      <c r="H235" s="98">
        <f t="shared" si="180"/>
        <v>30.625</v>
      </c>
      <c r="I235" s="98">
        <f>IFERROR(AVERAGE(I222,I223),"")</f>
        <v>10.515000000000001</v>
      </c>
      <c r="J235" s="98">
        <f t="shared" si="180"/>
        <v>4.6950000000000003</v>
      </c>
      <c r="K235" s="98">
        <f t="shared" si="180"/>
        <v>2.04</v>
      </c>
      <c r="L235" s="98">
        <f t="shared" si="180"/>
        <v>0.98</v>
      </c>
      <c r="M235" s="98" t="str">
        <f t="shared" si="180"/>
        <v/>
      </c>
      <c r="N235" s="98"/>
      <c r="O235" s="98" t="s">
        <v>40</v>
      </c>
      <c r="P235" s="98" t="s">
        <v>40</v>
      </c>
      <c r="Q235" s="120"/>
    </row>
    <row r="236" spans="1:17" ht="15" customHeight="1" x14ac:dyDescent="0.25">
      <c r="A236" s="109" t="s">
        <v>1</v>
      </c>
      <c r="B236" s="100">
        <v>45139</v>
      </c>
      <c r="C236" s="101">
        <f t="shared" si="174"/>
        <v>213</v>
      </c>
      <c r="D236" s="97" t="s">
        <v>14</v>
      </c>
      <c r="E236" s="98">
        <f t="shared" ref="E236:M236" si="181">IFERROR(AVERAGE(E224,E225),"")</f>
        <v>816.8</v>
      </c>
      <c r="F236" s="98">
        <f t="shared" si="181"/>
        <v>315.25</v>
      </c>
      <c r="G236" s="98">
        <f t="shared" si="181"/>
        <v>143.61500000000001</v>
      </c>
      <c r="H236" s="98">
        <f t="shared" si="181"/>
        <v>67.405000000000001</v>
      </c>
      <c r="I236" s="98">
        <f>IFERROR(AVERAGE(I224,I225),"")</f>
        <v>31.22</v>
      </c>
      <c r="J236" s="98">
        <f t="shared" si="181"/>
        <v>17.13</v>
      </c>
      <c r="K236" s="98">
        <f t="shared" si="181"/>
        <v>8.9750000000000014</v>
      </c>
      <c r="L236" s="98">
        <f t="shared" si="181"/>
        <v>4.415</v>
      </c>
      <c r="M236" s="98">
        <f t="shared" si="181"/>
        <v>1.585</v>
      </c>
      <c r="N236" s="98"/>
      <c r="O236" s="98" t="s">
        <v>40</v>
      </c>
      <c r="P236" s="98" t="s">
        <v>40</v>
      </c>
      <c r="Q236" s="120"/>
    </row>
    <row r="237" spans="1:17" ht="15" customHeight="1" x14ac:dyDescent="0.25">
      <c r="A237" s="109" t="s">
        <v>16</v>
      </c>
      <c r="B237" s="100">
        <v>45139</v>
      </c>
      <c r="C237" s="101">
        <f t="shared" si="174"/>
        <v>213</v>
      </c>
      <c r="D237" s="97" t="s">
        <v>14</v>
      </c>
      <c r="E237" s="98">
        <f t="shared" ref="E237:M237" si="182">IFERROR(AVERAGE(E226,E227),"")</f>
        <v>445.55</v>
      </c>
      <c r="F237" s="98">
        <f t="shared" si="182"/>
        <v>112.22</v>
      </c>
      <c r="G237" s="98">
        <f t="shared" si="182"/>
        <v>33.344999999999999</v>
      </c>
      <c r="H237" s="98">
        <f t="shared" si="182"/>
        <v>9.59</v>
      </c>
      <c r="I237" s="98" t="str">
        <f>IFERROR(AVERAGE(I226,I227),"")</f>
        <v/>
      </c>
      <c r="J237" s="98" t="str">
        <f t="shared" si="182"/>
        <v/>
      </c>
      <c r="K237" s="98" t="str">
        <f t="shared" si="182"/>
        <v/>
      </c>
      <c r="L237" s="98" t="str">
        <f t="shared" si="182"/>
        <v/>
      </c>
      <c r="M237" s="98" t="str">
        <f t="shared" si="182"/>
        <v/>
      </c>
      <c r="N237" s="98"/>
      <c r="O237" s="98" t="s">
        <v>40</v>
      </c>
      <c r="P237" s="98" t="s">
        <v>40</v>
      </c>
      <c r="Q237" s="120"/>
    </row>
    <row r="238" spans="1:17" ht="15" customHeight="1" thickBot="1" x14ac:dyDescent="0.3">
      <c r="A238" s="112" t="s">
        <v>0</v>
      </c>
      <c r="B238" s="121">
        <v>45139</v>
      </c>
      <c r="C238" s="122">
        <f t="shared" si="174"/>
        <v>213</v>
      </c>
      <c r="D238" s="115" t="s">
        <v>14</v>
      </c>
      <c r="E238" s="116">
        <f t="shared" ref="E238:P238" si="183">IFERROR(AVERAGE(E228,E229),"")</f>
        <v>439.4</v>
      </c>
      <c r="F238" s="116">
        <f t="shared" si="183"/>
        <v>216.8</v>
      </c>
      <c r="G238" s="116">
        <f t="shared" si="183"/>
        <v>135.125</v>
      </c>
      <c r="H238" s="116">
        <f t="shared" si="183"/>
        <v>87.6</v>
      </c>
      <c r="I238" s="116">
        <f t="shared" si="183"/>
        <v>57.644999999999996</v>
      </c>
      <c r="J238" s="116">
        <f t="shared" si="183"/>
        <v>38.055</v>
      </c>
      <c r="K238" s="116">
        <f t="shared" si="183"/>
        <v>26.34</v>
      </c>
      <c r="L238" s="116">
        <f t="shared" si="183"/>
        <v>19.420000000000002</v>
      </c>
      <c r="M238" s="123">
        <f t="shared" si="183"/>
        <v>14.105</v>
      </c>
      <c r="N238" s="123">
        <f t="shared" si="183"/>
        <v>9.82</v>
      </c>
      <c r="O238" s="123">
        <f t="shared" si="183"/>
        <v>7.35</v>
      </c>
      <c r="P238" s="123">
        <f t="shared" si="183"/>
        <v>3.5</v>
      </c>
      <c r="Q238" s="124"/>
    </row>
    <row r="239" spans="1:17" ht="15" customHeight="1" x14ac:dyDescent="0.25">
      <c r="A239" s="103" t="s">
        <v>6</v>
      </c>
      <c r="B239" s="104">
        <v>45146</v>
      </c>
      <c r="C239" s="105">
        <f>IFERROR(IF(B239&gt;0,B239-DATE(YEAR(B239),1,1)+1,""),"")</f>
        <v>220</v>
      </c>
      <c r="D239" s="106">
        <v>1</v>
      </c>
      <c r="E239" s="107">
        <v>1205.5</v>
      </c>
      <c r="F239" s="107">
        <v>8.68</v>
      </c>
      <c r="G239" s="107">
        <v>0.37</v>
      </c>
      <c r="H239" s="107"/>
      <c r="I239" s="107"/>
      <c r="J239" s="107"/>
      <c r="K239" s="107"/>
      <c r="L239" s="107"/>
      <c r="M239" s="107"/>
      <c r="N239" s="107"/>
      <c r="O239" s="107"/>
      <c r="P239" s="107"/>
      <c r="Q239" s="119"/>
    </row>
    <row r="240" spans="1:17" ht="15" customHeight="1" x14ac:dyDescent="0.25">
      <c r="A240" s="109" t="s">
        <v>6</v>
      </c>
      <c r="B240" s="100">
        <v>45146</v>
      </c>
      <c r="C240" s="101">
        <f t="shared" ref="C240:C262" si="184">IFERROR(IF(B240&gt;0,B240-DATE(YEAR(B240),1,1)+1,""),"")</f>
        <v>220</v>
      </c>
      <c r="D240" s="97">
        <v>2</v>
      </c>
      <c r="E240" s="98">
        <v>1175.7</v>
      </c>
      <c r="F240" s="98">
        <v>15.89</v>
      </c>
      <c r="G240" s="98">
        <v>0.18</v>
      </c>
      <c r="H240" s="98"/>
      <c r="I240" s="98"/>
      <c r="J240" s="98"/>
      <c r="K240" s="98"/>
      <c r="L240" s="98"/>
      <c r="M240" s="98"/>
      <c r="N240" s="98"/>
      <c r="O240" s="98"/>
      <c r="P240" s="98"/>
      <c r="Q240" s="120"/>
    </row>
    <row r="241" spans="1:17" ht="15" customHeight="1" x14ac:dyDescent="0.25">
      <c r="A241" s="109" t="s">
        <v>5</v>
      </c>
      <c r="B241" s="100">
        <v>45146</v>
      </c>
      <c r="C241" s="101">
        <f t="shared" si="184"/>
        <v>220</v>
      </c>
      <c r="D241" s="97">
        <v>1</v>
      </c>
      <c r="E241" s="102">
        <v>1523.3</v>
      </c>
      <c r="F241" s="102">
        <v>60.1</v>
      </c>
      <c r="G241" s="102">
        <v>5.66</v>
      </c>
      <c r="H241" s="102">
        <v>0.18</v>
      </c>
      <c r="I241" s="102"/>
      <c r="J241" s="102"/>
      <c r="K241" s="102"/>
      <c r="L241" s="102"/>
      <c r="M241" s="102"/>
      <c r="N241" s="102"/>
      <c r="O241" s="102"/>
      <c r="P241" s="102"/>
      <c r="Q241" s="120"/>
    </row>
    <row r="242" spans="1:17" ht="15" customHeight="1" x14ac:dyDescent="0.25">
      <c r="A242" s="109" t="s">
        <v>5</v>
      </c>
      <c r="B242" s="100">
        <v>45146</v>
      </c>
      <c r="C242" s="101">
        <f t="shared" si="184"/>
        <v>220</v>
      </c>
      <c r="D242" s="97">
        <v>2</v>
      </c>
      <c r="E242" s="98">
        <v>1332.2</v>
      </c>
      <c r="F242" s="98">
        <v>42.92</v>
      </c>
      <c r="G242" s="98">
        <v>1.05</v>
      </c>
      <c r="H242" s="98">
        <v>0.27</v>
      </c>
      <c r="I242" s="98"/>
      <c r="J242" s="98"/>
      <c r="K242" s="98"/>
      <c r="L242" s="98"/>
      <c r="M242" s="98"/>
      <c r="N242" s="98"/>
      <c r="O242" s="98"/>
      <c r="P242" s="98"/>
      <c r="Q242" s="120"/>
    </row>
    <row r="243" spans="1:17" ht="15" customHeight="1" x14ac:dyDescent="0.25">
      <c r="A243" s="109" t="s">
        <v>4</v>
      </c>
      <c r="B243" s="100">
        <v>45146</v>
      </c>
      <c r="C243" s="101">
        <f t="shared" si="184"/>
        <v>220</v>
      </c>
      <c r="D243" s="97">
        <v>1</v>
      </c>
      <c r="E243" s="102">
        <v>1230.9000000000001</v>
      </c>
      <c r="F243" s="102">
        <v>116.39</v>
      </c>
      <c r="G243" s="102">
        <v>6.46</v>
      </c>
      <c r="H243" s="102">
        <v>1.33</v>
      </c>
      <c r="I243" s="102"/>
      <c r="J243" s="102"/>
      <c r="K243" s="102"/>
      <c r="L243" s="102"/>
      <c r="M243" s="102"/>
      <c r="N243" s="102"/>
      <c r="O243" s="102"/>
      <c r="P243" s="102"/>
      <c r="Q243" s="120"/>
    </row>
    <row r="244" spans="1:17" ht="15" customHeight="1" x14ac:dyDescent="0.25">
      <c r="A244" s="109" t="s">
        <v>4</v>
      </c>
      <c r="B244" s="100">
        <v>45146</v>
      </c>
      <c r="C244" s="101">
        <f t="shared" si="184"/>
        <v>220</v>
      </c>
      <c r="D244" s="97">
        <v>2</v>
      </c>
      <c r="E244" s="98">
        <v>1660.8</v>
      </c>
      <c r="F244" s="98">
        <v>58.83</v>
      </c>
      <c r="G244" s="98">
        <v>6.76</v>
      </c>
      <c r="H244" s="98">
        <v>0.86</v>
      </c>
      <c r="I244" s="98"/>
      <c r="J244" s="98"/>
      <c r="K244" s="98"/>
      <c r="L244" s="98"/>
      <c r="M244" s="98"/>
      <c r="N244" s="98"/>
      <c r="O244" s="98"/>
      <c r="P244" s="98"/>
      <c r="Q244" s="120"/>
    </row>
    <row r="245" spans="1:17" ht="15" customHeight="1" x14ac:dyDescent="0.25">
      <c r="A245" s="109" t="s">
        <v>3</v>
      </c>
      <c r="B245" s="100">
        <v>45146</v>
      </c>
      <c r="C245" s="101">
        <f t="shared" si="184"/>
        <v>220</v>
      </c>
      <c r="D245" s="97">
        <v>1</v>
      </c>
      <c r="E245" s="102">
        <v>2363</v>
      </c>
      <c r="F245" s="102">
        <v>191.14</v>
      </c>
      <c r="G245" s="102">
        <v>33.04</v>
      </c>
      <c r="H245" s="102">
        <v>6.01</v>
      </c>
      <c r="I245" s="102">
        <v>0.52</v>
      </c>
      <c r="J245" s="102"/>
      <c r="K245" s="102"/>
      <c r="L245" s="102"/>
      <c r="M245" s="102"/>
      <c r="N245" s="102"/>
      <c r="O245" s="102"/>
      <c r="P245" s="102"/>
      <c r="Q245" s="120"/>
    </row>
    <row r="246" spans="1:17" ht="15" customHeight="1" x14ac:dyDescent="0.25">
      <c r="A246" s="109" t="s">
        <v>3</v>
      </c>
      <c r="B246" s="100">
        <v>45146</v>
      </c>
      <c r="C246" s="101">
        <f t="shared" si="184"/>
        <v>220</v>
      </c>
      <c r="D246" s="97">
        <v>2</v>
      </c>
      <c r="E246" s="98">
        <v>2215</v>
      </c>
      <c r="F246" s="98">
        <v>175.32</v>
      </c>
      <c r="G246" s="98">
        <v>22.37</v>
      </c>
      <c r="H246" s="98">
        <v>3.5</v>
      </c>
      <c r="I246" s="98">
        <v>0.75</v>
      </c>
      <c r="J246" s="98"/>
      <c r="K246" s="98"/>
      <c r="L246" s="98"/>
      <c r="M246" s="98"/>
      <c r="N246" s="98"/>
      <c r="O246" s="98"/>
      <c r="P246" s="98"/>
      <c r="Q246" s="120"/>
    </row>
    <row r="247" spans="1:17" ht="15" customHeight="1" x14ac:dyDescent="0.25">
      <c r="A247" s="109" t="s">
        <v>15</v>
      </c>
      <c r="B247" s="100">
        <v>45146</v>
      </c>
      <c r="C247" s="101">
        <f t="shared" si="184"/>
        <v>220</v>
      </c>
      <c r="D247" s="97">
        <v>1</v>
      </c>
      <c r="E247" s="102">
        <v>1395.2</v>
      </c>
      <c r="F247" s="102">
        <v>248.2</v>
      </c>
      <c r="G247" s="102">
        <v>71.53</v>
      </c>
      <c r="H247" s="102">
        <v>22.78</v>
      </c>
      <c r="I247" s="102">
        <v>4.99</v>
      </c>
      <c r="J247" s="102">
        <v>0.9</v>
      </c>
      <c r="K247" s="102"/>
      <c r="L247" s="102"/>
      <c r="M247" s="102"/>
      <c r="N247" s="102"/>
      <c r="O247" s="102"/>
      <c r="P247" s="102"/>
      <c r="Q247" s="120"/>
    </row>
    <row r="248" spans="1:17" ht="15" customHeight="1" x14ac:dyDescent="0.25">
      <c r="A248" s="109" t="s">
        <v>15</v>
      </c>
      <c r="B248" s="100">
        <v>45146</v>
      </c>
      <c r="C248" s="101">
        <f t="shared" si="184"/>
        <v>220</v>
      </c>
      <c r="D248" s="97">
        <v>2</v>
      </c>
      <c r="E248" s="98">
        <v>1697.4</v>
      </c>
      <c r="F248" s="98">
        <v>261.60000000000002</v>
      </c>
      <c r="G248" s="98">
        <v>23.82</v>
      </c>
      <c r="H248" s="98">
        <v>13.13</v>
      </c>
      <c r="I248" s="98">
        <v>2.69</v>
      </c>
      <c r="J248" s="98">
        <v>0.62</v>
      </c>
      <c r="K248" s="98"/>
      <c r="L248" s="98"/>
      <c r="M248" s="98"/>
      <c r="N248" s="98"/>
      <c r="O248" s="98"/>
      <c r="P248" s="98"/>
      <c r="Q248" s="120"/>
    </row>
    <row r="249" spans="1:17" ht="15" customHeight="1" x14ac:dyDescent="0.25">
      <c r="A249" s="109" t="s">
        <v>2</v>
      </c>
      <c r="B249" s="100">
        <v>45146</v>
      </c>
      <c r="C249" s="101">
        <f t="shared" si="184"/>
        <v>220</v>
      </c>
      <c r="D249" s="97">
        <v>1</v>
      </c>
      <c r="E249" s="102">
        <v>2173</v>
      </c>
      <c r="F249" s="102">
        <v>386.2</v>
      </c>
      <c r="G249" s="102">
        <v>63.36</v>
      </c>
      <c r="H249" s="102">
        <v>10.220000000000001</v>
      </c>
      <c r="I249" s="102">
        <v>2.4700000000000002</v>
      </c>
      <c r="J249" s="102">
        <v>0.47</v>
      </c>
      <c r="K249" s="102"/>
      <c r="L249" s="102"/>
      <c r="M249" s="102"/>
      <c r="N249" s="102"/>
      <c r="O249" s="102"/>
      <c r="P249" s="102"/>
      <c r="Q249" s="120"/>
    </row>
    <row r="250" spans="1:17" ht="15" customHeight="1" x14ac:dyDescent="0.25">
      <c r="A250" s="109" t="s">
        <v>2</v>
      </c>
      <c r="B250" s="100">
        <v>45146</v>
      </c>
      <c r="C250" s="101">
        <f t="shared" si="184"/>
        <v>220</v>
      </c>
      <c r="D250" s="97">
        <v>2</v>
      </c>
      <c r="E250" s="98">
        <v>812.3</v>
      </c>
      <c r="F250" s="98">
        <v>36.69</v>
      </c>
      <c r="G250" s="98">
        <v>12.26</v>
      </c>
      <c r="H250" s="98">
        <v>4.3099999999999996</v>
      </c>
      <c r="I250" s="98">
        <v>1.96</v>
      </c>
      <c r="J250" s="98">
        <v>0.44</v>
      </c>
      <c r="K250" s="98"/>
      <c r="L250" s="98"/>
      <c r="M250" s="98"/>
      <c r="N250" s="98"/>
      <c r="O250" s="98"/>
      <c r="P250" s="98"/>
      <c r="Q250" s="120"/>
    </row>
    <row r="251" spans="1:17" ht="15" customHeight="1" x14ac:dyDescent="0.25">
      <c r="A251" s="109" t="s">
        <v>1</v>
      </c>
      <c r="B251" s="100">
        <v>45146</v>
      </c>
      <c r="C251" s="101">
        <f t="shared" si="184"/>
        <v>220</v>
      </c>
      <c r="D251" s="97">
        <v>1</v>
      </c>
      <c r="E251" s="102">
        <v>1743.6</v>
      </c>
      <c r="F251" s="102">
        <v>42.81</v>
      </c>
      <c r="G251" s="102">
        <v>17.16</v>
      </c>
      <c r="H251" s="102">
        <v>15.19</v>
      </c>
      <c r="I251" s="102">
        <v>6.8</v>
      </c>
      <c r="J251" s="102">
        <v>2.04</v>
      </c>
      <c r="K251" s="102">
        <v>0.81</v>
      </c>
      <c r="L251" s="102"/>
      <c r="M251" s="102"/>
      <c r="N251" s="102"/>
      <c r="O251" s="102"/>
      <c r="P251" s="102"/>
      <c r="Q251" s="120"/>
    </row>
    <row r="252" spans="1:17" ht="15" customHeight="1" x14ac:dyDescent="0.25">
      <c r="A252" s="109" t="s">
        <v>1</v>
      </c>
      <c r="B252" s="100">
        <v>45146</v>
      </c>
      <c r="C252" s="101">
        <f t="shared" si="184"/>
        <v>220</v>
      </c>
      <c r="D252" s="97">
        <v>2</v>
      </c>
      <c r="E252" s="98">
        <v>1758.3</v>
      </c>
      <c r="F252" s="98">
        <v>112.03</v>
      </c>
      <c r="G252" s="98">
        <v>47.43</v>
      </c>
      <c r="H252" s="98">
        <v>23.34</v>
      </c>
      <c r="I252" s="98">
        <v>4.57</v>
      </c>
      <c r="J252" s="98">
        <v>3.94</v>
      </c>
      <c r="K252" s="98">
        <v>0.96</v>
      </c>
      <c r="L252" s="98"/>
      <c r="M252" s="98"/>
      <c r="N252" s="98"/>
      <c r="O252" s="98"/>
      <c r="P252" s="98"/>
      <c r="Q252" s="120"/>
    </row>
    <row r="253" spans="1:17" ht="15" customHeight="1" x14ac:dyDescent="0.25">
      <c r="A253" s="109" t="s">
        <v>16</v>
      </c>
      <c r="B253" s="100">
        <v>45146</v>
      </c>
      <c r="C253" s="101">
        <f t="shared" si="184"/>
        <v>220</v>
      </c>
      <c r="D253" s="97">
        <v>1</v>
      </c>
      <c r="E253" s="102">
        <v>1140</v>
      </c>
      <c r="F253" s="102">
        <v>116.34</v>
      </c>
      <c r="G253" s="102">
        <v>24.07</v>
      </c>
      <c r="H253" s="102">
        <v>10.029999999999999</v>
      </c>
      <c r="I253" s="102"/>
      <c r="J253" s="102"/>
      <c r="K253" s="102"/>
      <c r="L253" s="102"/>
      <c r="M253" s="102"/>
      <c r="N253" s="102"/>
      <c r="O253" s="102"/>
      <c r="P253" s="102"/>
      <c r="Q253" s="120"/>
    </row>
    <row r="254" spans="1:17" ht="15" customHeight="1" x14ac:dyDescent="0.25">
      <c r="A254" s="109" t="s">
        <v>16</v>
      </c>
      <c r="B254" s="100">
        <v>45146</v>
      </c>
      <c r="C254" s="101">
        <f t="shared" si="184"/>
        <v>220</v>
      </c>
      <c r="D254" s="97">
        <v>2</v>
      </c>
      <c r="E254" s="98">
        <v>1286.5999999999999</v>
      </c>
      <c r="F254" s="98">
        <v>83.77</v>
      </c>
      <c r="G254" s="98">
        <v>27.97</v>
      </c>
      <c r="H254" s="98">
        <v>6.57</v>
      </c>
      <c r="I254" s="98"/>
      <c r="J254" s="98"/>
      <c r="K254" s="98"/>
      <c r="L254" s="98"/>
      <c r="M254" s="98"/>
      <c r="N254" s="98"/>
      <c r="O254" s="98"/>
      <c r="P254" s="98"/>
      <c r="Q254" s="120"/>
    </row>
    <row r="255" spans="1:17" ht="15" customHeight="1" x14ac:dyDescent="0.25">
      <c r="A255" s="109" t="s">
        <v>6</v>
      </c>
      <c r="B255" s="100">
        <v>45146</v>
      </c>
      <c r="C255" s="101">
        <f t="shared" si="184"/>
        <v>220</v>
      </c>
      <c r="D255" s="97" t="s">
        <v>14</v>
      </c>
      <c r="E255" s="98">
        <f t="shared" ref="E255:M255" si="185">IFERROR(AVERAGE(E239,E240),"")</f>
        <v>1190.5999999999999</v>
      </c>
      <c r="F255" s="98">
        <f t="shared" si="185"/>
        <v>12.285</v>
      </c>
      <c r="G255" s="98">
        <f t="shared" si="185"/>
        <v>0.27500000000000002</v>
      </c>
      <c r="H255" s="98" t="str">
        <f t="shared" si="185"/>
        <v/>
      </c>
      <c r="I255" s="98" t="str">
        <f t="shared" si="185"/>
        <v/>
      </c>
      <c r="J255" s="98" t="str">
        <f t="shared" si="185"/>
        <v/>
      </c>
      <c r="K255" s="98" t="str">
        <f t="shared" si="185"/>
        <v/>
      </c>
      <c r="L255" s="98" t="str">
        <f t="shared" si="185"/>
        <v/>
      </c>
      <c r="M255" s="98" t="str">
        <f t="shared" si="185"/>
        <v/>
      </c>
      <c r="N255" s="98"/>
      <c r="O255" s="98" t="s">
        <v>40</v>
      </c>
      <c r="P255" s="98" t="s">
        <v>40</v>
      </c>
      <c r="Q255" s="120"/>
    </row>
    <row r="256" spans="1:17" ht="15" customHeight="1" x14ac:dyDescent="0.25">
      <c r="A256" s="109" t="s">
        <v>5</v>
      </c>
      <c r="B256" s="100">
        <v>45146</v>
      </c>
      <c r="C256" s="101">
        <f t="shared" si="184"/>
        <v>220</v>
      </c>
      <c r="D256" s="97" t="s">
        <v>14</v>
      </c>
      <c r="E256" s="98">
        <f t="shared" ref="E256:M256" si="186">IFERROR(AVERAGE(E241,E242),"")</f>
        <v>1427.75</v>
      </c>
      <c r="F256" s="98">
        <f t="shared" si="186"/>
        <v>51.510000000000005</v>
      </c>
      <c r="G256" s="98">
        <f t="shared" si="186"/>
        <v>3.355</v>
      </c>
      <c r="H256" s="98">
        <f t="shared" si="186"/>
        <v>0.22500000000000001</v>
      </c>
      <c r="I256" s="98" t="str">
        <f t="shared" si="186"/>
        <v/>
      </c>
      <c r="J256" s="98" t="str">
        <f t="shared" si="186"/>
        <v/>
      </c>
      <c r="K256" s="98" t="str">
        <f t="shared" si="186"/>
        <v/>
      </c>
      <c r="L256" s="98" t="str">
        <f t="shared" si="186"/>
        <v/>
      </c>
      <c r="M256" s="98" t="str">
        <f t="shared" si="186"/>
        <v/>
      </c>
      <c r="N256" s="98"/>
      <c r="O256" s="98" t="s">
        <v>40</v>
      </c>
      <c r="P256" s="98" t="s">
        <v>40</v>
      </c>
      <c r="Q256" s="120"/>
    </row>
    <row r="257" spans="1:17" ht="15" customHeight="1" x14ac:dyDescent="0.25">
      <c r="A257" s="109" t="s">
        <v>4</v>
      </c>
      <c r="B257" s="100">
        <v>45146</v>
      </c>
      <c r="C257" s="101">
        <f t="shared" si="184"/>
        <v>220</v>
      </c>
      <c r="D257" s="97" t="s">
        <v>14</v>
      </c>
      <c r="E257" s="98">
        <f t="shared" ref="E257:M257" si="187">IFERROR(AVERAGE(E243,E244),"")</f>
        <v>1445.85</v>
      </c>
      <c r="F257" s="98">
        <f t="shared" si="187"/>
        <v>87.61</v>
      </c>
      <c r="G257" s="98">
        <f t="shared" si="187"/>
        <v>6.6099999999999994</v>
      </c>
      <c r="H257" s="98">
        <f t="shared" si="187"/>
        <v>1.095</v>
      </c>
      <c r="I257" s="98" t="str">
        <f t="shared" si="187"/>
        <v/>
      </c>
      <c r="J257" s="98" t="str">
        <f t="shared" si="187"/>
        <v/>
      </c>
      <c r="K257" s="98" t="str">
        <f t="shared" si="187"/>
        <v/>
      </c>
      <c r="L257" s="98" t="str">
        <f t="shared" si="187"/>
        <v/>
      </c>
      <c r="M257" s="98" t="str">
        <f t="shared" si="187"/>
        <v/>
      </c>
      <c r="N257" s="98"/>
      <c r="O257" s="98" t="s">
        <v>40</v>
      </c>
      <c r="P257" s="98" t="s">
        <v>40</v>
      </c>
      <c r="Q257" s="120"/>
    </row>
    <row r="258" spans="1:17" ht="15" customHeight="1" x14ac:dyDescent="0.25">
      <c r="A258" s="109" t="s">
        <v>3</v>
      </c>
      <c r="B258" s="100">
        <v>45146</v>
      </c>
      <c r="C258" s="101">
        <f t="shared" si="184"/>
        <v>220</v>
      </c>
      <c r="D258" s="97" t="s">
        <v>14</v>
      </c>
      <c r="E258" s="98">
        <f t="shared" ref="E258:M258" si="188">IFERROR(AVERAGE(E245,E246),"")</f>
        <v>2289</v>
      </c>
      <c r="F258" s="98">
        <f t="shared" si="188"/>
        <v>183.23</v>
      </c>
      <c r="G258" s="98">
        <f t="shared" si="188"/>
        <v>27.704999999999998</v>
      </c>
      <c r="H258" s="98">
        <f t="shared" si="188"/>
        <v>4.7549999999999999</v>
      </c>
      <c r="I258" s="98">
        <f t="shared" si="188"/>
        <v>0.63500000000000001</v>
      </c>
      <c r="J258" s="98" t="str">
        <f t="shared" si="188"/>
        <v/>
      </c>
      <c r="K258" s="98" t="str">
        <f t="shared" si="188"/>
        <v/>
      </c>
      <c r="L258" s="98" t="str">
        <f t="shared" si="188"/>
        <v/>
      </c>
      <c r="M258" s="98" t="str">
        <f t="shared" si="188"/>
        <v/>
      </c>
      <c r="N258" s="98"/>
      <c r="O258" s="98" t="s">
        <v>40</v>
      </c>
      <c r="P258" s="98" t="s">
        <v>40</v>
      </c>
      <c r="Q258" s="120"/>
    </row>
    <row r="259" spans="1:17" ht="15" customHeight="1" x14ac:dyDescent="0.25">
      <c r="A259" s="109" t="s">
        <v>15</v>
      </c>
      <c r="B259" s="100">
        <v>45146</v>
      </c>
      <c r="C259" s="101">
        <f t="shared" si="184"/>
        <v>220</v>
      </c>
      <c r="D259" s="97" t="s">
        <v>14</v>
      </c>
      <c r="E259" s="98">
        <f t="shared" ref="E259:M259" si="189">IFERROR(AVERAGE(E247,E248),"")</f>
        <v>1546.3000000000002</v>
      </c>
      <c r="F259" s="98">
        <f t="shared" si="189"/>
        <v>254.9</v>
      </c>
      <c r="G259" s="98">
        <f t="shared" si="189"/>
        <v>47.674999999999997</v>
      </c>
      <c r="H259" s="98">
        <f t="shared" si="189"/>
        <v>17.955000000000002</v>
      </c>
      <c r="I259" s="98">
        <f t="shared" si="189"/>
        <v>3.84</v>
      </c>
      <c r="J259" s="98">
        <f t="shared" si="189"/>
        <v>0.76</v>
      </c>
      <c r="K259" s="98" t="str">
        <f t="shared" si="189"/>
        <v/>
      </c>
      <c r="L259" s="98" t="str">
        <f t="shared" si="189"/>
        <v/>
      </c>
      <c r="M259" s="98" t="str">
        <f t="shared" si="189"/>
        <v/>
      </c>
      <c r="N259" s="98"/>
      <c r="O259" s="98" t="s">
        <v>40</v>
      </c>
      <c r="P259" s="98" t="s">
        <v>40</v>
      </c>
      <c r="Q259" s="120"/>
    </row>
    <row r="260" spans="1:17" ht="15" customHeight="1" x14ac:dyDescent="0.25">
      <c r="A260" s="109" t="s">
        <v>2</v>
      </c>
      <c r="B260" s="100">
        <v>45146</v>
      </c>
      <c r="C260" s="101">
        <f t="shared" si="184"/>
        <v>220</v>
      </c>
      <c r="D260" s="97" t="s">
        <v>14</v>
      </c>
      <c r="E260" s="98">
        <f t="shared" ref="E260:M260" si="190">IFERROR(AVERAGE(E249,E250),"")</f>
        <v>1492.65</v>
      </c>
      <c r="F260" s="98">
        <f t="shared" si="190"/>
        <v>211.44499999999999</v>
      </c>
      <c r="G260" s="98">
        <f t="shared" si="190"/>
        <v>37.81</v>
      </c>
      <c r="H260" s="98">
        <f t="shared" si="190"/>
        <v>7.2650000000000006</v>
      </c>
      <c r="I260" s="98">
        <f t="shared" si="190"/>
        <v>2.2149999999999999</v>
      </c>
      <c r="J260" s="98">
        <f t="shared" si="190"/>
        <v>0.45499999999999996</v>
      </c>
      <c r="K260" s="98" t="str">
        <f t="shared" si="190"/>
        <v/>
      </c>
      <c r="L260" s="98" t="str">
        <f t="shared" si="190"/>
        <v/>
      </c>
      <c r="M260" s="98" t="str">
        <f t="shared" si="190"/>
        <v/>
      </c>
      <c r="N260" s="98"/>
      <c r="O260" s="98" t="s">
        <v>40</v>
      </c>
      <c r="P260" s="98" t="s">
        <v>40</v>
      </c>
      <c r="Q260" s="120"/>
    </row>
    <row r="261" spans="1:17" ht="15" customHeight="1" x14ac:dyDescent="0.25">
      <c r="A261" s="109" t="s">
        <v>1</v>
      </c>
      <c r="B261" s="100">
        <v>45146</v>
      </c>
      <c r="C261" s="101">
        <f t="shared" si="184"/>
        <v>220</v>
      </c>
      <c r="D261" s="97" t="s">
        <v>14</v>
      </c>
      <c r="E261" s="98">
        <f t="shared" ref="E261:M261" si="191">IFERROR(AVERAGE(E251,E252),"")</f>
        <v>1750.9499999999998</v>
      </c>
      <c r="F261" s="98">
        <f t="shared" si="191"/>
        <v>77.42</v>
      </c>
      <c r="G261" s="98">
        <f t="shared" si="191"/>
        <v>32.295000000000002</v>
      </c>
      <c r="H261" s="98">
        <f t="shared" si="191"/>
        <v>19.265000000000001</v>
      </c>
      <c r="I261" s="98">
        <f t="shared" si="191"/>
        <v>5.6850000000000005</v>
      </c>
      <c r="J261" s="98">
        <f t="shared" si="191"/>
        <v>2.99</v>
      </c>
      <c r="K261" s="98">
        <f t="shared" si="191"/>
        <v>0.88500000000000001</v>
      </c>
      <c r="L261" s="98" t="str">
        <f t="shared" si="191"/>
        <v/>
      </c>
      <c r="M261" s="98" t="str">
        <f t="shared" si="191"/>
        <v/>
      </c>
      <c r="N261" s="98"/>
      <c r="O261" s="98" t="s">
        <v>40</v>
      </c>
      <c r="P261" s="98" t="s">
        <v>40</v>
      </c>
      <c r="Q261" s="120"/>
    </row>
    <row r="262" spans="1:17" ht="15" customHeight="1" thickBot="1" x14ac:dyDescent="0.3">
      <c r="A262" s="109" t="s">
        <v>16</v>
      </c>
      <c r="B262" s="100">
        <v>45146</v>
      </c>
      <c r="C262" s="101">
        <f t="shared" si="184"/>
        <v>220</v>
      </c>
      <c r="D262" s="97" t="s">
        <v>14</v>
      </c>
      <c r="E262" s="98">
        <f t="shared" ref="E262:M262" si="192">IFERROR(AVERAGE(E253,E254),"")</f>
        <v>1213.3</v>
      </c>
      <c r="F262" s="98">
        <f t="shared" si="192"/>
        <v>100.05500000000001</v>
      </c>
      <c r="G262" s="98">
        <f t="shared" si="192"/>
        <v>26.02</v>
      </c>
      <c r="H262" s="98">
        <f t="shared" si="192"/>
        <v>8.3000000000000007</v>
      </c>
      <c r="I262" s="98" t="str">
        <f t="shared" si="192"/>
        <v/>
      </c>
      <c r="J262" s="98" t="str">
        <f t="shared" si="192"/>
        <v/>
      </c>
      <c r="K262" s="98" t="str">
        <f t="shared" si="192"/>
        <v/>
      </c>
      <c r="L262" s="98" t="str">
        <f t="shared" si="192"/>
        <v/>
      </c>
      <c r="M262" s="98" t="str">
        <f t="shared" si="192"/>
        <v/>
      </c>
      <c r="N262" s="98"/>
      <c r="O262" s="98" t="s">
        <v>40</v>
      </c>
      <c r="P262" s="98" t="s">
        <v>40</v>
      </c>
      <c r="Q262" s="120"/>
    </row>
    <row r="263" spans="1:17" ht="15" customHeight="1" x14ac:dyDescent="0.25">
      <c r="A263" s="103" t="s">
        <v>6</v>
      </c>
      <c r="B263" s="104">
        <v>45153</v>
      </c>
      <c r="C263" s="105">
        <f>IFERROR(IF(B263&gt;0,B263-DATE(YEAR(B263),1,1)+1,""),"")</f>
        <v>227</v>
      </c>
      <c r="D263" s="106">
        <v>1</v>
      </c>
      <c r="E263" s="107">
        <v>455.5</v>
      </c>
      <c r="F263" s="107">
        <v>12.08</v>
      </c>
      <c r="G263" s="107">
        <v>1.0900000000000001</v>
      </c>
      <c r="H263" s="107"/>
      <c r="I263" s="107"/>
      <c r="J263" s="107"/>
      <c r="K263" s="107"/>
      <c r="L263" s="107"/>
      <c r="M263" s="107"/>
      <c r="N263" s="107"/>
      <c r="O263" s="107"/>
      <c r="P263" s="107"/>
      <c r="Q263" s="119"/>
    </row>
    <row r="264" spans="1:17" ht="15" customHeight="1" x14ac:dyDescent="0.25">
      <c r="A264" s="109" t="s">
        <v>6</v>
      </c>
      <c r="B264" s="100">
        <v>45153</v>
      </c>
      <c r="C264" s="101">
        <f t="shared" ref="C264:C289" si="193">IFERROR(IF(B264&gt;0,B264-DATE(YEAR(B264),1,1)+1,""),"")</f>
        <v>227</v>
      </c>
      <c r="D264" s="97">
        <v>2</v>
      </c>
      <c r="E264" s="98">
        <v>318.60000000000002</v>
      </c>
      <c r="F264" s="98">
        <v>16.22</v>
      </c>
      <c r="G264" s="98">
        <v>1.03</v>
      </c>
      <c r="H264" s="98"/>
      <c r="I264" s="98"/>
      <c r="J264" s="98"/>
      <c r="K264" s="98"/>
      <c r="L264" s="98"/>
      <c r="M264" s="98"/>
      <c r="N264" s="98"/>
      <c r="O264" s="98"/>
      <c r="P264" s="98"/>
      <c r="Q264" s="120"/>
    </row>
    <row r="265" spans="1:17" ht="15" customHeight="1" x14ac:dyDescent="0.25">
      <c r="A265" s="109" t="s">
        <v>5</v>
      </c>
      <c r="B265" s="100">
        <v>45153</v>
      </c>
      <c r="C265" s="101">
        <f t="shared" si="193"/>
        <v>227</v>
      </c>
      <c r="D265" s="97">
        <v>1</v>
      </c>
      <c r="E265" s="102">
        <v>527.70000000000005</v>
      </c>
      <c r="F265" s="102">
        <v>17.66</v>
      </c>
      <c r="G265" s="102">
        <v>2.31</v>
      </c>
      <c r="H265" s="102">
        <v>0.3</v>
      </c>
      <c r="I265" s="102"/>
      <c r="J265" s="102"/>
      <c r="K265" s="102"/>
      <c r="L265" s="102"/>
      <c r="M265" s="102"/>
      <c r="N265" s="102"/>
      <c r="O265" s="102"/>
      <c r="P265" s="102"/>
      <c r="Q265" s="120"/>
    </row>
    <row r="266" spans="1:17" ht="15" customHeight="1" x14ac:dyDescent="0.25">
      <c r="A266" s="109" t="s">
        <v>5</v>
      </c>
      <c r="B266" s="100">
        <v>45153</v>
      </c>
      <c r="C266" s="101">
        <f t="shared" si="193"/>
        <v>227</v>
      </c>
      <c r="D266" s="97">
        <v>2</v>
      </c>
      <c r="E266" s="98">
        <v>420.8</v>
      </c>
      <c r="F266" s="98">
        <v>37.58</v>
      </c>
      <c r="G266" s="98">
        <v>2.37</v>
      </c>
      <c r="H266" s="98">
        <v>0.26</v>
      </c>
      <c r="I266" s="98"/>
      <c r="J266" s="98"/>
      <c r="K266" s="98"/>
      <c r="L266" s="98"/>
      <c r="M266" s="98"/>
      <c r="N266" s="98"/>
      <c r="O266" s="98"/>
      <c r="P266" s="98"/>
      <c r="Q266" s="120"/>
    </row>
    <row r="267" spans="1:17" ht="15" customHeight="1" x14ac:dyDescent="0.25">
      <c r="A267" s="109" t="s">
        <v>4</v>
      </c>
      <c r="B267" s="100">
        <v>45153</v>
      </c>
      <c r="C267" s="101">
        <f t="shared" si="193"/>
        <v>227</v>
      </c>
      <c r="D267" s="97">
        <v>1</v>
      </c>
      <c r="E267" s="102">
        <v>504.3</v>
      </c>
      <c r="F267" s="102">
        <v>41.42</v>
      </c>
      <c r="G267" s="102">
        <v>2.31</v>
      </c>
      <c r="H267" s="102">
        <v>0.64</v>
      </c>
      <c r="I267" s="102"/>
      <c r="J267" s="102"/>
      <c r="K267" s="102"/>
      <c r="L267" s="102"/>
      <c r="M267" s="102"/>
      <c r="N267" s="102"/>
      <c r="O267" s="102"/>
      <c r="P267" s="102"/>
      <c r="Q267" s="120"/>
    </row>
    <row r="268" spans="1:17" ht="15" customHeight="1" x14ac:dyDescent="0.25">
      <c r="A268" s="109" t="s">
        <v>4</v>
      </c>
      <c r="B268" s="100">
        <v>45153</v>
      </c>
      <c r="C268" s="101">
        <f t="shared" si="193"/>
        <v>227</v>
      </c>
      <c r="D268" s="97">
        <v>2</v>
      </c>
      <c r="E268" s="98">
        <v>377.8</v>
      </c>
      <c r="F268" s="98">
        <v>9.68</v>
      </c>
      <c r="G268" s="98">
        <v>1.42</v>
      </c>
      <c r="H268" s="98">
        <v>0.43</v>
      </c>
      <c r="I268" s="98"/>
      <c r="J268" s="98"/>
      <c r="K268" s="98"/>
      <c r="L268" s="98"/>
      <c r="M268" s="98"/>
      <c r="N268" s="98"/>
      <c r="O268" s="98"/>
      <c r="P268" s="98"/>
      <c r="Q268" s="120"/>
    </row>
    <row r="269" spans="1:17" ht="15" customHeight="1" x14ac:dyDescent="0.25">
      <c r="A269" s="109" t="s">
        <v>3</v>
      </c>
      <c r="B269" s="100">
        <v>45153</v>
      </c>
      <c r="C269" s="101">
        <f t="shared" si="193"/>
        <v>227</v>
      </c>
      <c r="D269" s="97">
        <v>1</v>
      </c>
      <c r="E269" s="102">
        <v>729.7</v>
      </c>
      <c r="F269" s="102">
        <v>83.31</v>
      </c>
      <c r="G269" s="102">
        <v>13.05</v>
      </c>
      <c r="H269" s="102">
        <v>4.99</v>
      </c>
      <c r="I269" s="102">
        <v>0.9</v>
      </c>
      <c r="J269" s="102"/>
      <c r="K269" s="102"/>
      <c r="L269" s="102"/>
      <c r="M269" s="102"/>
      <c r="N269" s="102"/>
      <c r="O269" s="102"/>
      <c r="P269" s="102"/>
      <c r="Q269" s="120"/>
    </row>
    <row r="270" spans="1:17" ht="15" customHeight="1" x14ac:dyDescent="0.25">
      <c r="A270" s="109" t="s">
        <v>3</v>
      </c>
      <c r="B270" s="100">
        <v>45153</v>
      </c>
      <c r="C270" s="101">
        <f t="shared" si="193"/>
        <v>227</v>
      </c>
      <c r="D270" s="97">
        <v>2</v>
      </c>
      <c r="E270" s="98">
        <v>576.70000000000005</v>
      </c>
      <c r="F270" s="98">
        <v>65.349999999999994</v>
      </c>
      <c r="G270" s="98">
        <v>14.91</v>
      </c>
      <c r="H270" s="98">
        <v>4.25</v>
      </c>
      <c r="I270" s="98">
        <v>1.02</v>
      </c>
      <c r="J270" s="98"/>
      <c r="K270" s="98"/>
      <c r="L270" s="98"/>
      <c r="M270" s="98"/>
      <c r="N270" s="98"/>
      <c r="O270" s="98"/>
      <c r="P270" s="98"/>
      <c r="Q270" s="120"/>
    </row>
    <row r="271" spans="1:17" ht="15" customHeight="1" x14ac:dyDescent="0.25">
      <c r="A271" s="109" t="s">
        <v>15</v>
      </c>
      <c r="B271" s="100">
        <v>45153</v>
      </c>
      <c r="C271" s="101">
        <f t="shared" si="193"/>
        <v>227</v>
      </c>
      <c r="D271" s="97">
        <v>1</v>
      </c>
      <c r="E271" s="102">
        <v>621.79999999999995</v>
      </c>
      <c r="F271" s="102">
        <v>131.46</v>
      </c>
      <c r="G271" s="102">
        <v>21.66</v>
      </c>
      <c r="H271" s="102">
        <v>7.11</v>
      </c>
      <c r="I271" s="102">
        <v>1.6</v>
      </c>
      <c r="J271" s="102">
        <v>0.81</v>
      </c>
      <c r="K271" s="102"/>
      <c r="L271" s="102"/>
      <c r="M271" s="102"/>
      <c r="N271" s="102"/>
      <c r="O271" s="102"/>
      <c r="P271" s="102"/>
      <c r="Q271" s="120"/>
    </row>
    <row r="272" spans="1:17" ht="15" customHeight="1" x14ac:dyDescent="0.25">
      <c r="A272" s="109" t="s">
        <v>15</v>
      </c>
      <c r="B272" s="100">
        <v>45153</v>
      </c>
      <c r="C272" s="101">
        <f t="shared" si="193"/>
        <v>227</v>
      </c>
      <c r="D272" s="97">
        <v>2</v>
      </c>
      <c r="E272" s="98">
        <v>734.1</v>
      </c>
      <c r="F272" s="98">
        <v>125.14</v>
      </c>
      <c r="G272" s="98">
        <v>24.8</v>
      </c>
      <c r="H272" s="98">
        <v>5.22</v>
      </c>
      <c r="I272" s="98">
        <v>2.78</v>
      </c>
      <c r="J272" s="98">
        <v>0.89</v>
      </c>
      <c r="K272" s="98"/>
      <c r="L272" s="98"/>
      <c r="M272" s="98"/>
      <c r="N272" s="98"/>
      <c r="O272" s="98"/>
      <c r="P272" s="98"/>
      <c r="Q272" s="120"/>
    </row>
    <row r="273" spans="1:17" ht="15" customHeight="1" x14ac:dyDescent="0.25">
      <c r="A273" s="109" t="s">
        <v>2</v>
      </c>
      <c r="B273" s="100">
        <v>45153</v>
      </c>
      <c r="C273" s="101">
        <f t="shared" si="193"/>
        <v>227</v>
      </c>
      <c r="D273" s="97">
        <v>1</v>
      </c>
      <c r="E273" s="102">
        <v>1041.8</v>
      </c>
      <c r="F273" s="102">
        <v>119.51</v>
      </c>
      <c r="G273" s="102">
        <v>32.82</v>
      </c>
      <c r="H273" s="102">
        <v>14.89</v>
      </c>
      <c r="I273" s="102">
        <v>6.16</v>
      </c>
      <c r="J273" s="102">
        <v>2.11</v>
      </c>
      <c r="K273" s="102">
        <v>0.86</v>
      </c>
      <c r="L273" s="102"/>
      <c r="M273" s="102"/>
      <c r="N273" s="102"/>
      <c r="O273" s="102"/>
      <c r="P273" s="102"/>
      <c r="Q273" s="120"/>
    </row>
    <row r="274" spans="1:17" ht="15" customHeight="1" x14ac:dyDescent="0.25">
      <c r="A274" s="109" t="s">
        <v>2</v>
      </c>
      <c r="B274" s="100">
        <v>45153</v>
      </c>
      <c r="C274" s="101">
        <f t="shared" si="193"/>
        <v>227</v>
      </c>
      <c r="D274" s="97">
        <v>2</v>
      </c>
      <c r="E274" s="98">
        <v>435.9</v>
      </c>
      <c r="F274" s="98">
        <v>67.400000000000006</v>
      </c>
      <c r="G274" s="98">
        <v>20.73</v>
      </c>
      <c r="H274" s="98">
        <v>7.49</v>
      </c>
      <c r="I274" s="98">
        <v>2.87</v>
      </c>
      <c r="J274" s="98">
        <v>1.27</v>
      </c>
      <c r="K274" s="98">
        <v>0.71</v>
      </c>
      <c r="L274" s="98"/>
      <c r="M274" s="98"/>
      <c r="N274" s="98"/>
      <c r="O274" s="98"/>
      <c r="P274" s="98"/>
      <c r="Q274" s="120"/>
    </row>
    <row r="275" spans="1:17" ht="15" customHeight="1" x14ac:dyDescent="0.25">
      <c r="A275" s="109" t="s">
        <v>1</v>
      </c>
      <c r="B275" s="100">
        <v>45153</v>
      </c>
      <c r="C275" s="101">
        <f t="shared" si="193"/>
        <v>227</v>
      </c>
      <c r="D275" s="97">
        <v>1</v>
      </c>
      <c r="E275" s="102">
        <v>542.29999999999995</v>
      </c>
      <c r="F275" s="102">
        <v>80.05</v>
      </c>
      <c r="G275" s="102">
        <v>20.22</v>
      </c>
      <c r="H275" s="102">
        <v>6.4</v>
      </c>
      <c r="I275" s="102">
        <v>2.4500000000000002</v>
      </c>
      <c r="J275" s="102">
        <v>0.98</v>
      </c>
      <c r="K275" s="102"/>
      <c r="L275" s="102"/>
      <c r="M275" s="102"/>
      <c r="N275" s="102"/>
      <c r="O275" s="102"/>
      <c r="P275" s="102"/>
      <c r="Q275" s="120"/>
    </row>
    <row r="276" spans="1:17" ht="15" customHeight="1" x14ac:dyDescent="0.25">
      <c r="A276" s="109" t="s">
        <v>1</v>
      </c>
      <c r="B276" s="100">
        <v>45153</v>
      </c>
      <c r="C276" s="101">
        <f t="shared" si="193"/>
        <v>227</v>
      </c>
      <c r="D276" s="97">
        <v>2</v>
      </c>
      <c r="E276" s="98">
        <v>433.3</v>
      </c>
      <c r="F276" s="98">
        <v>78.83</v>
      </c>
      <c r="G276" s="98">
        <v>22.44</v>
      </c>
      <c r="H276" s="98">
        <v>7.19</v>
      </c>
      <c r="I276" s="98">
        <v>2.42</v>
      </c>
      <c r="J276" s="98">
        <v>0.94</v>
      </c>
      <c r="K276" s="98"/>
      <c r="L276" s="98"/>
      <c r="M276" s="98"/>
      <c r="N276" s="98"/>
      <c r="O276" s="98"/>
      <c r="P276" s="98"/>
      <c r="Q276" s="120"/>
    </row>
    <row r="277" spans="1:17" ht="15" customHeight="1" x14ac:dyDescent="0.25">
      <c r="A277" s="109" t="s">
        <v>16</v>
      </c>
      <c r="B277" s="100">
        <v>45153</v>
      </c>
      <c r="C277" s="101">
        <f t="shared" si="193"/>
        <v>227</v>
      </c>
      <c r="D277" s="97">
        <v>1</v>
      </c>
      <c r="E277" s="102">
        <v>339.3</v>
      </c>
      <c r="F277" s="102">
        <v>30.15</v>
      </c>
      <c r="G277" s="102">
        <v>6.23</v>
      </c>
      <c r="H277" s="102"/>
      <c r="I277" s="102"/>
      <c r="J277" s="102"/>
      <c r="K277" s="102"/>
      <c r="L277" s="102"/>
      <c r="M277" s="102"/>
      <c r="N277" s="102"/>
      <c r="O277" s="102"/>
      <c r="P277" s="102"/>
      <c r="Q277" s="120"/>
    </row>
    <row r="278" spans="1:17" ht="15" customHeight="1" x14ac:dyDescent="0.25">
      <c r="A278" s="109" t="s">
        <v>16</v>
      </c>
      <c r="B278" s="100">
        <v>45153</v>
      </c>
      <c r="C278" s="101">
        <f t="shared" si="193"/>
        <v>227</v>
      </c>
      <c r="D278" s="97">
        <v>2</v>
      </c>
      <c r="E278" s="98">
        <v>253.5</v>
      </c>
      <c r="F278" s="98">
        <v>25.67</v>
      </c>
      <c r="G278" s="98">
        <v>5.16</v>
      </c>
      <c r="H278" s="98"/>
      <c r="I278" s="98"/>
      <c r="J278" s="98"/>
      <c r="K278" s="98"/>
      <c r="L278" s="98"/>
      <c r="M278" s="98"/>
      <c r="N278" s="98"/>
      <c r="O278" s="98"/>
      <c r="P278" s="98"/>
      <c r="Q278" s="120"/>
    </row>
    <row r="279" spans="1:17" ht="15" customHeight="1" x14ac:dyDescent="0.25">
      <c r="A279" s="109" t="s">
        <v>0</v>
      </c>
      <c r="B279" s="100">
        <v>45153</v>
      </c>
      <c r="C279" s="101">
        <f t="shared" si="193"/>
        <v>227</v>
      </c>
      <c r="D279" s="97">
        <v>1</v>
      </c>
      <c r="E279" s="102">
        <v>594.70000000000005</v>
      </c>
      <c r="F279" s="102">
        <v>137.96</v>
      </c>
      <c r="G279" s="102">
        <v>68.27</v>
      </c>
      <c r="H279" s="102">
        <v>49.5</v>
      </c>
      <c r="I279" s="102">
        <v>25.38</v>
      </c>
      <c r="J279" s="102">
        <v>11.85</v>
      </c>
      <c r="K279" s="102">
        <v>7.34</v>
      </c>
      <c r="L279" s="102">
        <v>4.3600000000000003</v>
      </c>
      <c r="M279" s="102">
        <v>2.39</v>
      </c>
      <c r="N279" s="102">
        <v>1.52</v>
      </c>
      <c r="O279" s="102">
        <v>1.1299999999999999</v>
      </c>
      <c r="P279" s="118">
        <v>0.36</v>
      </c>
      <c r="Q279" s="120"/>
    </row>
    <row r="280" spans="1:17" ht="15" customHeight="1" x14ac:dyDescent="0.25">
      <c r="A280" s="109" t="s">
        <v>0</v>
      </c>
      <c r="B280" s="100">
        <v>45153</v>
      </c>
      <c r="C280" s="101">
        <f t="shared" si="193"/>
        <v>227</v>
      </c>
      <c r="D280" s="97">
        <v>2</v>
      </c>
      <c r="E280" s="98">
        <v>320.8</v>
      </c>
      <c r="F280" s="98">
        <v>136.66</v>
      </c>
      <c r="G280" s="98">
        <v>68.38</v>
      </c>
      <c r="H280" s="98">
        <v>18.63</v>
      </c>
      <c r="I280" s="98">
        <v>10.33</v>
      </c>
      <c r="J280" s="98">
        <v>8.68</v>
      </c>
      <c r="K280" s="98">
        <v>5.6</v>
      </c>
      <c r="L280" s="98">
        <v>3.74</v>
      </c>
      <c r="M280" s="98">
        <v>2.2599999999999998</v>
      </c>
      <c r="N280" s="98">
        <v>1.44</v>
      </c>
      <c r="O280" s="98">
        <v>0.93</v>
      </c>
      <c r="P280" s="118">
        <v>0.36</v>
      </c>
      <c r="Q280" s="120"/>
    </row>
    <row r="281" spans="1:17" ht="15" customHeight="1" x14ac:dyDescent="0.25">
      <c r="A281" s="109" t="s">
        <v>6</v>
      </c>
      <c r="B281" s="100">
        <v>45153</v>
      </c>
      <c r="C281" s="101">
        <f t="shared" si="193"/>
        <v>227</v>
      </c>
      <c r="D281" s="97" t="s">
        <v>14</v>
      </c>
      <c r="E281" s="98">
        <f t="shared" ref="E281:M281" si="194">IFERROR(AVERAGE(E263,E264),"")</f>
        <v>387.05</v>
      </c>
      <c r="F281" s="98">
        <f t="shared" si="194"/>
        <v>14.149999999999999</v>
      </c>
      <c r="G281" s="98">
        <f t="shared" si="194"/>
        <v>1.06</v>
      </c>
      <c r="H281" s="98" t="str">
        <f t="shared" si="194"/>
        <v/>
      </c>
      <c r="I281" s="98" t="str">
        <f t="shared" si="194"/>
        <v/>
      </c>
      <c r="J281" s="98" t="str">
        <f t="shared" si="194"/>
        <v/>
      </c>
      <c r="K281" s="98" t="str">
        <f t="shared" si="194"/>
        <v/>
      </c>
      <c r="L281" s="98" t="str">
        <f t="shared" si="194"/>
        <v/>
      </c>
      <c r="M281" s="98" t="str">
        <f t="shared" si="194"/>
        <v/>
      </c>
      <c r="N281" s="98"/>
      <c r="O281" s="98" t="s">
        <v>40</v>
      </c>
      <c r="P281" s="98" t="s">
        <v>40</v>
      </c>
      <c r="Q281" s="120"/>
    </row>
    <row r="282" spans="1:17" ht="15" customHeight="1" x14ac:dyDescent="0.25">
      <c r="A282" s="109" t="s">
        <v>5</v>
      </c>
      <c r="B282" s="100">
        <v>45153</v>
      </c>
      <c r="C282" s="101">
        <f t="shared" si="193"/>
        <v>227</v>
      </c>
      <c r="D282" s="97" t="s">
        <v>14</v>
      </c>
      <c r="E282" s="98">
        <f t="shared" ref="E282:M282" si="195">IFERROR(AVERAGE(E265,E266),"")</f>
        <v>474.25</v>
      </c>
      <c r="F282" s="98">
        <f t="shared" si="195"/>
        <v>27.619999999999997</v>
      </c>
      <c r="G282" s="98">
        <f t="shared" si="195"/>
        <v>2.34</v>
      </c>
      <c r="H282" s="98">
        <f t="shared" si="195"/>
        <v>0.28000000000000003</v>
      </c>
      <c r="I282" s="98" t="str">
        <f t="shared" si="195"/>
        <v/>
      </c>
      <c r="J282" s="98" t="str">
        <f t="shared" si="195"/>
        <v/>
      </c>
      <c r="K282" s="98" t="str">
        <f t="shared" si="195"/>
        <v/>
      </c>
      <c r="L282" s="98" t="str">
        <f t="shared" si="195"/>
        <v/>
      </c>
      <c r="M282" s="98" t="str">
        <f t="shared" si="195"/>
        <v/>
      </c>
      <c r="N282" s="98"/>
      <c r="O282" s="98" t="s">
        <v>40</v>
      </c>
      <c r="P282" s="98" t="s">
        <v>40</v>
      </c>
      <c r="Q282" s="120"/>
    </row>
    <row r="283" spans="1:17" ht="15" customHeight="1" x14ac:dyDescent="0.25">
      <c r="A283" s="109" t="s">
        <v>4</v>
      </c>
      <c r="B283" s="100">
        <v>45153</v>
      </c>
      <c r="C283" s="101">
        <f t="shared" si="193"/>
        <v>227</v>
      </c>
      <c r="D283" s="97" t="s">
        <v>14</v>
      </c>
      <c r="E283" s="98">
        <f t="shared" ref="E283:M283" si="196">IFERROR(AVERAGE(E267,E268),"")</f>
        <v>441.05</v>
      </c>
      <c r="F283" s="98">
        <f t="shared" si="196"/>
        <v>25.55</v>
      </c>
      <c r="G283" s="98">
        <f t="shared" si="196"/>
        <v>1.865</v>
      </c>
      <c r="H283" s="98">
        <f t="shared" si="196"/>
        <v>0.53500000000000003</v>
      </c>
      <c r="I283" s="98" t="str">
        <f t="shared" si="196"/>
        <v/>
      </c>
      <c r="J283" s="98" t="str">
        <f t="shared" si="196"/>
        <v/>
      </c>
      <c r="K283" s="98" t="str">
        <f t="shared" si="196"/>
        <v/>
      </c>
      <c r="L283" s="98" t="str">
        <f t="shared" si="196"/>
        <v/>
      </c>
      <c r="M283" s="98" t="str">
        <f t="shared" si="196"/>
        <v/>
      </c>
      <c r="N283" s="98"/>
      <c r="O283" s="98" t="s">
        <v>40</v>
      </c>
      <c r="P283" s="98" t="s">
        <v>40</v>
      </c>
      <c r="Q283" s="120"/>
    </row>
    <row r="284" spans="1:17" ht="15" customHeight="1" x14ac:dyDescent="0.25">
      <c r="A284" s="109" t="s">
        <v>3</v>
      </c>
      <c r="B284" s="100">
        <v>45153</v>
      </c>
      <c r="C284" s="101">
        <f t="shared" si="193"/>
        <v>227</v>
      </c>
      <c r="D284" s="97" t="s">
        <v>14</v>
      </c>
      <c r="E284" s="98">
        <f t="shared" ref="E284:M284" si="197">IFERROR(AVERAGE(E269,E270),"")</f>
        <v>653.20000000000005</v>
      </c>
      <c r="F284" s="98">
        <f t="shared" si="197"/>
        <v>74.33</v>
      </c>
      <c r="G284" s="98">
        <f t="shared" si="197"/>
        <v>13.98</v>
      </c>
      <c r="H284" s="98">
        <f t="shared" si="197"/>
        <v>4.62</v>
      </c>
      <c r="I284" s="98">
        <f t="shared" si="197"/>
        <v>0.96</v>
      </c>
      <c r="J284" s="98" t="str">
        <f t="shared" si="197"/>
        <v/>
      </c>
      <c r="K284" s="98" t="str">
        <f t="shared" si="197"/>
        <v/>
      </c>
      <c r="L284" s="98" t="str">
        <f t="shared" si="197"/>
        <v/>
      </c>
      <c r="M284" s="98" t="str">
        <f t="shared" si="197"/>
        <v/>
      </c>
      <c r="N284" s="98"/>
      <c r="O284" s="98" t="s">
        <v>40</v>
      </c>
      <c r="P284" s="98" t="s">
        <v>40</v>
      </c>
      <c r="Q284" s="120"/>
    </row>
    <row r="285" spans="1:17" ht="15" customHeight="1" x14ac:dyDescent="0.25">
      <c r="A285" s="109" t="s">
        <v>15</v>
      </c>
      <c r="B285" s="100">
        <v>45153</v>
      </c>
      <c r="C285" s="101">
        <f t="shared" si="193"/>
        <v>227</v>
      </c>
      <c r="D285" s="97" t="s">
        <v>14</v>
      </c>
      <c r="E285" s="98">
        <f t="shared" ref="E285:M285" si="198">IFERROR(AVERAGE(E271,E272),"")</f>
        <v>677.95</v>
      </c>
      <c r="F285" s="98">
        <f t="shared" si="198"/>
        <v>128.30000000000001</v>
      </c>
      <c r="G285" s="98">
        <f t="shared" si="198"/>
        <v>23.23</v>
      </c>
      <c r="H285" s="98">
        <f t="shared" si="198"/>
        <v>6.165</v>
      </c>
      <c r="I285" s="98">
        <f t="shared" si="198"/>
        <v>2.19</v>
      </c>
      <c r="J285" s="98">
        <f t="shared" si="198"/>
        <v>0.85000000000000009</v>
      </c>
      <c r="K285" s="98" t="str">
        <f t="shared" si="198"/>
        <v/>
      </c>
      <c r="L285" s="98" t="str">
        <f t="shared" si="198"/>
        <v/>
      </c>
      <c r="M285" s="98" t="str">
        <f t="shared" si="198"/>
        <v/>
      </c>
      <c r="N285" s="98"/>
      <c r="O285" s="98" t="s">
        <v>40</v>
      </c>
      <c r="P285" s="98" t="s">
        <v>40</v>
      </c>
      <c r="Q285" s="120"/>
    </row>
    <row r="286" spans="1:17" ht="15" customHeight="1" x14ac:dyDescent="0.25">
      <c r="A286" s="109" t="s">
        <v>2</v>
      </c>
      <c r="B286" s="100">
        <v>45153</v>
      </c>
      <c r="C286" s="101">
        <f t="shared" si="193"/>
        <v>227</v>
      </c>
      <c r="D286" s="97" t="s">
        <v>14</v>
      </c>
      <c r="E286" s="98">
        <f t="shared" ref="E286:M286" si="199">IFERROR(AVERAGE(E273,E274),"")</f>
        <v>738.84999999999991</v>
      </c>
      <c r="F286" s="98">
        <f t="shared" si="199"/>
        <v>93.455000000000013</v>
      </c>
      <c r="G286" s="98">
        <f t="shared" si="199"/>
        <v>26.774999999999999</v>
      </c>
      <c r="H286" s="98">
        <f t="shared" si="199"/>
        <v>11.190000000000001</v>
      </c>
      <c r="I286" s="98">
        <f t="shared" si="199"/>
        <v>4.5150000000000006</v>
      </c>
      <c r="J286" s="98">
        <f t="shared" si="199"/>
        <v>1.69</v>
      </c>
      <c r="K286" s="98">
        <f t="shared" si="199"/>
        <v>0.78499999999999992</v>
      </c>
      <c r="L286" s="98" t="str">
        <f t="shared" si="199"/>
        <v/>
      </c>
      <c r="M286" s="98" t="str">
        <f t="shared" si="199"/>
        <v/>
      </c>
      <c r="N286" s="98"/>
      <c r="O286" s="98" t="s">
        <v>40</v>
      </c>
      <c r="P286" s="98" t="s">
        <v>40</v>
      </c>
      <c r="Q286" s="120"/>
    </row>
    <row r="287" spans="1:17" ht="15" customHeight="1" x14ac:dyDescent="0.25">
      <c r="A287" s="109" t="s">
        <v>1</v>
      </c>
      <c r="B287" s="100">
        <v>45153</v>
      </c>
      <c r="C287" s="101">
        <f t="shared" si="193"/>
        <v>227</v>
      </c>
      <c r="D287" s="97" t="s">
        <v>14</v>
      </c>
      <c r="E287" s="98">
        <f t="shared" ref="E287:M287" si="200">IFERROR(AVERAGE(E275,E276),"")</f>
        <v>487.79999999999995</v>
      </c>
      <c r="F287" s="98">
        <f t="shared" si="200"/>
        <v>79.44</v>
      </c>
      <c r="G287" s="98">
        <f t="shared" si="200"/>
        <v>21.33</v>
      </c>
      <c r="H287" s="98">
        <f t="shared" si="200"/>
        <v>6.7949999999999999</v>
      </c>
      <c r="I287" s="98">
        <f t="shared" si="200"/>
        <v>2.4350000000000001</v>
      </c>
      <c r="J287" s="98">
        <f t="shared" si="200"/>
        <v>0.96</v>
      </c>
      <c r="K287" s="98" t="str">
        <f t="shared" si="200"/>
        <v/>
      </c>
      <c r="L287" s="98" t="str">
        <f t="shared" si="200"/>
        <v/>
      </c>
      <c r="M287" s="98" t="str">
        <f t="shared" si="200"/>
        <v/>
      </c>
      <c r="N287" s="98"/>
      <c r="O287" s="98" t="s">
        <v>40</v>
      </c>
      <c r="P287" s="98" t="s">
        <v>40</v>
      </c>
      <c r="Q287" s="120"/>
    </row>
    <row r="288" spans="1:17" ht="15" customHeight="1" x14ac:dyDescent="0.25">
      <c r="A288" s="109" t="s">
        <v>16</v>
      </c>
      <c r="B288" s="100">
        <v>45153</v>
      </c>
      <c r="C288" s="101">
        <f t="shared" si="193"/>
        <v>227</v>
      </c>
      <c r="D288" s="97" t="s">
        <v>14</v>
      </c>
      <c r="E288" s="98">
        <f t="shared" ref="E288:M288" si="201">IFERROR(AVERAGE(E277,E278),"")</f>
        <v>296.39999999999998</v>
      </c>
      <c r="F288" s="98">
        <f t="shared" si="201"/>
        <v>27.91</v>
      </c>
      <c r="G288" s="98">
        <f t="shared" si="201"/>
        <v>5.6950000000000003</v>
      </c>
      <c r="H288" s="98" t="str">
        <f t="shared" si="201"/>
        <v/>
      </c>
      <c r="I288" s="98" t="str">
        <f t="shared" si="201"/>
        <v/>
      </c>
      <c r="J288" s="98" t="str">
        <f t="shared" si="201"/>
        <v/>
      </c>
      <c r="K288" s="98" t="str">
        <f t="shared" si="201"/>
        <v/>
      </c>
      <c r="L288" s="98" t="str">
        <f t="shared" si="201"/>
        <v/>
      </c>
      <c r="M288" s="98" t="str">
        <f t="shared" si="201"/>
        <v/>
      </c>
      <c r="N288" s="98"/>
      <c r="O288" s="98" t="s">
        <v>40</v>
      </c>
      <c r="P288" s="98" t="s">
        <v>40</v>
      </c>
      <c r="Q288" s="120"/>
    </row>
    <row r="289" spans="1:17" ht="15" customHeight="1" thickBot="1" x14ac:dyDescent="0.3">
      <c r="A289" s="112" t="s">
        <v>0</v>
      </c>
      <c r="B289" s="121">
        <v>45153</v>
      </c>
      <c r="C289" s="122">
        <f t="shared" si="193"/>
        <v>227</v>
      </c>
      <c r="D289" s="115" t="s">
        <v>14</v>
      </c>
      <c r="E289" s="116">
        <f t="shared" ref="E289:P289" si="202">IFERROR(AVERAGE(E279,E280),"")</f>
        <v>457.75</v>
      </c>
      <c r="F289" s="116">
        <f t="shared" si="202"/>
        <v>137.31</v>
      </c>
      <c r="G289" s="116">
        <f t="shared" si="202"/>
        <v>68.324999999999989</v>
      </c>
      <c r="H289" s="116">
        <f t="shared" si="202"/>
        <v>34.064999999999998</v>
      </c>
      <c r="I289" s="116">
        <f t="shared" si="202"/>
        <v>17.855</v>
      </c>
      <c r="J289" s="116">
        <f t="shared" si="202"/>
        <v>10.265000000000001</v>
      </c>
      <c r="K289" s="116">
        <f t="shared" si="202"/>
        <v>6.47</v>
      </c>
      <c r="L289" s="116">
        <f t="shared" si="202"/>
        <v>4.0500000000000007</v>
      </c>
      <c r="M289" s="123">
        <f t="shared" si="202"/>
        <v>2.3250000000000002</v>
      </c>
      <c r="N289" s="123">
        <f t="shared" si="202"/>
        <v>1.48</v>
      </c>
      <c r="O289" s="123">
        <f t="shared" si="202"/>
        <v>1.03</v>
      </c>
      <c r="P289" s="123">
        <f t="shared" si="202"/>
        <v>0.36</v>
      </c>
      <c r="Q289" s="124"/>
    </row>
    <row r="290" spans="1:17" ht="15" customHeight="1" x14ac:dyDescent="0.25">
      <c r="A290" s="103" t="s">
        <v>6</v>
      </c>
      <c r="B290" s="104">
        <v>45160</v>
      </c>
      <c r="C290" s="105">
        <f>IFERROR(IF(B290&gt;0,B290-DATE(YEAR(B290),1,1)+1,""),"")</f>
        <v>234</v>
      </c>
      <c r="D290" s="106">
        <v>1</v>
      </c>
      <c r="E290" s="107">
        <v>227.1</v>
      </c>
      <c r="F290" s="107">
        <v>22.87</v>
      </c>
      <c r="G290" s="107">
        <v>1.43</v>
      </c>
      <c r="H290" s="107"/>
      <c r="I290" s="107"/>
      <c r="J290" s="107"/>
      <c r="K290" s="107"/>
      <c r="L290" s="107"/>
      <c r="M290" s="107"/>
      <c r="N290" s="107"/>
      <c r="O290" s="107"/>
      <c r="P290" s="107"/>
      <c r="Q290" s="119"/>
    </row>
    <row r="291" spans="1:17" ht="15" customHeight="1" x14ac:dyDescent="0.25">
      <c r="A291" s="109" t="s">
        <v>6</v>
      </c>
      <c r="B291" s="100">
        <v>45160</v>
      </c>
      <c r="C291" s="101">
        <f t="shared" ref="C291:C313" si="203">IFERROR(IF(B291&gt;0,B291-DATE(YEAR(B291),1,1)+1,""),"")</f>
        <v>234</v>
      </c>
      <c r="D291" s="97">
        <v>2</v>
      </c>
      <c r="E291" s="98">
        <v>238.3</v>
      </c>
      <c r="F291" s="98">
        <v>14</v>
      </c>
      <c r="G291" s="98">
        <v>1.71</v>
      </c>
      <c r="H291" s="98"/>
      <c r="I291" s="98"/>
      <c r="J291" s="98"/>
      <c r="K291" s="98"/>
      <c r="L291" s="98"/>
      <c r="M291" s="98"/>
      <c r="N291" s="98"/>
      <c r="O291" s="98"/>
      <c r="P291" s="98"/>
      <c r="Q291" s="120"/>
    </row>
    <row r="292" spans="1:17" ht="15" customHeight="1" x14ac:dyDescent="0.25">
      <c r="A292" s="109" t="s">
        <v>5</v>
      </c>
      <c r="B292" s="100">
        <v>45160</v>
      </c>
      <c r="C292" s="101">
        <f t="shared" si="203"/>
        <v>234</v>
      </c>
      <c r="D292" s="97">
        <v>1</v>
      </c>
      <c r="E292" s="102">
        <v>539.79999999999995</v>
      </c>
      <c r="F292" s="102">
        <v>14.7</v>
      </c>
      <c r="G292" s="102">
        <v>2</v>
      </c>
      <c r="H292" s="102">
        <v>0.17</v>
      </c>
      <c r="I292" s="102"/>
      <c r="J292" s="102"/>
      <c r="K292" s="102"/>
      <c r="L292" s="102"/>
      <c r="M292" s="102"/>
      <c r="N292" s="102"/>
      <c r="O292" s="102"/>
      <c r="P292" s="102"/>
      <c r="Q292" s="120"/>
    </row>
    <row r="293" spans="1:17" ht="15" customHeight="1" x14ac:dyDescent="0.25">
      <c r="A293" s="109" t="s">
        <v>5</v>
      </c>
      <c r="B293" s="100">
        <v>45160</v>
      </c>
      <c r="C293" s="101">
        <f t="shared" si="203"/>
        <v>234</v>
      </c>
      <c r="D293" s="97">
        <v>2</v>
      </c>
      <c r="E293" s="98">
        <v>344.8</v>
      </c>
      <c r="F293" s="98">
        <v>17.07</v>
      </c>
      <c r="G293" s="98">
        <v>2.09</v>
      </c>
      <c r="H293" s="98">
        <v>0.2</v>
      </c>
      <c r="I293" s="98"/>
      <c r="J293" s="98"/>
      <c r="K293" s="98"/>
      <c r="L293" s="98"/>
      <c r="M293" s="98"/>
      <c r="N293" s="98"/>
      <c r="O293" s="98"/>
      <c r="P293" s="98"/>
      <c r="Q293" s="120"/>
    </row>
    <row r="294" spans="1:17" ht="15" customHeight="1" x14ac:dyDescent="0.25">
      <c r="A294" s="109" t="s">
        <v>4</v>
      </c>
      <c r="B294" s="100">
        <v>45160</v>
      </c>
      <c r="C294" s="101">
        <f t="shared" si="203"/>
        <v>234</v>
      </c>
      <c r="D294" s="97">
        <v>1</v>
      </c>
      <c r="E294" s="102">
        <v>636.79999999999995</v>
      </c>
      <c r="F294" s="102">
        <v>62.3</v>
      </c>
      <c r="G294" s="102">
        <v>9.27</v>
      </c>
      <c r="H294" s="102">
        <v>2.0699999999999998</v>
      </c>
      <c r="I294" s="102">
        <v>0.62</v>
      </c>
      <c r="J294" s="102"/>
      <c r="K294" s="102"/>
      <c r="L294" s="102"/>
      <c r="M294" s="102"/>
      <c r="N294" s="102"/>
      <c r="O294" s="102"/>
      <c r="P294" s="102"/>
      <c r="Q294" s="120"/>
    </row>
    <row r="295" spans="1:17" ht="15" customHeight="1" x14ac:dyDescent="0.25">
      <c r="A295" s="109" t="s">
        <v>4</v>
      </c>
      <c r="B295" s="100">
        <v>45160</v>
      </c>
      <c r="C295" s="101">
        <f t="shared" si="203"/>
        <v>234</v>
      </c>
      <c r="D295" s="97">
        <v>2</v>
      </c>
      <c r="E295" s="98">
        <v>623</v>
      </c>
      <c r="F295" s="98">
        <v>38.99</v>
      </c>
      <c r="G295" s="98">
        <v>9.3699999999999992</v>
      </c>
      <c r="H295" s="98">
        <v>2.58</v>
      </c>
      <c r="I295" s="98">
        <v>0.5</v>
      </c>
      <c r="J295" s="98"/>
      <c r="K295" s="98"/>
      <c r="L295" s="98"/>
      <c r="M295" s="98"/>
      <c r="N295" s="98"/>
      <c r="O295" s="98"/>
      <c r="P295" s="98"/>
      <c r="Q295" s="120"/>
    </row>
    <row r="296" spans="1:17" ht="15" customHeight="1" x14ac:dyDescent="0.25">
      <c r="A296" s="109" t="s">
        <v>3</v>
      </c>
      <c r="B296" s="100">
        <v>45160</v>
      </c>
      <c r="C296" s="101">
        <f t="shared" si="203"/>
        <v>234</v>
      </c>
      <c r="D296" s="97">
        <v>1</v>
      </c>
      <c r="E296" s="102">
        <v>168.27</v>
      </c>
      <c r="F296" s="102">
        <v>36.89</v>
      </c>
      <c r="G296" s="102">
        <v>15.16</v>
      </c>
      <c r="H296" s="102">
        <v>7.13</v>
      </c>
      <c r="I296" s="102">
        <v>2.44</v>
      </c>
      <c r="J296" s="102">
        <v>0.9</v>
      </c>
      <c r="K296" s="102"/>
      <c r="L296" s="102"/>
      <c r="M296" s="102"/>
      <c r="N296" s="102"/>
      <c r="O296" s="102"/>
      <c r="P296" s="102"/>
      <c r="Q296" s="120"/>
    </row>
    <row r="297" spans="1:17" ht="15" customHeight="1" x14ac:dyDescent="0.25">
      <c r="A297" s="109" t="s">
        <v>3</v>
      </c>
      <c r="B297" s="100">
        <v>45160</v>
      </c>
      <c r="C297" s="101">
        <f t="shared" si="203"/>
        <v>234</v>
      </c>
      <c r="D297" s="97">
        <v>2</v>
      </c>
      <c r="E297" s="98">
        <v>216.6</v>
      </c>
      <c r="F297" s="98">
        <v>73.19</v>
      </c>
      <c r="G297" s="98">
        <v>16.399999999999999</v>
      </c>
      <c r="H297" s="98">
        <v>3.8</v>
      </c>
      <c r="I297" s="98">
        <v>1.68</v>
      </c>
      <c r="J297" s="98">
        <v>0.63</v>
      </c>
      <c r="K297" s="98"/>
      <c r="L297" s="98"/>
      <c r="M297" s="98"/>
      <c r="N297" s="98"/>
      <c r="O297" s="98"/>
      <c r="P297" s="98"/>
      <c r="Q297" s="120"/>
    </row>
    <row r="298" spans="1:17" ht="15" customHeight="1" x14ac:dyDescent="0.25">
      <c r="A298" s="109" t="s">
        <v>15</v>
      </c>
      <c r="B298" s="100">
        <v>45160</v>
      </c>
      <c r="C298" s="101">
        <f t="shared" si="203"/>
        <v>234</v>
      </c>
      <c r="D298" s="97">
        <v>1</v>
      </c>
      <c r="E298" s="102">
        <v>145.03</v>
      </c>
      <c r="F298" s="102">
        <v>44.16</v>
      </c>
      <c r="G298" s="102">
        <v>19.420000000000002</v>
      </c>
      <c r="H298" s="102">
        <v>12.16</v>
      </c>
      <c r="I298" s="102">
        <v>2.67</v>
      </c>
      <c r="J298" s="102">
        <v>1.29</v>
      </c>
      <c r="K298" s="102">
        <v>1.1100000000000001</v>
      </c>
      <c r="L298" s="102"/>
      <c r="M298" s="102"/>
      <c r="N298" s="102"/>
      <c r="O298" s="102"/>
      <c r="P298" s="102"/>
      <c r="Q298" s="120"/>
    </row>
    <row r="299" spans="1:17" ht="15" customHeight="1" x14ac:dyDescent="0.25">
      <c r="A299" s="109" t="s">
        <v>15</v>
      </c>
      <c r="B299" s="100">
        <v>45160</v>
      </c>
      <c r="C299" s="101">
        <f t="shared" si="203"/>
        <v>234</v>
      </c>
      <c r="D299" s="97">
        <v>2</v>
      </c>
      <c r="E299" s="98">
        <v>221.1</v>
      </c>
      <c r="F299" s="98">
        <v>51.32</v>
      </c>
      <c r="G299" s="98">
        <v>17.54</v>
      </c>
      <c r="H299" s="98">
        <v>10.47</v>
      </c>
      <c r="I299" s="98">
        <v>3.32</v>
      </c>
      <c r="J299" s="98">
        <v>1.34</v>
      </c>
      <c r="K299" s="98">
        <v>0.74</v>
      </c>
      <c r="L299" s="98"/>
      <c r="M299" s="98"/>
      <c r="N299" s="98"/>
      <c r="O299" s="98"/>
      <c r="P299" s="98"/>
      <c r="Q299" s="120"/>
    </row>
    <row r="300" spans="1:17" ht="15" customHeight="1" x14ac:dyDescent="0.25">
      <c r="A300" s="109" t="s">
        <v>2</v>
      </c>
      <c r="B300" s="100">
        <v>45160</v>
      </c>
      <c r="C300" s="101">
        <f t="shared" si="203"/>
        <v>234</v>
      </c>
      <c r="D300" s="97">
        <v>1</v>
      </c>
      <c r="E300" s="102">
        <v>575.6</v>
      </c>
      <c r="F300" s="102">
        <v>156.16999999999999</v>
      </c>
      <c r="G300" s="102">
        <v>23</v>
      </c>
      <c r="H300" s="102">
        <v>15.76</v>
      </c>
      <c r="I300" s="102">
        <v>10.57</v>
      </c>
      <c r="J300" s="102">
        <v>3.5</v>
      </c>
      <c r="K300" s="102">
        <v>0.94</v>
      </c>
      <c r="L300" s="102"/>
      <c r="M300" s="102"/>
      <c r="N300" s="102"/>
      <c r="O300" s="102"/>
      <c r="P300" s="102"/>
      <c r="Q300" s="120"/>
    </row>
    <row r="301" spans="1:17" ht="15" customHeight="1" x14ac:dyDescent="0.25">
      <c r="A301" s="109" t="s">
        <v>2</v>
      </c>
      <c r="B301" s="100">
        <v>45160</v>
      </c>
      <c r="C301" s="101">
        <f t="shared" si="203"/>
        <v>234</v>
      </c>
      <c r="D301" s="97">
        <v>2</v>
      </c>
      <c r="E301" s="98">
        <v>548.5</v>
      </c>
      <c r="F301" s="98">
        <v>131.16999999999999</v>
      </c>
      <c r="G301" s="98">
        <v>41.39</v>
      </c>
      <c r="H301" s="98">
        <v>23.04</v>
      </c>
      <c r="I301" s="98">
        <v>9.3800000000000008</v>
      </c>
      <c r="J301" s="98">
        <v>4.24</v>
      </c>
      <c r="K301" s="98">
        <v>1.28</v>
      </c>
      <c r="L301" s="98"/>
      <c r="M301" s="98"/>
      <c r="N301" s="98"/>
      <c r="O301" s="98"/>
      <c r="P301" s="98"/>
      <c r="Q301" s="120"/>
    </row>
    <row r="302" spans="1:17" ht="15" customHeight="1" x14ac:dyDescent="0.25">
      <c r="A302" s="109" t="s">
        <v>1</v>
      </c>
      <c r="B302" s="100">
        <v>45160</v>
      </c>
      <c r="C302" s="101">
        <f t="shared" si="203"/>
        <v>234</v>
      </c>
      <c r="D302" s="97">
        <v>1</v>
      </c>
      <c r="E302" s="102">
        <v>279.3</v>
      </c>
      <c r="F302" s="102">
        <v>76.64</v>
      </c>
      <c r="G302" s="102">
        <v>36.72</v>
      </c>
      <c r="H302" s="102">
        <v>21.09</v>
      </c>
      <c r="I302" s="102">
        <v>11.99</v>
      </c>
      <c r="J302" s="102">
        <v>9.35</v>
      </c>
      <c r="K302" s="102">
        <v>3.89</v>
      </c>
      <c r="L302" s="102">
        <v>1.71</v>
      </c>
      <c r="M302" s="102">
        <v>0.82</v>
      </c>
      <c r="N302" s="102"/>
      <c r="O302" s="102"/>
      <c r="P302" s="102"/>
      <c r="Q302" s="120"/>
    </row>
    <row r="303" spans="1:17" ht="15" customHeight="1" x14ac:dyDescent="0.25">
      <c r="A303" s="109" t="s">
        <v>1</v>
      </c>
      <c r="B303" s="100">
        <v>45160</v>
      </c>
      <c r="C303" s="101">
        <f t="shared" si="203"/>
        <v>234</v>
      </c>
      <c r="D303" s="97">
        <v>2</v>
      </c>
      <c r="E303" s="98">
        <v>315.5</v>
      </c>
      <c r="F303" s="98">
        <v>133.16999999999999</v>
      </c>
      <c r="G303" s="98">
        <v>103.6</v>
      </c>
      <c r="H303" s="98">
        <v>42.15</v>
      </c>
      <c r="I303" s="98">
        <v>33.19</v>
      </c>
      <c r="J303" s="98">
        <v>9.65</v>
      </c>
      <c r="K303" s="98">
        <v>2.72</v>
      </c>
      <c r="L303" s="98">
        <v>1.51</v>
      </c>
      <c r="M303" s="98">
        <v>1.01</v>
      </c>
      <c r="N303" s="98"/>
      <c r="O303" s="98"/>
      <c r="P303" s="98"/>
      <c r="Q303" s="120"/>
    </row>
    <row r="304" spans="1:17" ht="15" customHeight="1" x14ac:dyDescent="0.25">
      <c r="A304" s="109" t="s">
        <v>16</v>
      </c>
      <c r="B304" s="100">
        <v>45160</v>
      </c>
      <c r="C304" s="101">
        <f t="shared" si="203"/>
        <v>234</v>
      </c>
      <c r="D304" s="97">
        <v>1</v>
      </c>
      <c r="E304" s="102">
        <v>1243.9000000000001</v>
      </c>
      <c r="F304" s="102">
        <v>452.6</v>
      </c>
      <c r="G304" s="102">
        <v>275</v>
      </c>
      <c r="H304" s="102">
        <v>59.03</v>
      </c>
      <c r="I304" s="102"/>
      <c r="J304" s="102"/>
      <c r="K304" s="102"/>
      <c r="L304" s="102"/>
      <c r="M304" s="102"/>
      <c r="N304" s="102"/>
      <c r="O304" s="102"/>
      <c r="P304" s="102"/>
      <c r="Q304" s="120"/>
    </row>
    <row r="305" spans="1:17" ht="15" customHeight="1" x14ac:dyDescent="0.25">
      <c r="A305" s="109" t="s">
        <v>16</v>
      </c>
      <c r="B305" s="100">
        <v>45160</v>
      </c>
      <c r="C305" s="101">
        <f t="shared" si="203"/>
        <v>234</v>
      </c>
      <c r="D305" s="97">
        <v>2</v>
      </c>
      <c r="E305" s="98">
        <v>1044.7</v>
      </c>
      <c r="F305" s="98">
        <v>464.4</v>
      </c>
      <c r="G305" s="98">
        <v>138.56</v>
      </c>
      <c r="H305" s="98">
        <v>72.11</v>
      </c>
      <c r="I305" s="98"/>
      <c r="J305" s="98"/>
      <c r="K305" s="98"/>
      <c r="L305" s="98"/>
      <c r="M305" s="98"/>
      <c r="N305" s="98"/>
      <c r="O305" s="98"/>
      <c r="P305" s="98"/>
      <c r="Q305" s="120"/>
    </row>
    <row r="306" spans="1:17" ht="15" customHeight="1" x14ac:dyDescent="0.25">
      <c r="A306" s="109" t="s">
        <v>6</v>
      </c>
      <c r="B306" s="100">
        <v>45160</v>
      </c>
      <c r="C306" s="101">
        <f t="shared" si="203"/>
        <v>234</v>
      </c>
      <c r="D306" s="97" t="s">
        <v>14</v>
      </c>
      <c r="E306" s="98">
        <f t="shared" ref="E306:M306" si="204">IFERROR(AVERAGE(E290,E291),"")</f>
        <v>232.7</v>
      </c>
      <c r="F306" s="98">
        <f t="shared" si="204"/>
        <v>18.435000000000002</v>
      </c>
      <c r="G306" s="98">
        <f t="shared" si="204"/>
        <v>1.5699999999999998</v>
      </c>
      <c r="H306" s="98" t="str">
        <f t="shared" si="204"/>
        <v/>
      </c>
      <c r="I306" s="98" t="str">
        <f t="shared" si="204"/>
        <v/>
      </c>
      <c r="J306" s="98" t="str">
        <f t="shared" si="204"/>
        <v/>
      </c>
      <c r="K306" s="98" t="str">
        <f t="shared" si="204"/>
        <v/>
      </c>
      <c r="L306" s="98" t="str">
        <f t="shared" si="204"/>
        <v/>
      </c>
      <c r="M306" s="98" t="str">
        <f t="shared" si="204"/>
        <v/>
      </c>
      <c r="N306" s="98"/>
      <c r="O306" s="98" t="s">
        <v>40</v>
      </c>
      <c r="P306" s="98" t="s">
        <v>40</v>
      </c>
      <c r="Q306" s="120"/>
    </row>
    <row r="307" spans="1:17" ht="15" customHeight="1" x14ac:dyDescent="0.25">
      <c r="A307" s="109" t="s">
        <v>5</v>
      </c>
      <c r="B307" s="100">
        <v>45160</v>
      </c>
      <c r="C307" s="101">
        <f t="shared" si="203"/>
        <v>234</v>
      </c>
      <c r="D307" s="97" t="s">
        <v>14</v>
      </c>
      <c r="E307" s="98">
        <f t="shared" ref="E307:M307" si="205">IFERROR(AVERAGE(E292,E293),"")</f>
        <v>442.29999999999995</v>
      </c>
      <c r="F307" s="98">
        <f t="shared" si="205"/>
        <v>15.885</v>
      </c>
      <c r="G307" s="98">
        <f t="shared" si="205"/>
        <v>2.0449999999999999</v>
      </c>
      <c r="H307" s="98">
        <f t="shared" si="205"/>
        <v>0.185</v>
      </c>
      <c r="I307" s="98" t="str">
        <f t="shared" si="205"/>
        <v/>
      </c>
      <c r="J307" s="98" t="str">
        <f t="shared" si="205"/>
        <v/>
      </c>
      <c r="K307" s="98" t="str">
        <f t="shared" si="205"/>
        <v/>
      </c>
      <c r="L307" s="98" t="str">
        <f t="shared" si="205"/>
        <v/>
      </c>
      <c r="M307" s="98" t="str">
        <f t="shared" si="205"/>
        <v/>
      </c>
      <c r="N307" s="98"/>
      <c r="O307" s="98" t="s">
        <v>40</v>
      </c>
      <c r="P307" s="98" t="s">
        <v>40</v>
      </c>
      <c r="Q307" s="120"/>
    </row>
    <row r="308" spans="1:17" ht="15" customHeight="1" x14ac:dyDescent="0.25">
      <c r="A308" s="109" t="s">
        <v>4</v>
      </c>
      <c r="B308" s="100">
        <v>45160</v>
      </c>
      <c r="C308" s="101">
        <f t="shared" si="203"/>
        <v>234</v>
      </c>
      <c r="D308" s="97" t="s">
        <v>14</v>
      </c>
      <c r="E308" s="98">
        <f t="shared" ref="E308:M308" si="206">IFERROR(AVERAGE(E294,E295),"")</f>
        <v>629.9</v>
      </c>
      <c r="F308" s="98">
        <f t="shared" si="206"/>
        <v>50.644999999999996</v>
      </c>
      <c r="G308" s="98">
        <f t="shared" si="206"/>
        <v>9.32</v>
      </c>
      <c r="H308" s="98">
        <f t="shared" si="206"/>
        <v>2.3250000000000002</v>
      </c>
      <c r="I308" s="98">
        <f t="shared" si="206"/>
        <v>0.56000000000000005</v>
      </c>
      <c r="J308" s="98" t="str">
        <f t="shared" si="206"/>
        <v/>
      </c>
      <c r="K308" s="98" t="str">
        <f t="shared" si="206"/>
        <v/>
      </c>
      <c r="L308" s="98" t="str">
        <f t="shared" si="206"/>
        <v/>
      </c>
      <c r="M308" s="98" t="str">
        <f t="shared" si="206"/>
        <v/>
      </c>
      <c r="N308" s="98"/>
      <c r="O308" s="98" t="s">
        <v>40</v>
      </c>
      <c r="P308" s="98" t="s">
        <v>40</v>
      </c>
      <c r="Q308" s="120"/>
    </row>
    <row r="309" spans="1:17" ht="15" customHeight="1" x14ac:dyDescent="0.25">
      <c r="A309" s="109" t="s">
        <v>3</v>
      </c>
      <c r="B309" s="100">
        <v>45160</v>
      </c>
      <c r="C309" s="101">
        <f t="shared" si="203"/>
        <v>234</v>
      </c>
      <c r="D309" s="97" t="s">
        <v>14</v>
      </c>
      <c r="E309" s="98">
        <f t="shared" ref="E309:M309" si="207">IFERROR(AVERAGE(E296,E297),"")</f>
        <v>192.435</v>
      </c>
      <c r="F309" s="98">
        <f t="shared" si="207"/>
        <v>55.04</v>
      </c>
      <c r="G309" s="98">
        <f t="shared" si="207"/>
        <v>15.78</v>
      </c>
      <c r="H309" s="98">
        <f t="shared" si="207"/>
        <v>5.4649999999999999</v>
      </c>
      <c r="I309" s="98">
        <f t="shared" si="207"/>
        <v>2.06</v>
      </c>
      <c r="J309" s="98">
        <f t="shared" si="207"/>
        <v>0.76500000000000001</v>
      </c>
      <c r="K309" s="98" t="str">
        <f t="shared" si="207"/>
        <v/>
      </c>
      <c r="L309" s="98" t="str">
        <f t="shared" si="207"/>
        <v/>
      </c>
      <c r="M309" s="98" t="str">
        <f t="shared" si="207"/>
        <v/>
      </c>
      <c r="N309" s="98"/>
      <c r="O309" s="98" t="s">
        <v>40</v>
      </c>
      <c r="P309" s="98" t="s">
        <v>40</v>
      </c>
      <c r="Q309" s="120"/>
    </row>
    <row r="310" spans="1:17" ht="15" customHeight="1" x14ac:dyDescent="0.25">
      <c r="A310" s="109" t="s">
        <v>15</v>
      </c>
      <c r="B310" s="100">
        <v>45160</v>
      </c>
      <c r="C310" s="101">
        <f t="shared" si="203"/>
        <v>234</v>
      </c>
      <c r="D310" s="97" t="s">
        <v>14</v>
      </c>
      <c r="E310" s="98">
        <f t="shared" ref="E310:M310" si="208">IFERROR(AVERAGE(E298,E299),"")</f>
        <v>183.065</v>
      </c>
      <c r="F310" s="98">
        <f t="shared" si="208"/>
        <v>47.739999999999995</v>
      </c>
      <c r="G310" s="98">
        <f t="shared" si="208"/>
        <v>18.48</v>
      </c>
      <c r="H310" s="98">
        <f t="shared" si="208"/>
        <v>11.315000000000001</v>
      </c>
      <c r="I310" s="98">
        <f t="shared" si="208"/>
        <v>2.9950000000000001</v>
      </c>
      <c r="J310" s="98">
        <f t="shared" si="208"/>
        <v>1.3149999999999999</v>
      </c>
      <c r="K310" s="98">
        <f t="shared" si="208"/>
        <v>0.92500000000000004</v>
      </c>
      <c r="L310" s="98" t="str">
        <f t="shared" si="208"/>
        <v/>
      </c>
      <c r="M310" s="98" t="str">
        <f t="shared" si="208"/>
        <v/>
      </c>
      <c r="N310" s="98"/>
      <c r="O310" s="98" t="s">
        <v>40</v>
      </c>
      <c r="P310" s="98" t="s">
        <v>40</v>
      </c>
      <c r="Q310" s="120"/>
    </row>
    <row r="311" spans="1:17" ht="15" customHeight="1" x14ac:dyDescent="0.25">
      <c r="A311" s="109" t="s">
        <v>2</v>
      </c>
      <c r="B311" s="100">
        <v>45160</v>
      </c>
      <c r="C311" s="101">
        <f t="shared" si="203"/>
        <v>234</v>
      </c>
      <c r="D311" s="97" t="s">
        <v>14</v>
      </c>
      <c r="E311" s="98">
        <f t="shared" ref="E311:M311" si="209">IFERROR(AVERAGE(E300,E301),"")</f>
        <v>562.04999999999995</v>
      </c>
      <c r="F311" s="98">
        <f t="shared" si="209"/>
        <v>143.66999999999999</v>
      </c>
      <c r="G311" s="98">
        <f t="shared" si="209"/>
        <v>32.195</v>
      </c>
      <c r="H311" s="98">
        <f t="shared" si="209"/>
        <v>19.399999999999999</v>
      </c>
      <c r="I311" s="98">
        <f t="shared" si="209"/>
        <v>9.9750000000000014</v>
      </c>
      <c r="J311" s="98">
        <f t="shared" si="209"/>
        <v>3.87</v>
      </c>
      <c r="K311" s="98">
        <f t="shared" si="209"/>
        <v>1.1099999999999999</v>
      </c>
      <c r="L311" s="98" t="str">
        <f t="shared" si="209"/>
        <v/>
      </c>
      <c r="M311" s="98" t="str">
        <f t="shared" si="209"/>
        <v/>
      </c>
      <c r="N311" s="98"/>
      <c r="O311" s="98" t="s">
        <v>40</v>
      </c>
      <c r="P311" s="98" t="s">
        <v>40</v>
      </c>
      <c r="Q311" s="120"/>
    </row>
    <row r="312" spans="1:17" ht="15" customHeight="1" x14ac:dyDescent="0.25">
      <c r="A312" s="109" t="s">
        <v>1</v>
      </c>
      <c r="B312" s="100">
        <v>45160</v>
      </c>
      <c r="C312" s="101">
        <f t="shared" si="203"/>
        <v>234</v>
      </c>
      <c r="D312" s="97" t="s">
        <v>14</v>
      </c>
      <c r="E312" s="98">
        <f t="shared" ref="E312:M312" si="210">IFERROR(AVERAGE(E302,E303),"")</f>
        <v>297.39999999999998</v>
      </c>
      <c r="F312" s="98">
        <f t="shared" si="210"/>
        <v>104.905</v>
      </c>
      <c r="G312" s="98">
        <f t="shared" si="210"/>
        <v>70.16</v>
      </c>
      <c r="H312" s="98">
        <f t="shared" si="210"/>
        <v>31.619999999999997</v>
      </c>
      <c r="I312" s="98">
        <f t="shared" si="210"/>
        <v>22.59</v>
      </c>
      <c r="J312" s="98">
        <f t="shared" si="210"/>
        <v>9.5</v>
      </c>
      <c r="K312" s="98">
        <f t="shared" si="210"/>
        <v>3.3050000000000002</v>
      </c>
      <c r="L312" s="98">
        <f t="shared" si="210"/>
        <v>1.6099999999999999</v>
      </c>
      <c r="M312" s="98">
        <f t="shared" si="210"/>
        <v>0.91500000000000004</v>
      </c>
      <c r="N312" s="98"/>
      <c r="O312" s="98" t="s">
        <v>40</v>
      </c>
      <c r="P312" s="98" t="s">
        <v>40</v>
      </c>
      <c r="Q312" s="120"/>
    </row>
    <row r="313" spans="1:17" ht="15" customHeight="1" thickBot="1" x14ac:dyDescent="0.3">
      <c r="A313" s="109" t="s">
        <v>16</v>
      </c>
      <c r="B313" s="100">
        <v>45160</v>
      </c>
      <c r="C313" s="101">
        <f t="shared" si="203"/>
        <v>234</v>
      </c>
      <c r="D313" s="97" t="s">
        <v>14</v>
      </c>
      <c r="E313" s="98">
        <f t="shared" ref="E313:M313" si="211">IFERROR(AVERAGE(E304,E305),"")</f>
        <v>1144.3000000000002</v>
      </c>
      <c r="F313" s="98">
        <f t="shared" si="211"/>
        <v>458.5</v>
      </c>
      <c r="G313" s="98">
        <f t="shared" si="211"/>
        <v>206.78</v>
      </c>
      <c r="H313" s="98">
        <f t="shared" si="211"/>
        <v>65.569999999999993</v>
      </c>
      <c r="I313" s="98" t="str">
        <f t="shared" si="211"/>
        <v/>
      </c>
      <c r="J313" s="98" t="str">
        <f t="shared" si="211"/>
        <v/>
      </c>
      <c r="K313" s="98" t="str">
        <f t="shared" si="211"/>
        <v/>
      </c>
      <c r="L313" s="98" t="str">
        <f t="shared" si="211"/>
        <v/>
      </c>
      <c r="M313" s="98" t="str">
        <f t="shared" si="211"/>
        <v/>
      </c>
      <c r="N313" s="98"/>
      <c r="O313" s="98" t="s">
        <v>40</v>
      </c>
      <c r="P313" s="98" t="s">
        <v>40</v>
      </c>
      <c r="Q313" s="120"/>
    </row>
    <row r="314" spans="1:17" ht="15" customHeight="1" x14ac:dyDescent="0.25">
      <c r="A314" s="103" t="s">
        <v>6</v>
      </c>
      <c r="B314" s="104">
        <v>45167</v>
      </c>
      <c r="C314" s="105">
        <f>IFERROR(IF(B314&gt;0,B314-DATE(YEAR(B314),1,1)+1,""),"")</f>
        <v>241</v>
      </c>
      <c r="D314" s="106">
        <v>1</v>
      </c>
      <c r="E314" s="107">
        <v>811.5</v>
      </c>
      <c r="F314" s="107">
        <v>11.98</v>
      </c>
      <c r="G314" s="107">
        <v>0.59</v>
      </c>
      <c r="H314" s="107"/>
      <c r="I314" s="107"/>
      <c r="J314" s="107"/>
      <c r="K314" s="107"/>
      <c r="L314" s="107"/>
      <c r="M314" s="107"/>
      <c r="N314" s="107"/>
      <c r="O314" s="107"/>
      <c r="P314" s="107"/>
      <c r="Q314" s="119"/>
    </row>
    <row r="315" spans="1:17" ht="15" customHeight="1" x14ac:dyDescent="0.25">
      <c r="A315" s="109" t="s">
        <v>6</v>
      </c>
      <c r="B315" s="100">
        <v>45167</v>
      </c>
      <c r="C315" s="101">
        <f t="shared" ref="C315:C340" si="212">IFERROR(IF(B315&gt;0,B315-DATE(YEAR(B315),1,1)+1,""),"")</f>
        <v>241</v>
      </c>
      <c r="D315" s="97">
        <v>2</v>
      </c>
      <c r="E315" s="98">
        <v>668.8</v>
      </c>
      <c r="F315" s="98">
        <v>8.5399999999999991</v>
      </c>
      <c r="G315" s="98">
        <v>0.37</v>
      </c>
      <c r="H315" s="98"/>
      <c r="I315" s="98"/>
      <c r="J315" s="98"/>
      <c r="K315" s="98"/>
      <c r="L315" s="98"/>
      <c r="M315" s="98"/>
      <c r="N315" s="98"/>
      <c r="O315" s="98"/>
      <c r="P315" s="98"/>
      <c r="Q315" s="120"/>
    </row>
    <row r="316" spans="1:17" ht="15" customHeight="1" x14ac:dyDescent="0.25">
      <c r="A316" s="109" t="s">
        <v>5</v>
      </c>
      <c r="B316" s="100">
        <v>45167</v>
      </c>
      <c r="C316" s="101">
        <f t="shared" si="212"/>
        <v>241</v>
      </c>
      <c r="D316" s="97">
        <v>1</v>
      </c>
      <c r="E316" s="102">
        <v>768.1</v>
      </c>
      <c r="F316" s="102">
        <v>11.35</v>
      </c>
      <c r="G316" s="102">
        <v>0.53</v>
      </c>
      <c r="H316" s="102"/>
      <c r="I316" s="102"/>
      <c r="J316" s="102"/>
      <c r="K316" s="102"/>
      <c r="L316" s="102"/>
      <c r="M316" s="102"/>
      <c r="N316" s="102"/>
      <c r="O316" s="102"/>
      <c r="P316" s="102"/>
      <c r="Q316" s="120"/>
    </row>
    <row r="317" spans="1:17" ht="15" customHeight="1" x14ac:dyDescent="0.25">
      <c r="A317" s="109" t="s">
        <v>5</v>
      </c>
      <c r="B317" s="100">
        <v>45167</v>
      </c>
      <c r="C317" s="101">
        <f t="shared" si="212"/>
        <v>241</v>
      </c>
      <c r="D317" s="97">
        <v>2</v>
      </c>
      <c r="E317" s="98">
        <v>1181.2</v>
      </c>
      <c r="F317" s="98">
        <v>22.35</v>
      </c>
      <c r="G317" s="98">
        <v>0.55000000000000004</v>
      </c>
      <c r="H317" s="98"/>
      <c r="I317" s="98"/>
      <c r="J317" s="98"/>
      <c r="K317" s="98"/>
      <c r="L317" s="98"/>
      <c r="M317" s="98"/>
      <c r="N317" s="98"/>
      <c r="O317" s="98"/>
      <c r="P317" s="98"/>
      <c r="Q317" s="120"/>
    </row>
    <row r="318" spans="1:17" ht="15" customHeight="1" x14ac:dyDescent="0.25">
      <c r="A318" s="109" t="s">
        <v>4</v>
      </c>
      <c r="B318" s="100">
        <v>45167</v>
      </c>
      <c r="C318" s="101">
        <f t="shared" si="212"/>
        <v>241</v>
      </c>
      <c r="D318" s="97">
        <v>1</v>
      </c>
      <c r="E318" s="102">
        <v>1508</v>
      </c>
      <c r="F318" s="102">
        <v>88.22</v>
      </c>
      <c r="G318" s="102">
        <v>13.23</v>
      </c>
      <c r="H318" s="102">
        <v>4.29</v>
      </c>
      <c r="I318" s="102">
        <v>0.53</v>
      </c>
      <c r="J318" s="102"/>
      <c r="K318" s="102"/>
      <c r="L318" s="102"/>
      <c r="M318" s="102"/>
      <c r="N318" s="102"/>
      <c r="O318" s="102"/>
      <c r="P318" s="102"/>
      <c r="Q318" s="120"/>
    </row>
    <row r="319" spans="1:17" ht="15" customHeight="1" x14ac:dyDescent="0.25">
      <c r="A319" s="109" t="s">
        <v>4</v>
      </c>
      <c r="B319" s="100">
        <v>45167</v>
      </c>
      <c r="C319" s="101">
        <f t="shared" si="212"/>
        <v>241</v>
      </c>
      <c r="D319" s="97">
        <v>2</v>
      </c>
      <c r="E319" s="98">
        <v>1480.3</v>
      </c>
      <c r="F319" s="98">
        <v>125.69</v>
      </c>
      <c r="G319" s="98">
        <v>19.79</v>
      </c>
      <c r="H319" s="98">
        <v>2.66</v>
      </c>
      <c r="I319" s="98">
        <v>0.51</v>
      </c>
      <c r="J319" s="98"/>
      <c r="K319" s="98"/>
      <c r="L319" s="98"/>
      <c r="M319" s="98"/>
      <c r="N319" s="98"/>
      <c r="O319" s="98"/>
      <c r="P319" s="98"/>
      <c r="Q319" s="120"/>
    </row>
    <row r="320" spans="1:17" ht="15" customHeight="1" x14ac:dyDescent="0.25">
      <c r="A320" s="109" t="s">
        <v>3</v>
      </c>
      <c r="B320" s="100">
        <v>45167</v>
      </c>
      <c r="C320" s="101">
        <f t="shared" si="212"/>
        <v>241</v>
      </c>
      <c r="D320" s="97">
        <v>1</v>
      </c>
      <c r="E320" s="102">
        <v>2114</v>
      </c>
      <c r="F320" s="102">
        <v>371.4</v>
      </c>
      <c r="G320" s="102">
        <v>93.93</v>
      </c>
      <c r="H320" s="102">
        <v>23.06</v>
      </c>
      <c r="I320" s="102">
        <v>6.34</v>
      </c>
      <c r="J320" s="102">
        <v>1.94</v>
      </c>
      <c r="K320" s="102"/>
      <c r="L320" s="102"/>
      <c r="M320" s="102"/>
      <c r="N320" s="102"/>
      <c r="O320" s="102"/>
      <c r="P320" s="102"/>
      <c r="Q320" s="120"/>
    </row>
    <row r="321" spans="1:17" ht="15" customHeight="1" x14ac:dyDescent="0.25">
      <c r="A321" s="109" t="s">
        <v>3</v>
      </c>
      <c r="B321" s="100">
        <v>45167</v>
      </c>
      <c r="C321" s="101">
        <f t="shared" si="212"/>
        <v>241</v>
      </c>
      <c r="D321" s="97">
        <v>2</v>
      </c>
      <c r="E321" s="98">
        <v>1675.5</v>
      </c>
      <c r="F321" s="98">
        <v>341.5</v>
      </c>
      <c r="G321" s="98">
        <v>100.49</v>
      </c>
      <c r="H321" s="98">
        <v>37.090000000000003</v>
      </c>
      <c r="I321" s="98">
        <v>9.76</v>
      </c>
      <c r="J321" s="98">
        <v>2.87</v>
      </c>
      <c r="K321" s="98"/>
      <c r="L321" s="98"/>
      <c r="M321" s="98"/>
      <c r="N321" s="98"/>
      <c r="O321" s="98"/>
      <c r="P321" s="98"/>
      <c r="Q321" s="120"/>
    </row>
    <row r="322" spans="1:17" ht="15" customHeight="1" x14ac:dyDescent="0.25">
      <c r="A322" s="109" t="s">
        <v>15</v>
      </c>
      <c r="B322" s="100">
        <v>45167</v>
      </c>
      <c r="C322" s="101">
        <f t="shared" si="212"/>
        <v>241</v>
      </c>
      <c r="D322" s="97">
        <v>1</v>
      </c>
      <c r="E322" s="102">
        <v>2200</v>
      </c>
      <c r="F322" s="102">
        <v>480.6</v>
      </c>
      <c r="G322" s="102">
        <v>124.13</v>
      </c>
      <c r="H322" s="102">
        <v>41.64</v>
      </c>
      <c r="I322" s="102">
        <v>14.33</v>
      </c>
      <c r="J322" s="102">
        <v>3.84</v>
      </c>
      <c r="K322" s="102">
        <v>0.84</v>
      </c>
      <c r="L322" s="102"/>
      <c r="M322" s="102"/>
      <c r="N322" s="102"/>
      <c r="O322" s="102"/>
      <c r="P322" s="102"/>
      <c r="Q322" s="120"/>
    </row>
    <row r="323" spans="1:17" ht="15" customHeight="1" x14ac:dyDescent="0.25">
      <c r="A323" s="109" t="s">
        <v>15</v>
      </c>
      <c r="B323" s="100">
        <v>45167</v>
      </c>
      <c r="C323" s="101">
        <f t="shared" si="212"/>
        <v>241</v>
      </c>
      <c r="D323" s="97">
        <v>2</v>
      </c>
      <c r="E323" s="98">
        <v>1931.5</v>
      </c>
      <c r="F323" s="98">
        <v>530.79999999999995</v>
      </c>
      <c r="G323" s="98">
        <v>136.43</v>
      </c>
      <c r="H323" s="98">
        <v>38.75</v>
      </c>
      <c r="I323" s="98">
        <v>11.5</v>
      </c>
      <c r="J323" s="98">
        <v>3.58</v>
      </c>
      <c r="K323" s="98">
        <v>1.01</v>
      </c>
      <c r="L323" s="98"/>
      <c r="M323" s="98"/>
      <c r="N323" s="98"/>
      <c r="O323" s="98"/>
      <c r="P323" s="98"/>
      <c r="Q323" s="120"/>
    </row>
    <row r="324" spans="1:17" ht="15" customHeight="1" x14ac:dyDescent="0.25">
      <c r="A324" s="109" t="s">
        <v>2</v>
      </c>
      <c r="B324" s="100">
        <v>45167</v>
      </c>
      <c r="C324" s="101">
        <f t="shared" si="212"/>
        <v>241</v>
      </c>
      <c r="D324" s="97">
        <v>1</v>
      </c>
      <c r="E324" s="102">
        <v>2409</v>
      </c>
      <c r="F324" s="102">
        <v>592.29999999999995</v>
      </c>
      <c r="G324" s="102">
        <v>145.41</v>
      </c>
      <c r="H324" s="102">
        <v>36.03</v>
      </c>
      <c r="I324" s="102">
        <v>12.42</v>
      </c>
      <c r="J324" s="102">
        <v>4.54</v>
      </c>
      <c r="K324" s="102">
        <v>1.48</v>
      </c>
      <c r="L324" s="102"/>
      <c r="M324" s="102"/>
      <c r="N324" s="102"/>
      <c r="O324" s="102"/>
      <c r="P324" s="102"/>
      <c r="Q324" s="120"/>
    </row>
    <row r="325" spans="1:17" ht="15" customHeight="1" x14ac:dyDescent="0.25">
      <c r="A325" s="109" t="s">
        <v>2</v>
      </c>
      <c r="B325" s="100">
        <v>45167</v>
      </c>
      <c r="C325" s="101">
        <f t="shared" si="212"/>
        <v>241</v>
      </c>
      <c r="D325" s="97">
        <v>2</v>
      </c>
      <c r="E325" s="98">
        <v>2258</v>
      </c>
      <c r="F325" s="98">
        <v>616.9</v>
      </c>
      <c r="G325" s="98">
        <v>171.27</v>
      </c>
      <c r="H325" s="98">
        <v>58.32</v>
      </c>
      <c r="I325" s="98">
        <v>21.23</v>
      </c>
      <c r="J325" s="98">
        <v>5.95</v>
      </c>
      <c r="K325" s="98">
        <v>1.5</v>
      </c>
      <c r="L325" s="98"/>
      <c r="M325" s="98"/>
      <c r="N325" s="98"/>
      <c r="O325" s="98"/>
      <c r="P325" s="98"/>
      <c r="Q325" s="120"/>
    </row>
    <row r="326" spans="1:17" ht="15" customHeight="1" x14ac:dyDescent="0.25">
      <c r="A326" s="109" t="s">
        <v>1</v>
      </c>
      <c r="B326" s="100">
        <v>45167</v>
      </c>
      <c r="C326" s="101">
        <f t="shared" si="212"/>
        <v>241</v>
      </c>
      <c r="D326" s="97">
        <v>1</v>
      </c>
      <c r="E326" s="102">
        <v>2631</v>
      </c>
      <c r="F326" s="102">
        <v>485.8</v>
      </c>
      <c r="G326" s="102">
        <v>167.49</v>
      </c>
      <c r="H326" s="102">
        <v>61.8</v>
      </c>
      <c r="I326" s="102">
        <v>18.559999999999999</v>
      </c>
      <c r="J326" s="102">
        <v>5.53</v>
      </c>
      <c r="K326" s="102">
        <v>2.2000000000000002</v>
      </c>
      <c r="L326" s="102">
        <v>0.63</v>
      </c>
      <c r="M326" s="102"/>
      <c r="N326" s="102"/>
      <c r="O326" s="102"/>
      <c r="P326" s="102"/>
      <c r="Q326" s="120"/>
    </row>
    <row r="327" spans="1:17" ht="15" customHeight="1" x14ac:dyDescent="0.25">
      <c r="A327" s="109" t="s">
        <v>1</v>
      </c>
      <c r="B327" s="100">
        <v>45167</v>
      </c>
      <c r="C327" s="101">
        <f t="shared" si="212"/>
        <v>241</v>
      </c>
      <c r="D327" s="97">
        <v>2</v>
      </c>
      <c r="E327" s="98">
        <v>2325</v>
      </c>
      <c r="F327" s="98">
        <v>611.4</v>
      </c>
      <c r="G327" s="98">
        <v>186.72</v>
      </c>
      <c r="H327" s="98">
        <v>66.650000000000006</v>
      </c>
      <c r="I327" s="98">
        <v>20.62</v>
      </c>
      <c r="J327" s="98">
        <v>5.52</v>
      </c>
      <c r="K327" s="98">
        <v>2.06</v>
      </c>
      <c r="L327" s="98">
        <v>0.66</v>
      </c>
      <c r="M327" s="98"/>
      <c r="N327" s="98"/>
      <c r="O327" s="98"/>
      <c r="P327" s="98"/>
      <c r="Q327" s="120"/>
    </row>
    <row r="328" spans="1:17" ht="15" customHeight="1" x14ac:dyDescent="0.25">
      <c r="A328" s="109" t="s">
        <v>16</v>
      </c>
      <c r="B328" s="100">
        <v>45167</v>
      </c>
      <c r="C328" s="101">
        <f t="shared" si="212"/>
        <v>241</v>
      </c>
      <c r="D328" s="97">
        <v>1</v>
      </c>
      <c r="E328" s="102">
        <v>2422</v>
      </c>
      <c r="F328" s="102">
        <v>499.1</v>
      </c>
      <c r="G328" s="102">
        <v>162.84</v>
      </c>
      <c r="H328" s="102"/>
      <c r="I328" s="102"/>
      <c r="J328" s="102"/>
      <c r="K328" s="102"/>
      <c r="L328" s="102"/>
      <c r="M328" s="102"/>
      <c r="N328" s="102"/>
      <c r="O328" s="102"/>
      <c r="P328" s="102"/>
      <c r="Q328" s="120"/>
    </row>
    <row r="329" spans="1:17" ht="15" customHeight="1" x14ac:dyDescent="0.25">
      <c r="A329" s="109" t="s">
        <v>16</v>
      </c>
      <c r="B329" s="100">
        <v>45167</v>
      </c>
      <c r="C329" s="101">
        <f t="shared" si="212"/>
        <v>241</v>
      </c>
      <c r="D329" s="97">
        <v>2</v>
      </c>
      <c r="E329" s="98">
        <v>2426</v>
      </c>
      <c r="F329" s="98">
        <v>622.1</v>
      </c>
      <c r="G329" s="98">
        <v>168.5</v>
      </c>
      <c r="H329" s="98"/>
      <c r="I329" s="98"/>
      <c r="J329" s="98"/>
      <c r="K329" s="98"/>
      <c r="L329" s="98"/>
      <c r="M329" s="98"/>
      <c r="N329" s="98"/>
      <c r="O329" s="98"/>
      <c r="P329" s="98"/>
      <c r="Q329" s="120"/>
    </row>
    <row r="330" spans="1:17" ht="15" customHeight="1" x14ac:dyDescent="0.25">
      <c r="A330" s="109" t="s">
        <v>0</v>
      </c>
      <c r="B330" s="100">
        <v>45167</v>
      </c>
      <c r="C330" s="101">
        <f t="shared" si="212"/>
        <v>241</v>
      </c>
      <c r="D330" s="97">
        <v>1</v>
      </c>
      <c r="E330" s="102">
        <v>2538</v>
      </c>
      <c r="F330" s="102">
        <v>1158.5</v>
      </c>
      <c r="G330" s="102">
        <v>439.6</v>
      </c>
      <c r="H330" s="102">
        <v>259.2</v>
      </c>
      <c r="I330" s="102">
        <v>152.54</v>
      </c>
      <c r="J330" s="102">
        <v>87.87</v>
      </c>
      <c r="K330" s="102">
        <v>48.61</v>
      </c>
      <c r="L330" s="102">
        <v>32.380000000000003</v>
      </c>
      <c r="M330" s="102">
        <v>18.57</v>
      </c>
      <c r="N330" s="102">
        <v>12.67</v>
      </c>
      <c r="O330" s="102">
        <v>7.11</v>
      </c>
      <c r="P330" s="118">
        <v>2.38</v>
      </c>
      <c r="Q330" s="120"/>
    </row>
    <row r="331" spans="1:17" ht="15" customHeight="1" x14ac:dyDescent="0.25">
      <c r="A331" s="109" t="s">
        <v>0</v>
      </c>
      <c r="B331" s="100">
        <v>45167</v>
      </c>
      <c r="C331" s="101">
        <f t="shared" si="212"/>
        <v>241</v>
      </c>
      <c r="D331" s="97">
        <v>2</v>
      </c>
      <c r="E331" s="98">
        <v>1849.5</v>
      </c>
      <c r="F331" s="98">
        <v>104.93</v>
      </c>
      <c r="G331" s="98">
        <v>66.8</v>
      </c>
      <c r="H331" s="98">
        <v>41.28</v>
      </c>
      <c r="I331" s="98">
        <v>31.77</v>
      </c>
      <c r="J331" s="98">
        <v>26.64</v>
      </c>
      <c r="K331" s="98">
        <v>18.55</v>
      </c>
      <c r="L331" s="98">
        <v>15.03</v>
      </c>
      <c r="M331" s="98">
        <v>9.68</v>
      </c>
      <c r="N331" s="98">
        <v>8.0500000000000007</v>
      </c>
      <c r="O331" s="98">
        <v>5.88</v>
      </c>
      <c r="P331" s="118">
        <v>2.2999999999999998</v>
      </c>
      <c r="Q331" s="120"/>
    </row>
    <row r="332" spans="1:17" ht="15" customHeight="1" x14ac:dyDescent="0.25">
      <c r="A332" s="109" t="s">
        <v>6</v>
      </c>
      <c r="B332" s="100">
        <v>45167</v>
      </c>
      <c r="C332" s="101">
        <f t="shared" si="212"/>
        <v>241</v>
      </c>
      <c r="D332" s="97" t="s">
        <v>14</v>
      </c>
      <c r="E332" s="98">
        <f t="shared" ref="E332:M332" si="213">IFERROR(AVERAGE(E314,E315),"")</f>
        <v>740.15</v>
      </c>
      <c r="F332" s="98">
        <f t="shared" si="213"/>
        <v>10.26</v>
      </c>
      <c r="G332" s="98">
        <f t="shared" si="213"/>
        <v>0.48</v>
      </c>
      <c r="H332" s="98" t="str">
        <f t="shared" si="213"/>
        <v/>
      </c>
      <c r="I332" s="98" t="str">
        <f t="shared" si="213"/>
        <v/>
      </c>
      <c r="J332" s="98" t="str">
        <f t="shared" si="213"/>
        <v/>
      </c>
      <c r="K332" s="98" t="str">
        <f t="shared" si="213"/>
        <v/>
      </c>
      <c r="L332" s="98" t="str">
        <f t="shared" si="213"/>
        <v/>
      </c>
      <c r="M332" s="98" t="str">
        <f t="shared" si="213"/>
        <v/>
      </c>
      <c r="N332" s="98"/>
      <c r="O332" s="98" t="s">
        <v>40</v>
      </c>
      <c r="P332" s="98" t="s">
        <v>40</v>
      </c>
      <c r="Q332" s="120"/>
    </row>
    <row r="333" spans="1:17" ht="15" customHeight="1" x14ac:dyDescent="0.25">
      <c r="A333" s="109" t="s">
        <v>5</v>
      </c>
      <c r="B333" s="100">
        <v>45167</v>
      </c>
      <c r="C333" s="101">
        <f t="shared" si="212"/>
        <v>241</v>
      </c>
      <c r="D333" s="97" t="s">
        <v>14</v>
      </c>
      <c r="E333" s="98">
        <f t="shared" ref="E333:M333" si="214">IFERROR(AVERAGE(E316,E317),"")</f>
        <v>974.65000000000009</v>
      </c>
      <c r="F333" s="98">
        <f t="shared" si="214"/>
        <v>16.850000000000001</v>
      </c>
      <c r="G333" s="98">
        <f t="shared" si="214"/>
        <v>0.54</v>
      </c>
      <c r="H333" s="98" t="str">
        <f t="shared" si="214"/>
        <v/>
      </c>
      <c r="I333" s="98" t="str">
        <f t="shared" si="214"/>
        <v/>
      </c>
      <c r="J333" s="98" t="str">
        <f t="shared" si="214"/>
        <v/>
      </c>
      <c r="K333" s="98" t="str">
        <f t="shared" si="214"/>
        <v/>
      </c>
      <c r="L333" s="98" t="str">
        <f t="shared" si="214"/>
        <v/>
      </c>
      <c r="M333" s="98" t="str">
        <f t="shared" si="214"/>
        <v/>
      </c>
      <c r="N333" s="98"/>
      <c r="O333" s="98" t="s">
        <v>40</v>
      </c>
      <c r="P333" s="98" t="s">
        <v>40</v>
      </c>
      <c r="Q333" s="120"/>
    </row>
    <row r="334" spans="1:17" ht="15" customHeight="1" x14ac:dyDescent="0.25">
      <c r="A334" s="109" t="s">
        <v>4</v>
      </c>
      <c r="B334" s="100">
        <v>45167</v>
      </c>
      <c r="C334" s="101">
        <f t="shared" si="212"/>
        <v>241</v>
      </c>
      <c r="D334" s="97" t="s">
        <v>14</v>
      </c>
      <c r="E334" s="98">
        <f t="shared" ref="E334:M334" si="215">IFERROR(AVERAGE(E318,E319),"")</f>
        <v>1494.15</v>
      </c>
      <c r="F334" s="98">
        <f t="shared" si="215"/>
        <v>106.955</v>
      </c>
      <c r="G334" s="98">
        <f t="shared" si="215"/>
        <v>16.509999999999998</v>
      </c>
      <c r="H334" s="98">
        <f t="shared" si="215"/>
        <v>3.4750000000000001</v>
      </c>
      <c r="I334" s="98">
        <f t="shared" si="215"/>
        <v>0.52</v>
      </c>
      <c r="J334" s="98" t="str">
        <f t="shared" si="215"/>
        <v/>
      </c>
      <c r="K334" s="98" t="str">
        <f t="shared" si="215"/>
        <v/>
      </c>
      <c r="L334" s="98" t="str">
        <f t="shared" si="215"/>
        <v/>
      </c>
      <c r="M334" s="98" t="str">
        <f t="shared" si="215"/>
        <v/>
      </c>
      <c r="N334" s="98"/>
      <c r="O334" s="98" t="s">
        <v>40</v>
      </c>
      <c r="P334" s="98" t="s">
        <v>40</v>
      </c>
      <c r="Q334" s="120"/>
    </row>
    <row r="335" spans="1:17" ht="15" customHeight="1" x14ac:dyDescent="0.25">
      <c r="A335" s="109" t="s">
        <v>3</v>
      </c>
      <c r="B335" s="100">
        <v>45167</v>
      </c>
      <c r="C335" s="101">
        <f t="shared" si="212"/>
        <v>241</v>
      </c>
      <c r="D335" s="97" t="s">
        <v>14</v>
      </c>
      <c r="E335" s="98">
        <f t="shared" ref="E335:M335" si="216">IFERROR(AVERAGE(E320,E321),"")</f>
        <v>1894.75</v>
      </c>
      <c r="F335" s="98">
        <f t="shared" si="216"/>
        <v>356.45</v>
      </c>
      <c r="G335" s="98">
        <f t="shared" si="216"/>
        <v>97.210000000000008</v>
      </c>
      <c r="H335" s="98">
        <f t="shared" si="216"/>
        <v>30.075000000000003</v>
      </c>
      <c r="I335" s="98">
        <f t="shared" si="216"/>
        <v>8.0500000000000007</v>
      </c>
      <c r="J335" s="98">
        <f t="shared" si="216"/>
        <v>2.4050000000000002</v>
      </c>
      <c r="K335" s="98" t="str">
        <f t="shared" si="216"/>
        <v/>
      </c>
      <c r="L335" s="98" t="str">
        <f t="shared" si="216"/>
        <v/>
      </c>
      <c r="M335" s="98" t="str">
        <f t="shared" si="216"/>
        <v/>
      </c>
      <c r="N335" s="98"/>
      <c r="O335" s="98" t="s">
        <v>40</v>
      </c>
      <c r="P335" s="98" t="s">
        <v>40</v>
      </c>
      <c r="Q335" s="120"/>
    </row>
    <row r="336" spans="1:17" ht="15" customHeight="1" x14ac:dyDescent="0.25">
      <c r="A336" s="109" t="s">
        <v>15</v>
      </c>
      <c r="B336" s="100">
        <v>45167</v>
      </c>
      <c r="C336" s="101">
        <f t="shared" si="212"/>
        <v>241</v>
      </c>
      <c r="D336" s="97" t="s">
        <v>14</v>
      </c>
      <c r="E336" s="98">
        <f t="shared" ref="E336:M336" si="217">IFERROR(AVERAGE(E322,E323),"")</f>
        <v>2065.75</v>
      </c>
      <c r="F336" s="98">
        <f t="shared" si="217"/>
        <v>505.7</v>
      </c>
      <c r="G336" s="98">
        <f t="shared" si="217"/>
        <v>130.28</v>
      </c>
      <c r="H336" s="98">
        <f t="shared" si="217"/>
        <v>40.195</v>
      </c>
      <c r="I336" s="98">
        <f t="shared" si="217"/>
        <v>12.914999999999999</v>
      </c>
      <c r="J336" s="98">
        <f t="shared" si="217"/>
        <v>3.71</v>
      </c>
      <c r="K336" s="98">
        <f t="shared" si="217"/>
        <v>0.92500000000000004</v>
      </c>
      <c r="L336" s="98" t="str">
        <f t="shared" si="217"/>
        <v/>
      </c>
      <c r="M336" s="98" t="str">
        <f t="shared" si="217"/>
        <v/>
      </c>
      <c r="N336" s="98"/>
      <c r="O336" s="98" t="s">
        <v>40</v>
      </c>
      <c r="P336" s="98" t="s">
        <v>40</v>
      </c>
      <c r="Q336" s="120"/>
    </row>
    <row r="337" spans="1:17" ht="15" customHeight="1" x14ac:dyDescent="0.25">
      <c r="A337" s="109" t="s">
        <v>2</v>
      </c>
      <c r="B337" s="100">
        <v>45167</v>
      </c>
      <c r="C337" s="101">
        <f t="shared" si="212"/>
        <v>241</v>
      </c>
      <c r="D337" s="97" t="s">
        <v>14</v>
      </c>
      <c r="E337" s="98">
        <f t="shared" ref="E337:M337" si="218">IFERROR(AVERAGE(E324,E325),"")</f>
        <v>2333.5</v>
      </c>
      <c r="F337" s="98">
        <f t="shared" si="218"/>
        <v>604.59999999999991</v>
      </c>
      <c r="G337" s="98">
        <f t="shared" si="218"/>
        <v>158.34</v>
      </c>
      <c r="H337" s="98">
        <f t="shared" si="218"/>
        <v>47.174999999999997</v>
      </c>
      <c r="I337" s="98">
        <f t="shared" si="218"/>
        <v>16.824999999999999</v>
      </c>
      <c r="J337" s="98">
        <f t="shared" si="218"/>
        <v>5.2450000000000001</v>
      </c>
      <c r="K337" s="98">
        <f t="shared" si="218"/>
        <v>1.49</v>
      </c>
      <c r="L337" s="98" t="str">
        <f t="shared" si="218"/>
        <v/>
      </c>
      <c r="M337" s="98" t="str">
        <f t="shared" si="218"/>
        <v/>
      </c>
      <c r="N337" s="98"/>
      <c r="O337" s="98" t="s">
        <v>40</v>
      </c>
      <c r="P337" s="98" t="s">
        <v>40</v>
      </c>
      <c r="Q337" s="120"/>
    </row>
    <row r="338" spans="1:17" ht="15" customHeight="1" x14ac:dyDescent="0.25">
      <c r="A338" s="109" t="s">
        <v>1</v>
      </c>
      <c r="B338" s="100">
        <v>45167</v>
      </c>
      <c r="C338" s="101">
        <f t="shared" si="212"/>
        <v>241</v>
      </c>
      <c r="D338" s="97" t="s">
        <v>14</v>
      </c>
      <c r="E338" s="98">
        <f t="shared" ref="E338:M338" si="219">IFERROR(AVERAGE(E326,E327),"")</f>
        <v>2478</v>
      </c>
      <c r="F338" s="98">
        <f t="shared" si="219"/>
        <v>548.6</v>
      </c>
      <c r="G338" s="98">
        <f t="shared" si="219"/>
        <v>177.10500000000002</v>
      </c>
      <c r="H338" s="98">
        <f t="shared" si="219"/>
        <v>64.224999999999994</v>
      </c>
      <c r="I338" s="98">
        <f t="shared" si="219"/>
        <v>19.59</v>
      </c>
      <c r="J338" s="98">
        <f t="shared" si="219"/>
        <v>5.5250000000000004</v>
      </c>
      <c r="K338" s="98">
        <f t="shared" si="219"/>
        <v>2.13</v>
      </c>
      <c r="L338" s="98">
        <f t="shared" si="219"/>
        <v>0.64500000000000002</v>
      </c>
      <c r="M338" s="98" t="str">
        <f t="shared" si="219"/>
        <v/>
      </c>
      <c r="N338" s="98"/>
      <c r="O338" s="98" t="s">
        <v>40</v>
      </c>
      <c r="P338" s="98" t="s">
        <v>40</v>
      </c>
      <c r="Q338" s="120"/>
    </row>
    <row r="339" spans="1:17" ht="15" customHeight="1" x14ac:dyDescent="0.25">
      <c r="A339" s="109" t="s">
        <v>16</v>
      </c>
      <c r="B339" s="100">
        <v>45167</v>
      </c>
      <c r="C339" s="101">
        <f t="shared" si="212"/>
        <v>241</v>
      </c>
      <c r="D339" s="97" t="s">
        <v>14</v>
      </c>
      <c r="E339" s="98">
        <f t="shared" ref="E339:M339" si="220">IFERROR(AVERAGE(E328,E329),"")</f>
        <v>2424</v>
      </c>
      <c r="F339" s="98">
        <f t="shared" si="220"/>
        <v>560.6</v>
      </c>
      <c r="G339" s="98">
        <f t="shared" si="220"/>
        <v>165.67000000000002</v>
      </c>
      <c r="H339" s="98" t="str">
        <f t="shared" si="220"/>
        <v/>
      </c>
      <c r="I339" s="98" t="str">
        <f t="shared" si="220"/>
        <v/>
      </c>
      <c r="J339" s="98" t="str">
        <f t="shared" si="220"/>
        <v/>
      </c>
      <c r="K339" s="98" t="str">
        <f t="shared" si="220"/>
        <v/>
      </c>
      <c r="L339" s="98" t="str">
        <f t="shared" si="220"/>
        <v/>
      </c>
      <c r="M339" s="98" t="str">
        <f t="shared" si="220"/>
        <v/>
      </c>
      <c r="N339" s="98"/>
      <c r="O339" s="98" t="s">
        <v>40</v>
      </c>
      <c r="P339" s="98" t="s">
        <v>40</v>
      </c>
      <c r="Q339" s="120"/>
    </row>
    <row r="340" spans="1:17" ht="15" customHeight="1" thickBot="1" x14ac:dyDescent="0.3">
      <c r="A340" s="112" t="s">
        <v>0</v>
      </c>
      <c r="B340" s="121">
        <v>45167</v>
      </c>
      <c r="C340" s="122">
        <f t="shared" si="212"/>
        <v>241</v>
      </c>
      <c r="D340" s="115" t="s">
        <v>14</v>
      </c>
      <c r="E340" s="116">
        <f t="shared" ref="E340:P340" si="221">IFERROR(AVERAGE(E330,E331),"")</f>
        <v>2193.75</v>
      </c>
      <c r="F340" s="116">
        <f t="shared" si="221"/>
        <v>631.71500000000003</v>
      </c>
      <c r="G340" s="116">
        <f t="shared" si="221"/>
        <v>253.20000000000002</v>
      </c>
      <c r="H340" s="116">
        <f t="shared" si="221"/>
        <v>150.24</v>
      </c>
      <c r="I340" s="116">
        <f t="shared" si="221"/>
        <v>92.155000000000001</v>
      </c>
      <c r="J340" s="116">
        <f t="shared" si="221"/>
        <v>57.255000000000003</v>
      </c>
      <c r="K340" s="116">
        <f t="shared" si="221"/>
        <v>33.58</v>
      </c>
      <c r="L340" s="116">
        <f t="shared" si="221"/>
        <v>23.705000000000002</v>
      </c>
      <c r="M340" s="123">
        <f t="shared" si="221"/>
        <v>14.125</v>
      </c>
      <c r="N340" s="123">
        <f t="shared" si="221"/>
        <v>10.36</v>
      </c>
      <c r="O340" s="123">
        <f t="shared" si="221"/>
        <v>6.4950000000000001</v>
      </c>
      <c r="P340" s="123">
        <f t="shared" si="221"/>
        <v>2.34</v>
      </c>
      <c r="Q340" s="124"/>
    </row>
    <row r="341" spans="1:17" ht="15" customHeight="1" x14ac:dyDescent="0.25">
      <c r="A341" s="109" t="s">
        <v>4</v>
      </c>
      <c r="B341" s="100">
        <v>45181</v>
      </c>
      <c r="C341" s="101">
        <f t="shared" ref="C341:C361" si="222">IFERROR(IF(B341&gt;0,B341-DATE(YEAR(B341),1,1)+1,""),"")</f>
        <v>255</v>
      </c>
      <c r="D341" s="97">
        <v>1</v>
      </c>
      <c r="E341" s="102">
        <v>240.3</v>
      </c>
      <c r="F341" s="102">
        <v>27.76</v>
      </c>
      <c r="G341" s="102">
        <v>2.94</v>
      </c>
      <c r="H341" s="102">
        <v>0.99</v>
      </c>
      <c r="I341" s="102"/>
      <c r="J341" s="102"/>
      <c r="K341" s="102"/>
      <c r="L341" s="102"/>
      <c r="M341" s="102"/>
      <c r="N341" s="102"/>
      <c r="O341" s="102"/>
      <c r="P341" s="102"/>
      <c r="Q341" s="120"/>
    </row>
    <row r="342" spans="1:17" ht="15" customHeight="1" x14ac:dyDescent="0.25">
      <c r="A342" s="109" t="s">
        <v>4</v>
      </c>
      <c r="B342" s="100">
        <v>45181</v>
      </c>
      <c r="C342" s="101">
        <f t="shared" si="222"/>
        <v>255</v>
      </c>
      <c r="D342" s="97">
        <v>2</v>
      </c>
      <c r="E342" s="98">
        <v>435.6</v>
      </c>
      <c r="F342" s="98">
        <v>42.55</v>
      </c>
      <c r="G342" s="98">
        <v>8.17</v>
      </c>
      <c r="H342" s="98">
        <v>1.19</v>
      </c>
      <c r="I342" s="98"/>
      <c r="J342" s="98"/>
      <c r="K342" s="98"/>
      <c r="L342" s="98"/>
      <c r="M342" s="98"/>
      <c r="N342" s="98"/>
      <c r="O342" s="98"/>
      <c r="P342" s="98"/>
      <c r="Q342" s="120"/>
    </row>
    <row r="343" spans="1:17" ht="15" customHeight="1" x14ac:dyDescent="0.25">
      <c r="A343" s="109" t="s">
        <v>3</v>
      </c>
      <c r="B343" s="100">
        <v>45181</v>
      </c>
      <c r="C343" s="101">
        <f t="shared" si="222"/>
        <v>255</v>
      </c>
      <c r="D343" s="97">
        <v>1</v>
      </c>
      <c r="E343" s="102">
        <v>155.94</v>
      </c>
      <c r="F343" s="102">
        <v>26.96</v>
      </c>
      <c r="G343" s="102">
        <v>6.47</v>
      </c>
      <c r="H343" s="102">
        <v>1.65</v>
      </c>
      <c r="I343" s="102">
        <v>0.51</v>
      </c>
      <c r="J343" s="102"/>
      <c r="K343" s="102"/>
      <c r="L343" s="102"/>
      <c r="M343" s="102"/>
      <c r="N343" s="102"/>
      <c r="O343" s="102"/>
      <c r="P343" s="102"/>
      <c r="Q343" s="120"/>
    </row>
    <row r="344" spans="1:17" ht="15" customHeight="1" x14ac:dyDescent="0.25">
      <c r="A344" s="109" t="s">
        <v>3</v>
      </c>
      <c r="B344" s="100">
        <v>45181</v>
      </c>
      <c r="C344" s="101">
        <f t="shared" si="222"/>
        <v>255</v>
      </c>
      <c r="D344" s="97">
        <v>2</v>
      </c>
      <c r="E344" s="98">
        <v>269.10000000000002</v>
      </c>
      <c r="F344" s="98">
        <v>38.39</v>
      </c>
      <c r="G344" s="98">
        <v>10.24</v>
      </c>
      <c r="H344" s="98">
        <v>3.77</v>
      </c>
      <c r="I344" s="98">
        <v>0.56999999999999995</v>
      </c>
      <c r="J344" s="98"/>
      <c r="K344" s="98"/>
      <c r="L344" s="98"/>
      <c r="M344" s="98"/>
      <c r="N344" s="98"/>
      <c r="O344" s="98"/>
      <c r="P344" s="98"/>
      <c r="Q344" s="120"/>
    </row>
    <row r="345" spans="1:17" ht="15" customHeight="1" x14ac:dyDescent="0.25">
      <c r="A345" s="109" t="s">
        <v>15</v>
      </c>
      <c r="B345" s="100">
        <v>45181</v>
      </c>
      <c r="C345" s="101">
        <f t="shared" si="222"/>
        <v>255</v>
      </c>
      <c r="D345" s="97">
        <v>1</v>
      </c>
      <c r="E345" s="102">
        <v>306.2</v>
      </c>
      <c r="F345" s="102">
        <v>59.6</v>
      </c>
      <c r="G345" s="102">
        <v>17.600000000000001</v>
      </c>
      <c r="H345" s="102">
        <v>5.4</v>
      </c>
      <c r="I345" s="102">
        <v>1.62</v>
      </c>
      <c r="J345" s="102">
        <v>0.56000000000000005</v>
      </c>
      <c r="K345" s="102"/>
      <c r="L345" s="102"/>
      <c r="M345" s="102"/>
      <c r="N345" s="102"/>
      <c r="O345" s="102"/>
      <c r="P345" s="102"/>
      <c r="Q345" s="120"/>
    </row>
    <row r="346" spans="1:17" ht="15" customHeight="1" x14ac:dyDescent="0.25">
      <c r="A346" s="109" t="s">
        <v>15</v>
      </c>
      <c r="B346" s="100">
        <v>45181</v>
      </c>
      <c r="C346" s="101">
        <f t="shared" si="222"/>
        <v>255</v>
      </c>
      <c r="D346" s="97">
        <v>2</v>
      </c>
      <c r="E346" s="98">
        <v>305.39999999999998</v>
      </c>
      <c r="F346" s="98">
        <v>59.98</v>
      </c>
      <c r="G346" s="98">
        <v>14.64</v>
      </c>
      <c r="H346" s="98">
        <v>4.01</v>
      </c>
      <c r="I346" s="98">
        <v>1.62</v>
      </c>
      <c r="J346" s="98">
        <v>0.43</v>
      </c>
      <c r="K346" s="98"/>
      <c r="L346" s="98"/>
      <c r="M346" s="98"/>
      <c r="N346" s="98"/>
      <c r="O346" s="98"/>
      <c r="P346" s="98"/>
      <c r="Q346" s="120"/>
    </row>
    <row r="347" spans="1:17" ht="15" customHeight="1" x14ac:dyDescent="0.25">
      <c r="A347" s="109" t="s">
        <v>2</v>
      </c>
      <c r="B347" s="100">
        <v>45181</v>
      </c>
      <c r="C347" s="101">
        <f t="shared" si="222"/>
        <v>255</v>
      </c>
      <c r="D347" s="97">
        <v>1</v>
      </c>
      <c r="E347" s="102">
        <v>446</v>
      </c>
      <c r="F347" s="102">
        <v>60.97</v>
      </c>
      <c r="G347" s="102">
        <v>18.440000000000001</v>
      </c>
      <c r="H347" s="102">
        <v>5.71</v>
      </c>
      <c r="I347" s="102">
        <v>1.85</v>
      </c>
      <c r="J347" s="102">
        <v>0.62</v>
      </c>
      <c r="K347" s="102"/>
      <c r="L347" s="102"/>
      <c r="M347" s="102"/>
      <c r="N347" s="102"/>
      <c r="O347" s="102"/>
      <c r="P347" s="102"/>
      <c r="Q347" s="120"/>
    </row>
    <row r="348" spans="1:17" ht="15" customHeight="1" x14ac:dyDescent="0.25">
      <c r="A348" s="109" t="s">
        <v>2</v>
      </c>
      <c r="B348" s="100">
        <v>45181</v>
      </c>
      <c r="C348" s="101">
        <f t="shared" si="222"/>
        <v>255</v>
      </c>
      <c r="D348" s="97">
        <v>2</v>
      </c>
      <c r="E348" s="98">
        <v>312.8</v>
      </c>
      <c r="F348" s="98">
        <v>56.49</v>
      </c>
      <c r="G348" s="98">
        <v>20.04</v>
      </c>
      <c r="H348" s="98">
        <v>6.99</v>
      </c>
      <c r="I348" s="98">
        <v>2.3199999999999998</v>
      </c>
      <c r="J348" s="98">
        <v>0.56999999999999995</v>
      </c>
      <c r="K348" s="98"/>
      <c r="L348" s="98"/>
      <c r="M348" s="98"/>
      <c r="N348" s="98"/>
      <c r="O348" s="98"/>
      <c r="P348" s="98"/>
      <c r="Q348" s="120"/>
    </row>
    <row r="349" spans="1:17" ht="15" customHeight="1" x14ac:dyDescent="0.25">
      <c r="A349" s="109" t="s">
        <v>1</v>
      </c>
      <c r="B349" s="100">
        <v>45181</v>
      </c>
      <c r="C349" s="101">
        <f t="shared" si="222"/>
        <v>255</v>
      </c>
      <c r="D349" s="97">
        <v>1</v>
      </c>
      <c r="E349" s="102">
        <v>260</v>
      </c>
      <c r="F349" s="102">
        <v>70.7</v>
      </c>
      <c r="G349" s="102">
        <v>16.2</v>
      </c>
      <c r="H349" s="102">
        <v>3.4</v>
      </c>
      <c r="I349" s="102">
        <v>0.4</v>
      </c>
      <c r="J349" s="102"/>
      <c r="K349" s="102"/>
      <c r="L349" s="102"/>
      <c r="M349" s="102"/>
      <c r="N349" s="102"/>
      <c r="O349" s="102"/>
      <c r="P349" s="102"/>
      <c r="Q349" s="120"/>
    </row>
    <row r="350" spans="1:17" ht="15" customHeight="1" x14ac:dyDescent="0.25">
      <c r="A350" s="109" t="s">
        <v>1</v>
      </c>
      <c r="B350" s="100">
        <v>45181</v>
      </c>
      <c r="C350" s="101">
        <f t="shared" si="222"/>
        <v>255</v>
      </c>
      <c r="D350" s="97">
        <v>2</v>
      </c>
      <c r="E350" s="98">
        <v>461</v>
      </c>
      <c r="F350" s="98">
        <v>24.34</v>
      </c>
      <c r="G350" s="98">
        <v>7.4</v>
      </c>
      <c r="H350" s="98">
        <v>1.28</v>
      </c>
      <c r="I350" s="98">
        <v>0.41</v>
      </c>
      <c r="J350" s="98"/>
      <c r="K350" s="98"/>
      <c r="L350" s="98"/>
      <c r="M350" s="98"/>
      <c r="N350" s="98"/>
      <c r="O350" s="98"/>
      <c r="P350" s="98"/>
      <c r="Q350" s="120"/>
    </row>
    <row r="351" spans="1:17" ht="15" customHeight="1" x14ac:dyDescent="0.25">
      <c r="A351" s="109" t="s">
        <v>16</v>
      </c>
      <c r="B351" s="100">
        <v>45181</v>
      </c>
      <c r="C351" s="101">
        <f t="shared" si="222"/>
        <v>255</v>
      </c>
      <c r="D351" s="97">
        <v>1</v>
      </c>
      <c r="E351" s="102">
        <v>433.6</v>
      </c>
      <c r="F351" s="102">
        <v>111.03</v>
      </c>
      <c r="G351" s="102">
        <v>19.75</v>
      </c>
      <c r="H351" s="102">
        <v>6.68</v>
      </c>
      <c r="I351" s="102">
        <v>0.55000000000000004</v>
      </c>
      <c r="J351" s="102"/>
      <c r="K351" s="102"/>
      <c r="L351" s="102"/>
      <c r="M351" s="102"/>
      <c r="N351" s="102"/>
      <c r="O351" s="102"/>
      <c r="P351" s="102"/>
      <c r="Q351" s="120"/>
    </row>
    <row r="352" spans="1:17" ht="15" customHeight="1" x14ac:dyDescent="0.25">
      <c r="A352" s="109" t="s">
        <v>16</v>
      </c>
      <c r="B352" s="100">
        <v>45181</v>
      </c>
      <c r="C352" s="101">
        <f t="shared" si="222"/>
        <v>255</v>
      </c>
      <c r="D352" s="97">
        <v>2</v>
      </c>
      <c r="E352" s="98">
        <v>389.4</v>
      </c>
      <c r="F352" s="98">
        <v>87.44</v>
      </c>
      <c r="G352" s="98">
        <v>19.57</v>
      </c>
      <c r="H352" s="98">
        <v>9.3000000000000007</v>
      </c>
      <c r="I352" s="98">
        <v>0.43</v>
      </c>
      <c r="J352" s="98"/>
      <c r="K352" s="98"/>
      <c r="L352" s="98"/>
      <c r="M352" s="98"/>
      <c r="N352" s="98"/>
      <c r="O352" s="98"/>
      <c r="P352" s="98"/>
      <c r="Q352" s="120"/>
    </row>
    <row r="353" spans="1:17" ht="15" customHeight="1" x14ac:dyDescent="0.25">
      <c r="A353" s="109" t="s">
        <v>0</v>
      </c>
      <c r="B353" s="100">
        <v>45181</v>
      </c>
      <c r="C353" s="101">
        <f t="shared" si="222"/>
        <v>255</v>
      </c>
      <c r="D353" s="97">
        <v>1</v>
      </c>
      <c r="E353" s="102">
        <v>1685</v>
      </c>
      <c r="F353" s="102">
        <v>518.1</v>
      </c>
      <c r="G353" s="102">
        <v>136.11000000000001</v>
      </c>
      <c r="H353" s="102">
        <v>71.73</v>
      </c>
      <c r="I353" s="102">
        <v>50.92</v>
      </c>
      <c r="J353" s="102">
        <v>40.21</v>
      </c>
      <c r="K353" s="102">
        <v>38.19</v>
      </c>
      <c r="L353" s="102">
        <v>22.46</v>
      </c>
      <c r="M353" s="102">
        <v>14.35</v>
      </c>
      <c r="N353" s="102">
        <v>10.35</v>
      </c>
      <c r="O353" s="102">
        <v>8.17</v>
      </c>
      <c r="P353" s="118">
        <v>7.42</v>
      </c>
      <c r="Q353" s="120"/>
    </row>
    <row r="354" spans="1:17" ht="15" customHeight="1" x14ac:dyDescent="0.25">
      <c r="A354" s="109" t="s">
        <v>0</v>
      </c>
      <c r="B354" s="100">
        <v>45181</v>
      </c>
      <c r="C354" s="101">
        <f t="shared" si="222"/>
        <v>255</v>
      </c>
      <c r="D354" s="97">
        <v>2</v>
      </c>
      <c r="E354" s="98">
        <v>500.8</v>
      </c>
      <c r="F354" s="98">
        <v>178.78</v>
      </c>
      <c r="G354" s="98">
        <v>215</v>
      </c>
      <c r="H354" s="98">
        <v>155.05000000000001</v>
      </c>
      <c r="I354" s="98">
        <v>99.27</v>
      </c>
      <c r="J354" s="98">
        <v>73.75</v>
      </c>
      <c r="K354" s="98">
        <v>45.43</v>
      </c>
      <c r="L354" s="98">
        <v>29.81</v>
      </c>
      <c r="M354" s="98">
        <v>19.77</v>
      </c>
      <c r="N354" s="98">
        <v>14.93</v>
      </c>
      <c r="O354" s="98">
        <v>10.72</v>
      </c>
      <c r="P354" s="118">
        <v>7.09</v>
      </c>
      <c r="Q354" s="120"/>
    </row>
    <row r="355" spans="1:17" ht="15" customHeight="1" x14ac:dyDescent="0.25">
      <c r="A355" s="109" t="s">
        <v>4</v>
      </c>
      <c r="B355" s="100">
        <v>45181</v>
      </c>
      <c r="C355" s="101">
        <f t="shared" si="222"/>
        <v>255</v>
      </c>
      <c r="D355" s="97" t="s">
        <v>14</v>
      </c>
      <c r="E355" s="98">
        <f t="shared" ref="E355:M355" si="223">IFERROR(AVERAGE(E341,E342),"")</f>
        <v>337.95000000000005</v>
      </c>
      <c r="F355" s="98">
        <f t="shared" si="223"/>
        <v>35.155000000000001</v>
      </c>
      <c r="G355" s="98">
        <f t="shared" si="223"/>
        <v>5.5549999999999997</v>
      </c>
      <c r="H355" s="98">
        <f t="shared" si="223"/>
        <v>1.0899999999999999</v>
      </c>
      <c r="I355" s="98" t="str">
        <f t="shared" si="223"/>
        <v/>
      </c>
      <c r="J355" s="98" t="str">
        <f t="shared" si="223"/>
        <v/>
      </c>
      <c r="K355" s="98" t="str">
        <f t="shared" si="223"/>
        <v/>
      </c>
      <c r="L355" s="98" t="str">
        <f t="shared" si="223"/>
        <v/>
      </c>
      <c r="M355" s="98" t="str">
        <f t="shared" si="223"/>
        <v/>
      </c>
      <c r="N355" s="98"/>
      <c r="O355" s="98" t="s">
        <v>40</v>
      </c>
      <c r="P355" s="98"/>
      <c r="Q355" s="120"/>
    </row>
    <row r="356" spans="1:17" ht="15" customHeight="1" x14ac:dyDescent="0.25">
      <c r="A356" s="109" t="s">
        <v>3</v>
      </c>
      <c r="B356" s="100">
        <v>45181</v>
      </c>
      <c r="C356" s="101">
        <f t="shared" si="222"/>
        <v>255</v>
      </c>
      <c r="D356" s="97" t="s">
        <v>14</v>
      </c>
      <c r="E356" s="98">
        <f t="shared" ref="E356:M356" si="224">IFERROR(AVERAGE(E343,E344),"")</f>
        <v>212.52</v>
      </c>
      <c r="F356" s="98">
        <f t="shared" si="224"/>
        <v>32.674999999999997</v>
      </c>
      <c r="G356" s="98">
        <f t="shared" si="224"/>
        <v>8.3550000000000004</v>
      </c>
      <c r="H356" s="98">
        <f t="shared" si="224"/>
        <v>2.71</v>
      </c>
      <c r="I356" s="98">
        <f t="shared" si="224"/>
        <v>0.54</v>
      </c>
      <c r="J356" s="98" t="str">
        <f t="shared" si="224"/>
        <v/>
      </c>
      <c r="K356" s="98" t="str">
        <f t="shared" si="224"/>
        <v/>
      </c>
      <c r="L356" s="98" t="str">
        <f t="shared" si="224"/>
        <v/>
      </c>
      <c r="M356" s="98" t="str">
        <f t="shared" si="224"/>
        <v/>
      </c>
      <c r="N356" s="98"/>
      <c r="O356" s="98" t="s">
        <v>40</v>
      </c>
      <c r="P356" s="98" t="s">
        <v>40</v>
      </c>
      <c r="Q356" s="120"/>
    </row>
    <row r="357" spans="1:17" ht="15" customHeight="1" x14ac:dyDescent="0.25">
      <c r="A357" s="109" t="s">
        <v>15</v>
      </c>
      <c r="B357" s="100">
        <v>45181</v>
      </c>
      <c r="C357" s="101">
        <f t="shared" si="222"/>
        <v>255</v>
      </c>
      <c r="D357" s="97" t="s">
        <v>14</v>
      </c>
      <c r="E357" s="98">
        <f t="shared" ref="E357:M357" si="225">IFERROR(AVERAGE(E345,E346),"")</f>
        <v>305.79999999999995</v>
      </c>
      <c r="F357" s="98">
        <f t="shared" si="225"/>
        <v>59.79</v>
      </c>
      <c r="G357" s="98">
        <f t="shared" si="225"/>
        <v>16.12</v>
      </c>
      <c r="H357" s="98">
        <f t="shared" si="225"/>
        <v>4.7050000000000001</v>
      </c>
      <c r="I357" s="98">
        <f t="shared" si="225"/>
        <v>1.62</v>
      </c>
      <c r="J357" s="98">
        <f t="shared" si="225"/>
        <v>0.495</v>
      </c>
      <c r="K357" s="98" t="str">
        <f t="shared" si="225"/>
        <v/>
      </c>
      <c r="L357" s="98" t="str">
        <f t="shared" si="225"/>
        <v/>
      </c>
      <c r="M357" s="98" t="str">
        <f t="shared" si="225"/>
        <v/>
      </c>
      <c r="N357" s="98"/>
      <c r="O357" s="98" t="s">
        <v>40</v>
      </c>
      <c r="P357" s="98" t="s">
        <v>40</v>
      </c>
      <c r="Q357" s="120"/>
    </row>
    <row r="358" spans="1:17" ht="15" customHeight="1" x14ac:dyDescent="0.25">
      <c r="A358" s="109" t="s">
        <v>2</v>
      </c>
      <c r="B358" s="100">
        <v>45181</v>
      </c>
      <c r="C358" s="101">
        <f t="shared" si="222"/>
        <v>255</v>
      </c>
      <c r="D358" s="97" t="s">
        <v>14</v>
      </c>
      <c r="E358" s="98">
        <f t="shared" ref="E358:M358" si="226">IFERROR(AVERAGE(E347,E348),"")</f>
        <v>379.4</v>
      </c>
      <c r="F358" s="98">
        <f t="shared" si="226"/>
        <v>58.730000000000004</v>
      </c>
      <c r="G358" s="98">
        <f t="shared" si="226"/>
        <v>19.240000000000002</v>
      </c>
      <c r="H358" s="98">
        <f t="shared" si="226"/>
        <v>6.35</v>
      </c>
      <c r="I358" s="98">
        <f t="shared" si="226"/>
        <v>2.085</v>
      </c>
      <c r="J358" s="98">
        <f t="shared" si="226"/>
        <v>0.59499999999999997</v>
      </c>
      <c r="K358" s="98" t="str">
        <f t="shared" si="226"/>
        <v/>
      </c>
      <c r="L358" s="98" t="str">
        <f t="shared" si="226"/>
        <v/>
      </c>
      <c r="M358" s="98" t="str">
        <f t="shared" si="226"/>
        <v/>
      </c>
      <c r="N358" s="98"/>
      <c r="O358" s="98" t="s">
        <v>40</v>
      </c>
      <c r="P358" s="98" t="s">
        <v>40</v>
      </c>
      <c r="Q358" s="120"/>
    </row>
    <row r="359" spans="1:17" ht="15" customHeight="1" x14ac:dyDescent="0.25">
      <c r="A359" s="109" t="s">
        <v>1</v>
      </c>
      <c r="B359" s="100">
        <v>45181</v>
      </c>
      <c r="C359" s="101">
        <f t="shared" si="222"/>
        <v>255</v>
      </c>
      <c r="D359" s="97" t="s">
        <v>14</v>
      </c>
      <c r="E359" s="98">
        <f t="shared" ref="E359:M359" si="227">IFERROR(AVERAGE(E349,E350),"")</f>
        <v>360.5</v>
      </c>
      <c r="F359" s="98">
        <f t="shared" si="227"/>
        <v>47.52</v>
      </c>
      <c r="G359" s="98">
        <f t="shared" si="227"/>
        <v>11.8</v>
      </c>
      <c r="H359" s="98">
        <f t="shared" si="227"/>
        <v>2.34</v>
      </c>
      <c r="I359" s="98">
        <f t="shared" si="227"/>
        <v>0.40500000000000003</v>
      </c>
      <c r="J359" s="98" t="str">
        <f t="shared" si="227"/>
        <v/>
      </c>
      <c r="K359" s="98" t="str">
        <f t="shared" si="227"/>
        <v/>
      </c>
      <c r="L359" s="98" t="str">
        <f t="shared" si="227"/>
        <v/>
      </c>
      <c r="M359" s="98" t="str">
        <f t="shared" si="227"/>
        <v/>
      </c>
      <c r="N359" s="98"/>
      <c r="O359" s="98" t="s">
        <v>40</v>
      </c>
      <c r="P359" s="98" t="s">
        <v>40</v>
      </c>
      <c r="Q359" s="120"/>
    </row>
    <row r="360" spans="1:17" ht="15" customHeight="1" x14ac:dyDescent="0.25">
      <c r="A360" s="109" t="s">
        <v>16</v>
      </c>
      <c r="B360" s="100">
        <v>45181</v>
      </c>
      <c r="C360" s="101">
        <f t="shared" si="222"/>
        <v>255</v>
      </c>
      <c r="D360" s="97" t="s">
        <v>14</v>
      </c>
      <c r="E360" s="98">
        <f t="shared" ref="E360:M360" si="228">IFERROR(AVERAGE(E351,E352),"")</f>
        <v>411.5</v>
      </c>
      <c r="F360" s="98">
        <f t="shared" si="228"/>
        <v>99.234999999999999</v>
      </c>
      <c r="G360" s="98">
        <f t="shared" si="228"/>
        <v>19.66</v>
      </c>
      <c r="H360" s="98">
        <f t="shared" si="228"/>
        <v>7.99</v>
      </c>
      <c r="I360" s="98">
        <f t="shared" si="228"/>
        <v>0.49</v>
      </c>
      <c r="J360" s="98" t="str">
        <f t="shared" si="228"/>
        <v/>
      </c>
      <c r="K360" s="98" t="str">
        <f t="shared" si="228"/>
        <v/>
      </c>
      <c r="L360" s="98" t="str">
        <f t="shared" si="228"/>
        <v/>
      </c>
      <c r="M360" s="98" t="str">
        <f t="shared" si="228"/>
        <v/>
      </c>
      <c r="N360" s="98"/>
      <c r="O360" s="98" t="s">
        <v>40</v>
      </c>
      <c r="P360" s="98" t="s">
        <v>40</v>
      </c>
      <c r="Q360" s="120"/>
    </row>
    <row r="361" spans="1:17" ht="15" customHeight="1" thickBot="1" x14ac:dyDescent="0.3">
      <c r="A361" s="112" t="s">
        <v>0</v>
      </c>
      <c r="B361" s="121">
        <v>45181</v>
      </c>
      <c r="C361" s="122">
        <f t="shared" si="222"/>
        <v>255</v>
      </c>
      <c r="D361" s="115" t="s">
        <v>14</v>
      </c>
      <c r="E361" s="116">
        <f t="shared" ref="E361:P361" si="229">IFERROR(AVERAGE(E353,E354),"")</f>
        <v>1092.9000000000001</v>
      </c>
      <c r="F361" s="116">
        <f t="shared" si="229"/>
        <v>348.44</v>
      </c>
      <c r="G361" s="116">
        <f t="shared" si="229"/>
        <v>175.55500000000001</v>
      </c>
      <c r="H361" s="116">
        <f t="shared" si="229"/>
        <v>113.39000000000001</v>
      </c>
      <c r="I361" s="116">
        <f t="shared" si="229"/>
        <v>75.094999999999999</v>
      </c>
      <c r="J361" s="116">
        <f t="shared" si="229"/>
        <v>56.980000000000004</v>
      </c>
      <c r="K361" s="116">
        <f t="shared" si="229"/>
        <v>41.81</v>
      </c>
      <c r="L361" s="116">
        <f t="shared" si="229"/>
        <v>26.134999999999998</v>
      </c>
      <c r="M361" s="123">
        <f t="shared" si="229"/>
        <v>17.059999999999999</v>
      </c>
      <c r="N361" s="123">
        <f t="shared" si="229"/>
        <v>12.64</v>
      </c>
      <c r="O361" s="123">
        <f t="shared" si="229"/>
        <v>9.4450000000000003</v>
      </c>
      <c r="P361" s="123">
        <f t="shared" si="229"/>
        <v>7.2549999999999999</v>
      </c>
      <c r="Q361" s="124"/>
    </row>
    <row r="362" spans="1:17" ht="15" customHeight="1" x14ac:dyDescent="0.25">
      <c r="A362" s="103" t="s">
        <v>6</v>
      </c>
      <c r="B362" s="104">
        <v>45188</v>
      </c>
      <c r="C362" s="105">
        <f>IFERROR(IF(B362&gt;0,B362-DATE(YEAR(B362),1,1)+1,""),"")</f>
        <v>262</v>
      </c>
      <c r="D362" s="106">
        <v>1</v>
      </c>
      <c r="E362" s="107">
        <v>369.2</v>
      </c>
      <c r="F362" s="107">
        <v>1.59</v>
      </c>
      <c r="G362" s="107">
        <v>0.11</v>
      </c>
      <c r="H362" s="107"/>
      <c r="I362" s="107"/>
      <c r="J362" s="107"/>
      <c r="K362" s="107"/>
      <c r="L362" s="107"/>
      <c r="M362" s="107"/>
      <c r="N362" s="107"/>
      <c r="O362" s="107"/>
      <c r="P362" s="107"/>
      <c r="Q362" s="119"/>
    </row>
    <row r="363" spans="1:17" ht="15" customHeight="1" x14ac:dyDescent="0.25">
      <c r="A363" s="109" t="s">
        <v>6</v>
      </c>
      <c r="B363" s="100">
        <v>45188</v>
      </c>
      <c r="C363" s="101">
        <f t="shared" ref="C363:C388" si="230">IFERROR(IF(B363&gt;0,B363-DATE(YEAR(B363),1,1)+1,""),"")</f>
        <v>262</v>
      </c>
      <c r="D363" s="97">
        <v>2</v>
      </c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120"/>
    </row>
    <row r="364" spans="1:17" ht="15" customHeight="1" x14ac:dyDescent="0.25">
      <c r="A364" s="109" t="s">
        <v>5</v>
      </c>
      <c r="B364" s="100">
        <v>45188</v>
      </c>
      <c r="C364" s="101">
        <f t="shared" si="230"/>
        <v>262</v>
      </c>
      <c r="D364" s="97">
        <v>1</v>
      </c>
      <c r="E364" s="102">
        <v>752</v>
      </c>
      <c r="F364" s="102">
        <v>25.14</v>
      </c>
      <c r="G364" s="102">
        <v>0.71</v>
      </c>
      <c r="H364" s="102"/>
      <c r="I364" s="102"/>
      <c r="J364" s="102"/>
      <c r="K364" s="102"/>
      <c r="L364" s="102"/>
      <c r="M364" s="102"/>
      <c r="N364" s="102"/>
      <c r="O364" s="102"/>
      <c r="P364" s="102"/>
      <c r="Q364" s="120"/>
    </row>
    <row r="365" spans="1:17" ht="15" customHeight="1" x14ac:dyDescent="0.25">
      <c r="A365" s="109" t="s">
        <v>5</v>
      </c>
      <c r="B365" s="100">
        <v>45188</v>
      </c>
      <c r="C365" s="101">
        <f t="shared" si="230"/>
        <v>262</v>
      </c>
      <c r="D365" s="97">
        <v>2</v>
      </c>
      <c r="E365" s="98">
        <v>68.819999999999993</v>
      </c>
      <c r="F365" s="98">
        <v>2.04</v>
      </c>
      <c r="G365" s="98">
        <v>0.3</v>
      </c>
      <c r="H365" s="98"/>
      <c r="I365" s="98"/>
      <c r="J365" s="98"/>
      <c r="K365" s="98"/>
      <c r="L365" s="98"/>
      <c r="M365" s="98"/>
      <c r="N365" s="98"/>
      <c r="O365" s="98"/>
      <c r="P365" s="98"/>
      <c r="Q365" s="120"/>
    </row>
    <row r="366" spans="1:17" ht="15" customHeight="1" x14ac:dyDescent="0.25">
      <c r="A366" s="109" t="s">
        <v>4</v>
      </c>
      <c r="B366" s="100">
        <v>45188</v>
      </c>
      <c r="C366" s="101">
        <f t="shared" si="230"/>
        <v>262</v>
      </c>
      <c r="D366" s="97">
        <v>1</v>
      </c>
      <c r="E366" s="102">
        <v>1519.9</v>
      </c>
      <c r="F366" s="102">
        <v>153.88999999999999</v>
      </c>
      <c r="G366" s="102">
        <v>25.39</v>
      </c>
      <c r="H366" s="102">
        <v>5.7</v>
      </c>
      <c r="I366" s="102">
        <v>1.1000000000000001</v>
      </c>
      <c r="J366" s="102"/>
      <c r="K366" s="102"/>
      <c r="L366" s="102"/>
      <c r="M366" s="102"/>
      <c r="N366" s="102"/>
      <c r="O366" s="102"/>
      <c r="P366" s="102"/>
      <c r="Q366" s="120"/>
    </row>
    <row r="367" spans="1:17" ht="15" customHeight="1" x14ac:dyDescent="0.25">
      <c r="A367" s="109" t="s">
        <v>4</v>
      </c>
      <c r="B367" s="100">
        <v>45188</v>
      </c>
      <c r="C367" s="101">
        <f t="shared" si="230"/>
        <v>262</v>
      </c>
      <c r="D367" s="97">
        <v>2</v>
      </c>
      <c r="E367" s="98">
        <v>1106.8</v>
      </c>
      <c r="F367" s="98">
        <v>149.19</v>
      </c>
      <c r="G367" s="98">
        <v>24.08</v>
      </c>
      <c r="H367" s="98">
        <v>5.52</v>
      </c>
      <c r="I367" s="98">
        <v>0.84</v>
      </c>
      <c r="J367" s="98"/>
      <c r="K367" s="98"/>
      <c r="L367" s="98"/>
      <c r="M367" s="98"/>
      <c r="N367" s="98"/>
      <c r="O367" s="98"/>
      <c r="P367" s="98"/>
      <c r="Q367" s="120"/>
    </row>
    <row r="368" spans="1:17" ht="15" customHeight="1" x14ac:dyDescent="0.25">
      <c r="A368" s="109" t="s">
        <v>3</v>
      </c>
      <c r="B368" s="100">
        <v>45188</v>
      </c>
      <c r="C368" s="101">
        <f t="shared" si="230"/>
        <v>262</v>
      </c>
      <c r="D368" s="97">
        <v>1</v>
      </c>
      <c r="E368" s="102">
        <v>2275</v>
      </c>
      <c r="F368" s="102">
        <v>250.7</v>
      </c>
      <c r="G368" s="102">
        <v>53.55</v>
      </c>
      <c r="H368" s="102">
        <v>13.77</v>
      </c>
      <c r="I368" s="102">
        <v>3.27</v>
      </c>
      <c r="J368" s="102">
        <v>0.83</v>
      </c>
      <c r="K368" s="102"/>
      <c r="L368" s="102"/>
      <c r="M368" s="102"/>
      <c r="N368" s="102"/>
      <c r="O368" s="102"/>
      <c r="P368" s="102"/>
      <c r="Q368" s="120"/>
    </row>
    <row r="369" spans="1:17" ht="15" customHeight="1" x14ac:dyDescent="0.25">
      <c r="A369" s="109" t="s">
        <v>3</v>
      </c>
      <c r="B369" s="100">
        <v>45188</v>
      </c>
      <c r="C369" s="101">
        <f t="shared" si="230"/>
        <v>262</v>
      </c>
      <c r="D369" s="97">
        <v>2</v>
      </c>
      <c r="E369" s="98">
        <v>1473.7</v>
      </c>
      <c r="F369" s="98">
        <v>319.7</v>
      </c>
      <c r="G369" s="98">
        <v>61.95</v>
      </c>
      <c r="H369" s="98">
        <v>15.14</v>
      </c>
      <c r="I369" s="98">
        <v>3.48</v>
      </c>
      <c r="J369" s="98">
        <v>0.68</v>
      </c>
      <c r="K369" s="98"/>
      <c r="L369" s="98"/>
      <c r="M369" s="98"/>
      <c r="N369" s="98"/>
      <c r="O369" s="98"/>
      <c r="P369" s="98"/>
      <c r="Q369" s="120"/>
    </row>
    <row r="370" spans="1:17" ht="15" customHeight="1" x14ac:dyDescent="0.25">
      <c r="A370" s="109" t="s">
        <v>15</v>
      </c>
      <c r="B370" s="100">
        <v>45188</v>
      </c>
      <c r="C370" s="101">
        <f t="shared" si="230"/>
        <v>262</v>
      </c>
      <c r="D370" s="97">
        <v>1</v>
      </c>
      <c r="E370" s="102">
        <v>1455.2</v>
      </c>
      <c r="F370" s="102">
        <v>256.60000000000002</v>
      </c>
      <c r="G370" s="102">
        <v>10.42</v>
      </c>
      <c r="H370" s="102">
        <v>3.27</v>
      </c>
      <c r="I370" s="102">
        <v>0.94</v>
      </c>
      <c r="J370" s="102"/>
      <c r="K370" s="102"/>
      <c r="L370" s="102"/>
      <c r="M370" s="102"/>
      <c r="N370" s="102"/>
      <c r="O370" s="102"/>
      <c r="P370" s="102"/>
      <c r="Q370" s="120"/>
    </row>
    <row r="371" spans="1:17" ht="15" customHeight="1" x14ac:dyDescent="0.25">
      <c r="A371" s="109" t="s">
        <v>15</v>
      </c>
      <c r="B371" s="100">
        <v>45188</v>
      </c>
      <c r="C371" s="101">
        <f t="shared" si="230"/>
        <v>262</v>
      </c>
      <c r="D371" s="97">
        <v>2</v>
      </c>
      <c r="E371" s="98">
        <v>1596.4</v>
      </c>
      <c r="F371" s="98">
        <v>256.8</v>
      </c>
      <c r="G371" s="98">
        <v>16.989999999999998</v>
      </c>
      <c r="H371" s="98">
        <v>3.48</v>
      </c>
      <c r="I371" s="98">
        <v>0.86</v>
      </c>
      <c r="J371" s="98"/>
      <c r="K371" s="98"/>
      <c r="L371" s="98"/>
      <c r="M371" s="98"/>
      <c r="N371" s="98"/>
      <c r="O371" s="98"/>
      <c r="P371" s="98"/>
      <c r="Q371" s="120"/>
    </row>
    <row r="372" spans="1:17" ht="15" customHeight="1" x14ac:dyDescent="0.25">
      <c r="A372" s="109" t="s">
        <v>2</v>
      </c>
      <c r="B372" s="100">
        <v>45188</v>
      </c>
      <c r="C372" s="101">
        <f t="shared" si="230"/>
        <v>262</v>
      </c>
      <c r="D372" s="97">
        <v>1</v>
      </c>
      <c r="E372" s="102">
        <v>1622.7</v>
      </c>
      <c r="F372" s="102">
        <v>403.8</v>
      </c>
      <c r="G372" s="102">
        <v>85.3</v>
      </c>
      <c r="H372" s="102">
        <v>23.26</v>
      </c>
      <c r="I372" s="102">
        <v>5.44</v>
      </c>
      <c r="J372" s="102">
        <v>2.2799999999999998</v>
      </c>
      <c r="K372" s="102">
        <v>0.73</v>
      </c>
      <c r="L372" s="102"/>
      <c r="M372" s="102"/>
      <c r="N372" s="102"/>
      <c r="O372" s="102"/>
      <c r="P372" s="102"/>
      <c r="Q372" s="120"/>
    </row>
    <row r="373" spans="1:17" ht="15" customHeight="1" x14ac:dyDescent="0.25">
      <c r="A373" s="109" t="s">
        <v>2</v>
      </c>
      <c r="B373" s="100">
        <v>45188</v>
      </c>
      <c r="C373" s="101">
        <f t="shared" si="230"/>
        <v>262</v>
      </c>
      <c r="D373" s="97">
        <v>2</v>
      </c>
      <c r="E373" s="98">
        <v>1513.2</v>
      </c>
      <c r="F373" s="98">
        <v>254.7</v>
      </c>
      <c r="G373" s="98">
        <v>88.36</v>
      </c>
      <c r="H373" s="98">
        <v>28.76</v>
      </c>
      <c r="I373" s="98">
        <v>8.61</v>
      </c>
      <c r="J373" s="98">
        <v>2.4</v>
      </c>
      <c r="K373" s="98">
        <v>0.54</v>
      </c>
      <c r="L373" s="98"/>
      <c r="M373" s="98"/>
      <c r="N373" s="98"/>
      <c r="O373" s="98"/>
      <c r="P373" s="98"/>
      <c r="Q373" s="120"/>
    </row>
    <row r="374" spans="1:17" ht="15" customHeight="1" x14ac:dyDescent="0.25">
      <c r="A374" s="109" t="s">
        <v>1</v>
      </c>
      <c r="B374" s="100">
        <v>45188</v>
      </c>
      <c r="C374" s="101">
        <f t="shared" si="230"/>
        <v>262</v>
      </c>
      <c r="D374" s="97">
        <v>1</v>
      </c>
      <c r="E374" s="102">
        <v>1513</v>
      </c>
      <c r="F374" s="102">
        <v>300.60000000000002</v>
      </c>
      <c r="G374" s="102">
        <v>134.41</v>
      </c>
      <c r="H374" s="102">
        <v>54.93</v>
      </c>
      <c r="I374" s="102">
        <v>20.46</v>
      </c>
      <c r="J374" s="102">
        <v>7.53</v>
      </c>
      <c r="K374" s="102">
        <v>2.4500000000000002</v>
      </c>
      <c r="L374" s="102">
        <v>0.93</v>
      </c>
      <c r="M374" s="102"/>
      <c r="N374" s="102"/>
      <c r="O374" s="102"/>
      <c r="P374" s="102"/>
      <c r="Q374" s="120"/>
    </row>
    <row r="375" spans="1:17" ht="15" customHeight="1" x14ac:dyDescent="0.25">
      <c r="A375" s="109" t="s">
        <v>1</v>
      </c>
      <c r="B375" s="100">
        <v>45188</v>
      </c>
      <c r="C375" s="101">
        <f t="shared" si="230"/>
        <v>262</v>
      </c>
      <c r="D375" s="97">
        <v>2</v>
      </c>
      <c r="E375" s="98">
        <v>1391.7</v>
      </c>
      <c r="F375" s="98">
        <v>412.8</v>
      </c>
      <c r="G375" s="98">
        <v>132.99</v>
      </c>
      <c r="H375" s="98">
        <v>47.31</v>
      </c>
      <c r="I375" s="98">
        <v>19</v>
      </c>
      <c r="J375" s="98">
        <v>9.94</v>
      </c>
      <c r="K375" s="98">
        <v>3</v>
      </c>
      <c r="L375" s="98">
        <v>0.89</v>
      </c>
      <c r="M375" s="98"/>
      <c r="N375" s="98"/>
      <c r="O375" s="98"/>
      <c r="P375" s="98"/>
      <c r="Q375" s="120"/>
    </row>
    <row r="376" spans="1:17" ht="15" customHeight="1" x14ac:dyDescent="0.25">
      <c r="A376" s="109" t="s">
        <v>16</v>
      </c>
      <c r="B376" s="100">
        <v>45188</v>
      </c>
      <c r="C376" s="101">
        <f t="shared" si="230"/>
        <v>262</v>
      </c>
      <c r="D376" s="97">
        <v>1</v>
      </c>
      <c r="E376" s="102">
        <v>1188.7</v>
      </c>
      <c r="F376" s="102">
        <v>179.67</v>
      </c>
      <c r="G376" s="102">
        <v>57.24</v>
      </c>
      <c r="H376" s="102"/>
      <c r="I376" s="102"/>
      <c r="J376" s="102"/>
      <c r="K376" s="102"/>
      <c r="L376" s="102"/>
      <c r="M376" s="102"/>
      <c r="N376" s="102"/>
      <c r="O376" s="102"/>
      <c r="P376" s="102"/>
      <c r="Q376" s="120"/>
    </row>
    <row r="377" spans="1:17" ht="15" customHeight="1" x14ac:dyDescent="0.25">
      <c r="A377" s="109" t="s">
        <v>16</v>
      </c>
      <c r="B377" s="100">
        <v>45188</v>
      </c>
      <c r="C377" s="101">
        <f t="shared" si="230"/>
        <v>262</v>
      </c>
      <c r="D377" s="97">
        <v>2</v>
      </c>
      <c r="E377" s="98">
        <v>1474</v>
      </c>
      <c r="F377" s="98">
        <v>406.7</v>
      </c>
      <c r="G377" s="98">
        <v>70</v>
      </c>
      <c r="H377" s="98"/>
      <c r="I377" s="98"/>
      <c r="J377" s="98"/>
      <c r="K377" s="98"/>
      <c r="L377" s="98"/>
      <c r="M377" s="98"/>
      <c r="N377" s="98"/>
      <c r="O377" s="98"/>
      <c r="P377" s="98"/>
      <c r="Q377" s="120"/>
    </row>
    <row r="378" spans="1:17" ht="15" customHeight="1" x14ac:dyDescent="0.25">
      <c r="A378" s="109" t="s">
        <v>0</v>
      </c>
      <c r="B378" s="100">
        <v>45188</v>
      </c>
      <c r="C378" s="101">
        <f t="shared" si="230"/>
        <v>262</v>
      </c>
      <c r="D378" s="97">
        <v>1</v>
      </c>
      <c r="E378" s="102">
        <v>1729.4</v>
      </c>
      <c r="F378" s="102">
        <v>689.9</v>
      </c>
      <c r="G378" s="102">
        <v>505.4</v>
      </c>
      <c r="H378" s="102">
        <v>320.8</v>
      </c>
      <c r="I378" s="102">
        <v>204.4</v>
      </c>
      <c r="J378" s="102">
        <v>162.63999999999999</v>
      </c>
      <c r="K378" s="102">
        <v>111.08</v>
      </c>
      <c r="L378" s="102">
        <v>76.33</v>
      </c>
      <c r="M378" s="102">
        <v>51.84</v>
      </c>
      <c r="N378" s="102">
        <v>33.94</v>
      </c>
      <c r="O378" s="102">
        <v>26.42</v>
      </c>
      <c r="P378" s="118">
        <v>12.88</v>
      </c>
      <c r="Q378" s="120"/>
    </row>
    <row r="379" spans="1:17" ht="15" customHeight="1" x14ac:dyDescent="0.25">
      <c r="A379" s="109" t="s">
        <v>0</v>
      </c>
      <c r="B379" s="100">
        <v>45188</v>
      </c>
      <c r="C379" s="101">
        <f t="shared" si="230"/>
        <v>262</v>
      </c>
      <c r="D379" s="97">
        <v>2</v>
      </c>
      <c r="E379" s="98">
        <v>1803.7</v>
      </c>
      <c r="F379" s="98">
        <v>739.6</v>
      </c>
      <c r="G379" s="98">
        <v>615.70000000000005</v>
      </c>
      <c r="H379" s="98">
        <v>328.8</v>
      </c>
      <c r="I379" s="98">
        <v>242</v>
      </c>
      <c r="J379" s="98">
        <v>159.96</v>
      </c>
      <c r="K379" s="98">
        <v>108.05</v>
      </c>
      <c r="L379" s="98">
        <v>82.53</v>
      </c>
      <c r="M379" s="98">
        <v>51.84</v>
      </c>
      <c r="N379" s="98">
        <v>36.17</v>
      </c>
      <c r="O379" s="98">
        <v>24.19</v>
      </c>
      <c r="P379" s="118">
        <v>11.85</v>
      </c>
      <c r="Q379" s="120"/>
    </row>
    <row r="380" spans="1:17" ht="15" customHeight="1" x14ac:dyDescent="0.25">
      <c r="A380" s="109" t="s">
        <v>6</v>
      </c>
      <c r="B380" s="100">
        <v>45188</v>
      </c>
      <c r="C380" s="101">
        <f t="shared" si="230"/>
        <v>262</v>
      </c>
      <c r="D380" s="97" t="s">
        <v>14</v>
      </c>
      <c r="E380" s="98">
        <f t="shared" ref="E380:M380" si="231">IFERROR(AVERAGE(E362,E363),"")</f>
        <v>369.2</v>
      </c>
      <c r="F380" s="98">
        <f t="shared" si="231"/>
        <v>1.59</v>
      </c>
      <c r="G380" s="98">
        <f t="shared" si="231"/>
        <v>0.11</v>
      </c>
      <c r="H380" s="98" t="str">
        <f t="shared" si="231"/>
        <v/>
      </c>
      <c r="I380" s="98" t="str">
        <f t="shared" si="231"/>
        <v/>
      </c>
      <c r="J380" s="98" t="str">
        <f t="shared" si="231"/>
        <v/>
      </c>
      <c r="K380" s="98" t="str">
        <f t="shared" si="231"/>
        <v/>
      </c>
      <c r="L380" s="98" t="str">
        <f t="shared" si="231"/>
        <v/>
      </c>
      <c r="M380" s="98" t="str">
        <f t="shared" si="231"/>
        <v/>
      </c>
      <c r="N380" s="98"/>
      <c r="O380" s="98" t="s">
        <v>40</v>
      </c>
      <c r="P380" s="98" t="s">
        <v>40</v>
      </c>
      <c r="Q380" s="120"/>
    </row>
    <row r="381" spans="1:17" ht="15" customHeight="1" x14ac:dyDescent="0.25">
      <c r="A381" s="109" t="s">
        <v>5</v>
      </c>
      <c r="B381" s="100">
        <v>45188</v>
      </c>
      <c r="C381" s="101">
        <f t="shared" si="230"/>
        <v>262</v>
      </c>
      <c r="D381" s="97" t="s">
        <v>14</v>
      </c>
      <c r="E381" s="98">
        <f t="shared" ref="E381:M381" si="232">IFERROR(AVERAGE(E364,E365),"")</f>
        <v>410.40999999999997</v>
      </c>
      <c r="F381" s="98">
        <f t="shared" si="232"/>
        <v>13.59</v>
      </c>
      <c r="G381" s="98">
        <f t="shared" si="232"/>
        <v>0.505</v>
      </c>
      <c r="H381" s="98" t="str">
        <f t="shared" si="232"/>
        <v/>
      </c>
      <c r="I381" s="98" t="str">
        <f t="shared" si="232"/>
        <v/>
      </c>
      <c r="J381" s="98" t="str">
        <f t="shared" si="232"/>
        <v/>
      </c>
      <c r="K381" s="98" t="str">
        <f t="shared" si="232"/>
        <v/>
      </c>
      <c r="L381" s="98" t="str">
        <f t="shared" si="232"/>
        <v/>
      </c>
      <c r="M381" s="98" t="str">
        <f t="shared" si="232"/>
        <v/>
      </c>
      <c r="N381" s="98"/>
      <c r="O381" s="98" t="s">
        <v>40</v>
      </c>
      <c r="P381" s="98" t="s">
        <v>40</v>
      </c>
      <c r="Q381" s="120"/>
    </row>
    <row r="382" spans="1:17" ht="15" customHeight="1" x14ac:dyDescent="0.25">
      <c r="A382" s="109" t="s">
        <v>4</v>
      </c>
      <c r="B382" s="100">
        <v>45188</v>
      </c>
      <c r="C382" s="101">
        <f t="shared" si="230"/>
        <v>262</v>
      </c>
      <c r="D382" s="97" t="s">
        <v>14</v>
      </c>
      <c r="E382" s="98">
        <f t="shared" ref="E382:M382" si="233">IFERROR(AVERAGE(E366,E367),"")</f>
        <v>1313.35</v>
      </c>
      <c r="F382" s="98">
        <f t="shared" si="233"/>
        <v>151.54</v>
      </c>
      <c r="G382" s="98">
        <f t="shared" si="233"/>
        <v>24.734999999999999</v>
      </c>
      <c r="H382" s="98">
        <f t="shared" si="233"/>
        <v>5.6099999999999994</v>
      </c>
      <c r="I382" s="98">
        <f t="shared" si="233"/>
        <v>0.97</v>
      </c>
      <c r="J382" s="98" t="str">
        <f t="shared" si="233"/>
        <v/>
      </c>
      <c r="K382" s="98" t="str">
        <f t="shared" si="233"/>
        <v/>
      </c>
      <c r="L382" s="98" t="str">
        <f t="shared" si="233"/>
        <v/>
      </c>
      <c r="M382" s="98" t="str">
        <f t="shared" si="233"/>
        <v/>
      </c>
      <c r="N382" s="98"/>
      <c r="O382" s="98" t="s">
        <v>40</v>
      </c>
      <c r="P382" s="98" t="s">
        <v>40</v>
      </c>
      <c r="Q382" s="120"/>
    </row>
    <row r="383" spans="1:17" ht="15" customHeight="1" x14ac:dyDescent="0.25">
      <c r="A383" s="109" t="s">
        <v>3</v>
      </c>
      <c r="B383" s="100">
        <v>45188</v>
      </c>
      <c r="C383" s="101">
        <f t="shared" si="230"/>
        <v>262</v>
      </c>
      <c r="D383" s="97" t="s">
        <v>14</v>
      </c>
      <c r="E383" s="98">
        <f t="shared" ref="E383:M383" si="234">IFERROR(AVERAGE(E368,E369),"")</f>
        <v>1874.35</v>
      </c>
      <c r="F383" s="98">
        <f t="shared" si="234"/>
        <v>285.2</v>
      </c>
      <c r="G383" s="98">
        <f t="shared" si="234"/>
        <v>57.75</v>
      </c>
      <c r="H383" s="98">
        <f t="shared" si="234"/>
        <v>14.455</v>
      </c>
      <c r="I383" s="98">
        <f t="shared" si="234"/>
        <v>3.375</v>
      </c>
      <c r="J383" s="98">
        <f t="shared" si="234"/>
        <v>0.755</v>
      </c>
      <c r="K383" s="98" t="str">
        <f t="shared" si="234"/>
        <v/>
      </c>
      <c r="L383" s="98" t="str">
        <f t="shared" si="234"/>
        <v/>
      </c>
      <c r="M383" s="98" t="str">
        <f t="shared" si="234"/>
        <v/>
      </c>
      <c r="N383" s="98"/>
      <c r="O383" s="98" t="s">
        <v>40</v>
      </c>
      <c r="P383" s="98" t="s">
        <v>40</v>
      </c>
      <c r="Q383" s="120"/>
    </row>
    <row r="384" spans="1:17" ht="15" customHeight="1" x14ac:dyDescent="0.25">
      <c r="A384" s="109" t="s">
        <v>15</v>
      </c>
      <c r="B384" s="100">
        <v>45188</v>
      </c>
      <c r="C384" s="101">
        <f t="shared" si="230"/>
        <v>262</v>
      </c>
      <c r="D384" s="97" t="s">
        <v>14</v>
      </c>
      <c r="E384" s="98">
        <f t="shared" ref="E384:M384" si="235">IFERROR(AVERAGE(E370,E371),"")</f>
        <v>1525.8000000000002</v>
      </c>
      <c r="F384" s="98">
        <f t="shared" si="235"/>
        <v>256.70000000000005</v>
      </c>
      <c r="G384" s="98">
        <f t="shared" si="235"/>
        <v>13.704999999999998</v>
      </c>
      <c r="H384" s="98">
        <f t="shared" si="235"/>
        <v>3.375</v>
      </c>
      <c r="I384" s="98">
        <f t="shared" si="235"/>
        <v>0.89999999999999991</v>
      </c>
      <c r="J384" s="98" t="str">
        <f t="shared" si="235"/>
        <v/>
      </c>
      <c r="K384" s="98" t="str">
        <f t="shared" si="235"/>
        <v/>
      </c>
      <c r="L384" s="98" t="str">
        <f t="shared" si="235"/>
        <v/>
      </c>
      <c r="M384" s="98" t="str">
        <f t="shared" si="235"/>
        <v/>
      </c>
      <c r="N384" s="98"/>
      <c r="O384" s="98" t="s">
        <v>40</v>
      </c>
      <c r="P384" s="98" t="s">
        <v>40</v>
      </c>
      <c r="Q384" s="120"/>
    </row>
    <row r="385" spans="1:17" ht="15" customHeight="1" x14ac:dyDescent="0.25">
      <c r="A385" s="109" t="s">
        <v>2</v>
      </c>
      <c r="B385" s="100">
        <v>45188</v>
      </c>
      <c r="C385" s="101">
        <f t="shared" si="230"/>
        <v>262</v>
      </c>
      <c r="D385" s="97" t="s">
        <v>14</v>
      </c>
      <c r="E385" s="98">
        <f t="shared" ref="E385:M385" si="236">IFERROR(AVERAGE(E372,E373),"")</f>
        <v>1567.95</v>
      </c>
      <c r="F385" s="98">
        <f t="shared" si="236"/>
        <v>329.25</v>
      </c>
      <c r="G385" s="98">
        <f t="shared" si="236"/>
        <v>86.83</v>
      </c>
      <c r="H385" s="98">
        <f t="shared" si="236"/>
        <v>26.01</v>
      </c>
      <c r="I385" s="98">
        <f t="shared" si="236"/>
        <v>7.0250000000000004</v>
      </c>
      <c r="J385" s="98">
        <f t="shared" si="236"/>
        <v>2.34</v>
      </c>
      <c r="K385" s="98">
        <f t="shared" si="236"/>
        <v>0.63500000000000001</v>
      </c>
      <c r="L385" s="98" t="str">
        <f t="shared" si="236"/>
        <v/>
      </c>
      <c r="M385" s="98" t="str">
        <f t="shared" si="236"/>
        <v/>
      </c>
      <c r="N385" s="98"/>
      <c r="O385" s="98" t="s">
        <v>40</v>
      </c>
      <c r="P385" s="98" t="s">
        <v>40</v>
      </c>
      <c r="Q385" s="120"/>
    </row>
    <row r="386" spans="1:17" ht="15" customHeight="1" x14ac:dyDescent="0.25">
      <c r="A386" s="109" t="s">
        <v>1</v>
      </c>
      <c r="B386" s="100">
        <v>45188</v>
      </c>
      <c r="C386" s="101">
        <f t="shared" si="230"/>
        <v>262</v>
      </c>
      <c r="D386" s="97" t="s">
        <v>14</v>
      </c>
      <c r="E386" s="98">
        <f t="shared" ref="E386:M386" si="237">IFERROR(AVERAGE(E374,E375),"")</f>
        <v>1452.35</v>
      </c>
      <c r="F386" s="98">
        <f t="shared" si="237"/>
        <v>356.70000000000005</v>
      </c>
      <c r="G386" s="98">
        <f t="shared" si="237"/>
        <v>133.69999999999999</v>
      </c>
      <c r="H386" s="98">
        <f t="shared" si="237"/>
        <v>51.120000000000005</v>
      </c>
      <c r="I386" s="98">
        <f t="shared" si="237"/>
        <v>19.73</v>
      </c>
      <c r="J386" s="98">
        <f t="shared" si="237"/>
        <v>8.7349999999999994</v>
      </c>
      <c r="K386" s="98">
        <f t="shared" si="237"/>
        <v>2.7250000000000001</v>
      </c>
      <c r="L386" s="98">
        <f t="shared" si="237"/>
        <v>0.91</v>
      </c>
      <c r="M386" s="98" t="str">
        <f t="shared" si="237"/>
        <v/>
      </c>
      <c r="N386" s="98"/>
      <c r="O386" s="98" t="s">
        <v>40</v>
      </c>
      <c r="P386" s="98" t="s">
        <v>40</v>
      </c>
      <c r="Q386" s="120"/>
    </row>
    <row r="387" spans="1:17" ht="15" customHeight="1" x14ac:dyDescent="0.25">
      <c r="A387" s="109" t="s">
        <v>16</v>
      </c>
      <c r="B387" s="100">
        <v>45188</v>
      </c>
      <c r="C387" s="101">
        <f t="shared" si="230"/>
        <v>262</v>
      </c>
      <c r="D387" s="97" t="s">
        <v>14</v>
      </c>
      <c r="E387" s="98">
        <f t="shared" ref="E387:M387" si="238">IFERROR(AVERAGE(E376,E377),"")</f>
        <v>1331.35</v>
      </c>
      <c r="F387" s="98">
        <f t="shared" si="238"/>
        <v>293.185</v>
      </c>
      <c r="G387" s="98">
        <f t="shared" si="238"/>
        <v>63.620000000000005</v>
      </c>
      <c r="H387" s="98" t="str">
        <f t="shared" si="238"/>
        <v/>
      </c>
      <c r="I387" s="98" t="str">
        <f t="shared" si="238"/>
        <v/>
      </c>
      <c r="J387" s="98" t="str">
        <f t="shared" si="238"/>
        <v/>
      </c>
      <c r="K387" s="98" t="str">
        <f t="shared" si="238"/>
        <v/>
      </c>
      <c r="L387" s="98" t="str">
        <f t="shared" si="238"/>
        <v/>
      </c>
      <c r="M387" s="98" t="str">
        <f t="shared" si="238"/>
        <v/>
      </c>
      <c r="N387" s="98"/>
      <c r="O387" s="98" t="s">
        <v>40</v>
      </c>
      <c r="P387" s="98" t="s">
        <v>40</v>
      </c>
      <c r="Q387" s="120"/>
    </row>
    <row r="388" spans="1:17" ht="15" customHeight="1" thickBot="1" x14ac:dyDescent="0.3">
      <c r="A388" s="112" t="s">
        <v>0</v>
      </c>
      <c r="B388" s="121">
        <v>45188</v>
      </c>
      <c r="C388" s="122">
        <f t="shared" si="230"/>
        <v>262</v>
      </c>
      <c r="D388" s="115" t="s">
        <v>14</v>
      </c>
      <c r="E388" s="116">
        <f t="shared" ref="E388:P388" si="239">IFERROR(AVERAGE(E378,E379),"")</f>
        <v>1766.5500000000002</v>
      </c>
      <c r="F388" s="116">
        <f t="shared" si="239"/>
        <v>714.75</v>
      </c>
      <c r="G388" s="116">
        <f t="shared" si="239"/>
        <v>560.54999999999995</v>
      </c>
      <c r="H388" s="116">
        <f t="shared" si="239"/>
        <v>324.8</v>
      </c>
      <c r="I388" s="116">
        <f t="shared" si="239"/>
        <v>223.2</v>
      </c>
      <c r="J388" s="116">
        <f t="shared" si="239"/>
        <v>161.30000000000001</v>
      </c>
      <c r="K388" s="116">
        <f t="shared" si="239"/>
        <v>109.565</v>
      </c>
      <c r="L388" s="116">
        <f t="shared" si="239"/>
        <v>79.430000000000007</v>
      </c>
      <c r="M388" s="123">
        <f t="shared" si="239"/>
        <v>51.84</v>
      </c>
      <c r="N388" s="123">
        <f t="shared" si="239"/>
        <v>35.055</v>
      </c>
      <c r="O388" s="123">
        <f t="shared" si="239"/>
        <v>25.305</v>
      </c>
      <c r="P388" s="123">
        <f t="shared" si="239"/>
        <v>12.365</v>
      </c>
      <c r="Q388" s="124"/>
    </row>
  </sheetData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DAE5-FA6C-4165-BD0D-E43D943F7ACF}">
  <dimension ref="A1:Q28"/>
  <sheetViews>
    <sheetView showGridLines="0" workbookViewId="0">
      <selection activeCell="B19" sqref="B19"/>
    </sheetView>
  </sheetViews>
  <sheetFormatPr defaultRowHeight="15" x14ac:dyDescent="0.25"/>
  <cols>
    <col min="1" max="1" width="18.28515625" customWidth="1"/>
    <col min="2" max="2" width="15.28515625" customWidth="1"/>
    <col min="5" max="5" width="10.7109375" bestFit="1" customWidth="1"/>
    <col min="17" max="17" width="32.5703125" customWidth="1"/>
  </cols>
  <sheetData>
    <row r="1" spans="1:17" ht="15.75" thickBot="1" x14ac:dyDescent="0.3">
      <c r="A1" s="125" t="s">
        <v>13</v>
      </c>
      <c r="B1" s="126" t="s">
        <v>12</v>
      </c>
      <c r="C1" s="127" t="s">
        <v>11</v>
      </c>
      <c r="D1" s="127" t="s">
        <v>10</v>
      </c>
      <c r="E1" s="125">
        <v>0</v>
      </c>
      <c r="F1" s="128">
        <v>0.5</v>
      </c>
      <c r="G1" s="127">
        <v>1</v>
      </c>
      <c r="H1" s="128">
        <v>1.5</v>
      </c>
      <c r="I1" s="127">
        <v>2</v>
      </c>
      <c r="J1" s="128">
        <v>2.5</v>
      </c>
      <c r="K1" s="127">
        <v>3</v>
      </c>
      <c r="L1" s="128">
        <v>3.5</v>
      </c>
      <c r="M1" s="127">
        <v>4</v>
      </c>
      <c r="N1" s="128">
        <v>4.5</v>
      </c>
      <c r="O1" s="128">
        <v>5</v>
      </c>
      <c r="P1" s="127">
        <v>6</v>
      </c>
      <c r="Q1" s="125" t="s">
        <v>9</v>
      </c>
    </row>
    <row r="2" spans="1:17" ht="15.75" x14ac:dyDescent="0.25">
      <c r="A2" s="103" t="s">
        <v>6</v>
      </c>
      <c r="B2" s="104">
        <v>45188</v>
      </c>
      <c r="C2" s="105">
        <f>IFERROR(IF(B2&gt;0,B2-DATE(YEAR(B2),1,1)+1,""),"")</f>
        <v>262</v>
      </c>
      <c r="D2" s="106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19"/>
    </row>
    <row r="3" spans="1:17" ht="15.75" x14ac:dyDescent="0.25">
      <c r="A3" s="109" t="s">
        <v>6</v>
      </c>
      <c r="B3" s="100">
        <v>45188</v>
      </c>
      <c r="C3" s="101">
        <f t="shared" ref="C3:C19" si="0">IFERROR(IF(B3&gt;0,B3-DATE(YEAR(B3),1,1)+1,""),"")</f>
        <v>262</v>
      </c>
      <c r="D3" s="97">
        <v>2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120"/>
    </row>
    <row r="4" spans="1:17" ht="15.75" x14ac:dyDescent="0.25">
      <c r="A4" s="109" t="s">
        <v>5</v>
      </c>
      <c r="B4" s="100">
        <v>45188</v>
      </c>
      <c r="C4" s="101">
        <f t="shared" si="0"/>
        <v>262</v>
      </c>
      <c r="D4" s="97">
        <v>1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20"/>
    </row>
    <row r="5" spans="1:17" ht="15.75" x14ac:dyDescent="0.25">
      <c r="A5" s="109" t="s">
        <v>5</v>
      </c>
      <c r="B5" s="100">
        <v>45188</v>
      </c>
      <c r="C5" s="101">
        <f t="shared" si="0"/>
        <v>262</v>
      </c>
      <c r="D5" s="97">
        <v>2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120"/>
    </row>
    <row r="6" spans="1:17" ht="15.75" x14ac:dyDescent="0.25">
      <c r="A6" s="109" t="s">
        <v>4</v>
      </c>
      <c r="B6" s="100">
        <v>45188</v>
      </c>
      <c r="C6" s="101">
        <f t="shared" si="0"/>
        <v>262</v>
      </c>
      <c r="D6" s="97">
        <v>1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20"/>
    </row>
    <row r="7" spans="1:17" ht="15.75" x14ac:dyDescent="0.25">
      <c r="A7" s="109" t="s">
        <v>4</v>
      </c>
      <c r="B7" s="100">
        <v>45188</v>
      </c>
      <c r="C7" s="101">
        <f t="shared" si="0"/>
        <v>262</v>
      </c>
      <c r="D7" s="97">
        <v>2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120"/>
    </row>
    <row r="8" spans="1:17" ht="15.75" x14ac:dyDescent="0.25">
      <c r="A8" s="109" t="s">
        <v>3</v>
      </c>
      <c r="B8" s="100">
        <v>45188</v>
      </c>
      <c r="C8" s="101">
        <f t="shared" si="0"/>
        <v>262</v>
      </c>
      <c r="D8" s="97">
        <v>1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20"/>
    </row>
    <row r="9" spans="1:17" ht="15.75" x14ac:dyDescent="0.25">
      <c r="A9" s="109" t="s">
        <v>3</v>
      </c>
      <c r="B9" s="100">
        <v>45188</v>
      </c>
      <c r="C9" s="101">
        <f t="shared" si="0"/>
        <v>262</v>
      </c>
      <c r="D9" s="97">
        <v>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20"/>
    </row>
    <row r="10" spans="1:17" ht="15.75" x14ac:dyDescent="0.25">
      <c r="A10" s="109" t="s">
        <v>15</v>
      </c>
      <c r="B10" s="100">
        <v>45188</v>
      </c>
      <c r="C10" s="101">
        <f t="shared" si="0"/>
        <v>262</v>
      </c>
      <c r="D10" s="97">
        <v>1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20"/>
    </row>
    <row r="11" spans="1:17" ht="15.75" x14ac:dyDescent="0.25">
      <c r="A11" s="109" t="s">
        <v>15</v>
      </c>
      <c r="B11" s="100">
        <v>45188</v>
      </c>
      <c r="C11" s="101">
        <f t="shared" si="0"/>
        <v>262</v>
      </c>
      <c r="D11" s="97">
        <v>2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20"/>
    </row>
    <row r="12" spans="1:17" ht="15.75" x14ac:dyDescent="0.25">
      <c r="A12" s="109" t="s">
        <v>2</v>
      </c>
      <c r="B12" s="100">
        <v>45188</v>
      </c>
      <c r="C12" s="101">
        <f t="shared" si="0"/>
        <v>262</v>
      </c>
      <c r="D12" s="97">
        <v>1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20"/>
    </row>
    <row r="13" spans="1:17" ht="15.75" x14ac:dyDescent="0.25">
      <c r="A13" s="109" t="s">
        <v>2</v>
      </c>
      <c r="B13" s="100">
        <v>45188</v>
      </c>
      <c r="C13" s="101">
        <f t="shared" si="0"/>
        <v>262</v>
      </c>
      <c r="D13" s="97">
        <v>2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20"/>
    </row>
    <row r="14" spans="1:17" ht="15.75" x14ac:dyDescent="0.25">
      <c r="A14" s="109" t="s">
        <v>1</v>
      </c>
      <c r="B14" s="100">
        <v>45188</v>
      </c>
      <c r="C14" s="101">
        <f t="shared" si="0"/>
        <v>262</v>
      </c>
      <c r="D14" s="97">
        <v>1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20"/>
    </row>
    <row r="15" spans="1:17" ht="15.75" x14ac:dyDescent="0.25">
      <c r="A15" s="109" t="s">
        <v>1</v>
      </c>
      <c r="B15" s="100">
        <v>45188</v>
      </c>
      <c r="C15" s="101">
        <f t="shared" si="0"/>
        <v>262</v>
      </c>
      <c r="D15" s="97">
        <v>2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20"/>
    </row>
    <row r="16" spans="1:17" ht="15.75" x14ac:dyDescent="0.25">
      <c r="A16" s="109" t="s">
        <v>16</v>
      </c>
      <c r="B16" s="100">
        <v>45188</v>
      </c>
      <c r="C16" s="101">
        <f t="shared" si="0"/>
        <v>262</v>
      </c>
      <c r="D16" s="97">
        <v>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20"/>
    </row>
    <row r="17" spans="1:17" ht="15.75" x14ac:dyDescent="0.25">
      <c r="A17" s="109" t="s">
        <v>16</v>
      </c>
      <c r="B17" s="100">
        <v>45188</v>
      </c>
      <c r="C17" s="101">
        <f t="shared" si="0"/>
        <v>262</v>
      </c>
      <c r="D17" s="97">
        <v>2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20"/>
    </row>
    <row r="18" spans="1:17" ht="15.75" x14ac:dyDescent="0.25">
      <c r="A18" s="109" t="s">
        <v>0</v>
      </c>
      <c r="B18" s="100">
        <v>45188</v>
      </c>
      <c r="C18" s="101">
        <f t="shared" si="0"/>
        <v>262</v>
      </c>
      <c r="D18" s="97">
        <v>1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18"/>
      <c r="Q18" s="120"/>
    </row>
    <row r="19" spans="1:17" ht="15.75" x14ac:dyDescent="0.25">
      <c r="A19" s="109" t="s">
        <v>0</v>
      </c>
      <c r="B19" s="100">
        <v>45188</v>
      </c>
      <c r="C19" s="101">
        <f t="shared" si="0"/>
        <v>262</v>
      </c>
      <c r="D19" s="97">
        <v>2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18"/>
      <c r="Q19" s="120"/>
    </row>
    <row r="20" spans="1:17" ht="15.75" x14ac:dyDescent="0.25">
      <c r="A20" s="109" t="s">
        <v>6</v>
      </c>
      <c r="B20" s="100">
        <v>45188</v>
      </c>
      <c r="C20" s="101">
        <f t="shared" ref="C20:C28" si="1">IFERROR(IF(B20&gt;0,B20-DATE(YEAR(B20),1,1)+1,""),"")</f>
        <v>262</v>
      </c>
      <c r="D20" s="97" t="s">
        <v>14</v>
      </c>
      <c r="E20" s="98" t="str">
        <f t="shared" ref="E20:M20" si="2">IFERROR(AVERAGE(E2,E3),"")</f>
        <v/>
      </c>
      <c r="F20" s="98" t="str">
        <f t="shared" si="2"/>
        <v/>
      </c>
      <c r="G20" s="98" t="str">
        <f t="shared" si="2"/>
        <v/>
      </c>
      <c r="H20" s="98" t="str">
        <f t="shared" si="2"/>
        <v/>
      </c>
      <c r="I20" s="98" t="str">
        <f t="shared" si="2"/>
        <v/>
      </c>
      <c r="J20" s="98" t="str">
        <f t="shared" si="2"/>
        <v/>
      </c>
      <c r="K20" s="98" t="str">
        <f t="shared" si="2"/>
        <v/>
      </c>
      <c r="L20" s="98" t="str">
        <f t="shared" si="2"/>
        <v/>
      </c>
      <c r="M20" s="98" t="str">
        <f t="shared" si="2"/>
        <v/>
      </c>
      <c r="N20" s="98"/>
      <c r="O20" s="98" t="s">
        <v>40</v>
      </c>
      <c r="P20" s="98" t="s">
        <v>40</v>
      </c>
      <c r="Q20" s="120"/>
    </row>
    <row r="21" spans="1:17" ht="15.75" x14ac:dyDescent="0.25">
      <c r="A21" s="109" t="s">
        <v>5</v>
      </c>
      <c r="B21" s="100">
        <v>45188</v>
      </c>
      <c r="C21" s="101">
        <f t="shared" si="1"/>
        <v>262</v>
      </c>
      <c r="D21" s="97" t="s">
        <v>14</v>
      </c>
      <c r="E21" s="98" t="str">
        <f t="shared" ref="E21:M21" si="3">IFERROR(AVERAGE(E4,E5),"")</f>
        <v/>
      </c>
      <c r="F21" s="98" t="str">
        <f t="shared" si="3"/>
        <v/>
      </c>
      <c r="G21" s="98" t="str">
        <f t="shared" si="3"/>
        <v/>
      </c>
      <c r="H21" s="98" t="str">
        <f t="shared" si="3"/>
        <v/>
      </c>
      <c r="I21" s="98" t="str">
        <f t="shared" si="3"/>
        <v/>
      </c>
      <c r="J21" s="98" t="str">
        <f t="shared" si="3"/>
        <v/>
      </c>
      <c r="K21" s="98" t="str">
        <f t="shared" si="3"/>
        <v/>
      </c>
      <c r="L21" s="98" t="str">
        <f t="shared" si="3"/>
        <v/>
      </c>
      <c r="M21" s="98" t="str">
        <f t="shared" si="3"/>
        <v/>
      </c>
      <c r="N21" s="98"/>
      <c r="O21" s="98" t="s">
        <v>40</v>
      </c>
      <c r="P21" s="98" t="s">
        <v>40</v>
      </c>
      <c r="Q21" s="120"/>
    </row>
    <row r="22" spans="1:17" ht="15.75" x14ac:dyDescent="0.25">
      <c r="A22" s="109" t="s">
        <v>4</v>
      </c>
      <c r="B22" s="100">
        <v>45188</v>
      </c>
      <c r="C22" s="101">
        <f t="shared" si="1"/>
        <v>262</v>
      </c>
      <c r="D22" s="97" t="s">
        <v>14</v>
      </c>
      <c r="E22" s="98" t="str">
        <f t="shared" ref="E22:M22" si="4">IFERROR(AVERAGE(E6,E7),"")</f>
        <v/>
      </c>
      <c r="F22" s="98" t="str">
        <f t="shared" si="4"/>
        <v/>
      </c>
      <c r="G22" s="98" t="str">
        <f t="shared" si="4"/>
        <v/>
      </c>
      <c r="H22" s="98" t="str">
        <f t="shared" si="4"/>
        <v/>
      </c>
      <c r="I22" s="98" t="str">
        <f t="shared" si="4"/>
        <v/>
      </c>
      <c r="J22" s="98" t="str">
        <f t="shared" si="4"/>
        <v/>
      </c>
      <c r="K22" s="98" t="str">
        <f t="shared" si="4"/>
        <v/>
      </c>
      <c r="L22" s="98" t="str">
        <f t="shared" si="4"/>
        <v/>
      </c>
      <c r="M22" s="98" t="str">
        <f t="shared" si="4"/>
        <v/>
      </c>
      <c r="N22" s="98"/>
      <c r="O22" s="98" t="s">
        <v>40</v>
      </c>
      <c r="P22" s="98" t="s">
        <v>40</v>
      </c>
      <c r="Q22" s="120"/>
    </row>
    <row r="23" spans="1:17" ht="15.75" x14ac:dyDescent="0.25">
      <c r="A23" s="109" t="s">
        <v>3</v>
      </c>
      <c r="B23" s="100">
        <v>45188</v>
      </c>
      <c r="C23" s="101">
        <f t="shared" si="1"/>
        <v>262</v>
      </c>
      <c r="D23" s="97" t="s">
        <v>14</v>
      </c>
      <c r="E23" s="98" t="str">
        <f t="shared" ref="E23:M23" si="5">IFERROR(AVERAGE(E8,E9),"")</f>
        <v/>
      </c>
      <c r="F23" s="98" t="str">
        <f t="shared" si="5"/>
        <v/>
      </c>
      <c r="G23" s="98" t="str">
        <f t="shared" si="5"/>
        <v/>
      </c>
      <c r="H23" s="98" t="str">
        <f t="shared" si="5"/>
        <v/>
      </c>
      <c r="I23" s="98" t="str">
        <f t="shared" si="5"/>
        <v/>
      </c>
      <c r="J23" s="98" t="str">
        <f t="shared" si="5"/>
        <v/>
      </c>
      <c r="K23" s="98" t="str">
        <f t="shared" si="5"/>
        <v/>
      </c>
      <c r="L23" s="98" t="str">
        <f t="shared" si="5"/>
        <v/>
      </c>
      <c r="M23" s="98" t="str">
        <f t="shared" si="5"/>
        <v/>
      </c>
      <c r="N23" s="98"/>
      <c r="O23" s="98" t="s">
        <v>40</v>
      </c>
      <c r="P23" s="98" t="s">
        <v>40</v>
      </c>
      <c r="Q23" s="120"/>
    </row>
    <row r="24" spans="1:17" ht="15.75" x14ac:dyDescent="0.25">
      <c r="A24" s="109" t="s">
        <v>15</v>
      </c>
      <c r="B24" s="100">
        <v>45188</v>
      </c>
      <c r="C24" s="101">
        <f t="shared" si="1"/>
        <v>262</v>
      </c>
      <c r="D24" s="97" t="s">
        <v>14</v>
      </c>
      <c r="E24" s="98" t="str">
        <f t="shared" ref="E24:M24" si="6">IFERROR(AVERAGE(E10,E11),"")</f>
        <v/>
      </c>
      <c r="F24" s="98" t="str">
        <f t="shared" si="6"/>
        <v/>
      </c>
      <c r="G24" s="98" t="str">
        <f t="shared" si="6"/>
        <v/>
      </c>
      <c r="H24" s="98" t="str">
        <f t="shared" si="6"/>
        <v/>
      </c>
      <c r="I24" s="98" t="str">
        <f t="shared" si="6"/>
        <v/>
      </c>
      <c r="J24" s="98" t="str">
        <f t="shared" si="6"/>
        <v/>
      </c>
      <c r="K24" s="98" t="str">
        <f t="shared" si="6"/>
        <v/>
      </c>
      <c r="L24" s="98" t="str">
        <f t="shared" si="6"/>
        <v/>
      </c>
      <c r="M24" s="98" t="str">
        <f t="shared" si="6"/>
        <v/>
      </c>
      <c r="N24" s="98"/>
      <c r="O24" s="98" t="s">
        <v>40</v>
      </c>
      <c r="P24" s="98" t="s">
        <v>40</v>
      </c>
      <c r="Q24" s="120"/>
    </row>
    <row r="25" spans="1:17" ht="15.75" x14ac:dyDescent="0.25">
      <c r="A25" s="109" t="s">
        <v>2</v>
      </c>
      <c r="B25" s="100">
        <v>45188</v>
      </c>
      <c r="C25" s="101">
        <f t="shared" si="1"/>
        <v>262</v>
      </c>
      <c r="D25" s="97" t="s">
        <v>14</v>
      </c>
      <c r="E25" s="98" t="str">
        <f t="shared" ref="E25:M25" si="7">IFERROR(AVERAGE(E12,E13),"")</f>
        <v/>
      </c>
      <c r="F25" s="98" t="str">
        <f t="shared" si="7"/>
        <v/>
      </c>
      <c r="G25" s="98" t="str">
        <f t="shared" si="7"/>
        <v/>
      </c>
      <c r="H25" s="98" t="str">
        <f t="shared" si="7"/>
        <v/>
      </c>
      <c r="I25" s="98" t="str">
        <f t="shared" si="7"/>
        <v/>
      </c>
      <c r="J25" s="98" t="str">
        <f t="shared" si="7"/>
        <v/>
      </c>
      <c r="K25" s="98" t="str">
        <f t="shared" si="7"/>
        <v/>
      </c>
      <c r="L25" s="98" t="str">
        <f t="shared" si="7"/>
        <v/>
      </c>
      <c r="M25" s="98" t="str">
        <f t="shared" si="7"/>
        <v/>
      </c>
      <c r="N25" s="98"/>
      <c r="O25" s="98" t="s">
        <v>40</v>
      </c>
      <c r="P25" s="98" t="s">
        <v>40</v>
      </c>
      <c r="Q25" s="120"/>
    </row>
    <row r="26" spans="1:17" ht="15.75" x14ac:dyDescent="0.25">
      <c r="A26" s="109" t="s">
        <v>1</v>
      </c>
      <c r="B26" s="100">
        <v>45188</v>
      </c>
      <c r="C26" s="101">
        <f t="shared" si="1"/>
        <v>262</v>
      </c>
      <c r="D26" s="97" t="s">
        <v>14</v>
      </c>
      <c r="E26" s="98" t="str">
        <f t="shared" ref="E26:M26" si="8">IFERROR(AVERAGE(E14,E15),"")</f>
        <v/>
      </c>
      <c r="F26" s="98" t="str">
        <f t="shared" si="8"/>
        <v/>
      </c>
      <c r="G26" s="98" t="str">
        <f t="shared" si="8"/>
        <v/>
      </c>
      <c r="H26" s="98" t="str">
        <f t="shared" si="8"/>
        <v/>
      </c>
      <c r="I26" s="98" t="str">
        <f t="shared" si="8"/>
        <v/>
      </c>
      <c r="J26" s="98" t="str">
        <f t="shared" si="8"/>
        <v/>
      </c>
      <c r="K26" s="98" t="str">
        <f t="shared" si="8"/>
        <v/>
      </c>
      <c r="L26" s="98" t="str">
        <f t="shared" si="8"/>
        <v/>
      </c>
      <c r="M26" s="98" t="str">
        <f t="shared" si="8"/>
        <v/>
      </c>
      <c r="N26" s="98"/>
      <c r="O26" s="98" t="s">
        <v>40</v>
      </c>
      <c r="P26" s="98" t="s">
        <v>40</v>
      </c>
      <c r="Q26" s="120"/>
    </row>
    <row r="27" spans="1:17" ht="15.75" x14ac:dyDescent="0.25">
      <c r="A27" s="109" t="s">
        <v>16</v>
      </c>
      <c r="B27" s="100">
        <v>45188</v>
      </c>
      <c r="C27" s="101">
        <f t="shared" si="1"/>
        <v>262</v>
      </c>
      <c r="D27" s="97" t="s">
        <v>14</v>
      </c>
      <c r="E27" s="98" t="str">
        <f t="shared" ref="E27:M27" si="9">IFERROR(AVERAGE(E16,E17),"")</f>
        <v/>
      </c>
      <c r="F27" s="98" t="str">
        <f t="shared" si="9"/>
        <v/>
      </c>
      <c r="G27" s="98" t="str">
        <f t="shared" si="9"/>
        <v/>
      </c>
      <c r="H27" s="98" t="str">
        <f t="shared" si="9"/>
        <v/>
      </c>
      <c r="I27" s="98" t="str">
        <f t="shared" si="9"/>
        <v/>
      </c>
      <c r="J27" s="98" t="str">
        <f t="shared" si="9"/>
        <v/>
      </c>
      <c r="K27" s="98" t="str">
        <f t="shared" si="9"/>
        <v/>
      </c>
      <c r="L27" s="98" t="str">
        <f t="shared" si="9"/>
        <v/>
      </c>
      <c r="M27" s="98" t="str">
        <f t="shared" si="9"/>
        <v/>
      </c>
      <c r="N27" s="98"/>
      <c r="O27" s="98" t="s">
        <v>40</v>
      </c>
      <c r="P27" s="98" t="s">
        <v>40</v>
      </c>
      <c r="Q27" s="120"/>
    </row>
    <row r="28" spans="1:17" ht="16.5" thickBot="1" x14ac:dyDescent="0.3">
      <c r="A28" s="112" t="s">
        <v>0</v>
      </c>
      <c r="B28" s="121">
        <v>45188</v>
      </c>
      <c r="C28" s="122">
        <f t="shared" si="1"/>
        <v>262</v>
      </c>
      <c r="D28" s="115" t="s">
        <v>14</v>
      </c>
      <c r="E28" s="116" t="str">
        <f t="shared" ref="E28:P28" si="10">IFERROR(AVERAGE(E18,E19),"")</f>
        <v/>
      </c>
      <c r="F28" s="116" t="str">
        <f t="shared" si="10"/>
        <v/>
      </c>
      <c r="G28" s="116" t="str">
        <f t="shared" si="10"/>
        <v/>
      </c>
      <c r="H28" s="116" t="str">
        <f t="shared" si="10"/>
        <v/>
      </c>
      <c r="I28" s="116" t="str">
        <f t="shared" si="10"/>
        <v/>
      </c>
      <c r="J28" s="116" t="str">
        <f t="shared" si="10"/>
        <v/>
      </c>
      <c r="K28" s="116" t="str">
        <f t="shared" si="10"/>
        <v/>
      </c>
      <c r="L28" s="116" t="str">
        <f t="shared" si="10"/>
        <v/>
      </c>
      <c r="M28" s="123" t="str">
        <f t="shared" si="10"/>
        <v/>
      </c>
      <c r="N28" s="123" t="str">
        <f t="shared" si="10"/>
        <v/>
      </c>
      <c r="O28" s="123" t="str">
        <f t="shared" si="10"/>
        <v/>
      </c>
      <c r="P28" s="123" t="str">
        <f t="shared" si="10"/>
        <v/>
      </c>
      <c r="Q28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118F-9AFB-4A8E-B794-CED997DE76D2}">
  <dimension ref="A1:U43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" customHeight="1" x14ac:dyDescent="0.25"/>
  <cols>
    <col min="1" max="1" width="13.7109375" style="7" customWidth="1"/>
    <col min="2" max="2" width="13.85546875" style="86" customWidth="1"/>
    <col min="3" max="3" width="10" style="7" customWidth="1"/>
    <col min="4" max="4" width="8.85546875" style="7" customWidth="1"/>
    <col min="5" max="17" width="7.85546875" style="7" customWidth="1"/>
    <col min="18" max="18" width="21.28515625" style="7" customWidth="1"/>
    <col min="19" max="19" width="18.42578125" style="7" customWidth="1"/>
    <col min="20" max="20" width="28.42578125" style="7" bestFit="1" customWidth="1"/>
    <col min="21" max="21" width="11.140625" style="7" customWidth="1"/>
    <col min="22" max="24" width="12.5703125" style="7" customWidth="1"/>
    <col min="25" max="16384" width="12.5703125" style="7"/>
  </cols>
  <sheetData>
    <row r="1" spans="1:21" ht="16.5" thickBot="1" x14ac:dyDescent="0.3">
      <c r="A1" s="1" t="s">
        <v>13</v>
      </c>
      <c r="B1" s="80" t="s">
        <v>12</v>
      </c>
      <c r="C1" s="2" t="s">
        <v>11</v>
      </c>
      <c r="D1" s="3" t="s">
        <v>10</v>
      </c>
      <c r="E1" s="1">
        <v>0</v>
      </c>
      <c r="F1" s="4">
        <v>0.5</v>
      </c>
      <c r="G1" s="2">
        <v>1</v>
      </c>
      <c r="H1" s="4">
        <v>1.5</v>
      </c>
      <c r="I1" s="2">
        <v>2</v>
      </c>
      <c r="J1" s="4">
        <v>2.5</v>
      </c>
      <c r="K1" s="2">
        <v>3</v>
      </c>
      <c r="L1" s="4">
        <v>3.5</v>
      </c>
      <c r="M1" s="2">
        <v>4</v>
      </c>
      <c r="N1" s="4">
        <v>4.5</v>
      </c>
      <c r="O1" s="2">
        <v>5</v>
      </c>
      <c r="P1" s="4">
        <v>5.5</v>
      </c>
      <c r="Q1" s="3">
        <v>6</v>
      </c>
      <c r="R1" s="5" t="s">
        <v>9</v>
      </c>
      <c r="S1" s="140" t="s">
        <v>8</v>
      </c>
      <c r="T1" s="140"/>
      <c r="U1" s="6"/>
    </row>
    <row r="2" spans="1:21" ht="15.75" customHeight="1" x14ac:dyDescent="0.25">
      <c r="A2" s="41" t="s">
        <v>20</v>
      </c>
      <c r="B2" s="81">
        <v>45075</v>
      </c>
      <c r="C2" s="42">
        <f>IF(B2&gt;0,B2-DATE(YEAR(B2),1,1)+1,"NA")</f>
        <v>149</v>
      </c>
      <c r="D2" s="43">
        <v>1</v>
      </c>
      <c r="E2" s="44">
        <v>10</v>
      </c>
      <c r="F2" s="44">
        <v>9</v>
      </c>
      <c r="G2" s="44">
        <v>8</v>
      </c>
      <c r="H2" s="44">
        <v>7</v>
      </c>
      <c r="I2" s="44">
        <v>6</v>
      </c>
      <c r="J2" s="44">
        <v>5</v>
      </c>
      <c r="K2" s="44">
        <v>4</v>
      </c>
      <c r="L2" s="44">
        <v>3</v>
      </c>
      <c r="M2" s="44">
        <v>2</v>
      </c>
      <c r="N2" s="44">
        <v>1</v>
      </c>
      <c r="O2" s="44"/>
      <c r="P2" s="44"/>
      <c r="Q2" s="45"/>
      <c r="R2" s="46"/>
      <c r="S2" s="14" t="s">
        <v>7</v>
      </c>
      <c r="T2" s="6" t="s">
        <v>18</v>
      </c>
      <c r="U2" s="6"/>
    </row>
    <row r="3" spans="1:21" ht="15.75" customHeight="1" x14ac:dyDescent="0.25">
      <c r="A3" s="47" t="str">
        <f>$A2</f>
        <v>Test</v>
      </c>
      <c r="B3" s="82">
        <v>45075</v>
      </c>
      <c r="C3" s="48">
        <f t="shared" ref="C3:C4" si="0">IF(B3&gt;0,B3-DATE(YEAR(B3),1,1)+1,"NA")</f>
        <v>149</v>
      </c>
      <c r="D3" s="49">
        <v>2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  <c r="R3" s="52"/>
      <c r="S3" s="14" t="s">
        <v>17</v>
      </c>
      <c r="T3" s="6" t="s">
        <v>19</v>
      </c>
      <c r="U3" s="6"/>
    </row>
    <row r="4" spans="1:21" ht="15.75" customHeight="1" thickBot="1" x14ac:dyDescent="0.3">
      <c r="A4" s="53" t="str">
        <f>$A2</f>
        <v>Test</v>
      </c>
      <c r="B4" s="82">
        <v>45075</v>
      </c>
      <c r="C4" s="54">
        <f t="shared" si="0"/>
        <v>149</v>
      </c>
      <c r="D4" s="55" t="s">
        <v>14</v>
      </c>
      <c r="E4" s="56">
        <f>IFERROR(AVERAGE(E2,E3),"")</f>
        <v>10</v>
      </c>
      <c r="F4" s="56">
        <f t="shared" ref="F4:Q4" si="1">IFERROR(AVERAGE(F2,F3),"")</f>
        <v>9</v>
      </c>
      <c r="G4" s="56">
        <f t="shared" si="1"/>
        <v>8</v>
      </c>
      <c r="H4" s="56">
        <f t="shared" si="1"/>
        <v>7</v>
      </c>
      <c r="I4" s="56">
        <f t="shared" si="1"/>
        <v>6</v>
      </c>
      <c r="J4" s="56">
        <f t="shared" si="1"/>
        <v>5</v>
      </c>
      <c r="K4" s="56">
        <f t="shared" si="1"/>
        <v>4</v>
      </c>
      <c r="L4" s="56">
        <f t="shared" si="1"/>
        <v>3</v>
      </c>
      <c r="M4" s="56">
        <f t="shared" si="1"/>
        <v>2</v>
      </c>
      <c r="N4" s="56">
        <f t="shared" si="1"/>
        <v>1</v>
      </c>
      <c r="O4" s="56" t="str">
        <f t="shared" si="1"/>
        <v/>
      </c>
      <c r="P4" s="56" t="str">
        <f t="shared" si="1"/>
        <v/>
      </c>
      <c r="Q4" s="57" t="str">
        <f t="shared" si="1"/>
        <v/>
      </c>
      <c r="R4" s="58"/>
      <c r="S4" s="14"/>
      <c r="T4" s="6"/>
      <c r="U4" s="6"/>
    </row>
    <row r="5" spans="1:21" ht="15.75" customHeight="1" x14ac:dyDescent="0.25">
      <c r="A5" s="8" t="s">
        <v>6</v>
      </c>
      <c r="B5" s="83">
        <v>45075</v>
      </c>
      <c r="C5" s="9">
        <f>IFERROR(IF(B5&gt;0,B5-DATE(YEAR(B5),1,1)+1,""),"")</f>
        <v>149</v>
      </c>
      <c r="D5" s="10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3"/>
      <c r="S5" s="28"/>
      <c r="T5" s="6"/>
      <c r="U5" s="6"/>
    </row>
    <row r="6" spans="1:21" ht="15.75" customHeight="1" x14ac:dyDescent="0.25">
      <c r="A6" s="78" t="str">
        <f>IF(ISBLANK(A5),"No Site input",A5)</f>
        <v>Muddy Creek</v>
      </c>
      <c r="B6" s="84" t="str">
        <f>IF(ISBLANK(B5),"No Date",TEXT(B5,"MM/DD/YYYY"))</f>
        <v>05/29/2023</v>
      </c>
      <c r="C6" s="16">
        <f t="shared" ref="C6:C69" si="2">IFERROR(IF(B6&gt;0,B6-DATE(YEAR(B6),1,1)+1,""),"")</f>
        <v>149</v>
      </c>
      <c r="D6" s="17">
        <v>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20"/>
      <c r="S6" s="28"/>
      <c r="T6" s="6"/>
      <c r="U6" s="6"/>
    </row>
    <row r="7" spans="1:21" ht="15.75" customHeight="1" thickBot="1" x14ac:dyDescent="0.3">
      <c r="A7" s="21" t="str">
        <f>IF(ISBLANK(A6),"No Site input",A6)</f>
        <v>Muddy Creek</v>
      </c>
      <c r="B7" s="85" t="str">
        <f>IF(ISBLANK(B6),"No Date",TEXT(B6,"MM/DD/YYYY"))</f>
        <v>05/29/2023</v>
      </c>
      <c r="C7" s="22">
        <f t="shared" si="2"/>
        <v>149</v>
      </c>
      <c r="D7" s="23" t="s">
        <v>14</v>
      </c>
      <c r="E7" s="24" t="str">
        <f>IFERROR(AVERAGE(E5,E6),"")</f>
        <v/>
      </c>
      <c r="F7" s="24" t="str">
        <f t="shared" ref="F7:Q7" si="3">IFERROR(AVERAGE(F5,F6),"")</f>
        <v/>
      </c>
      <c r="G7" s="24" t="str">
        <f t="shared" si="3"/>
        <v/>
      </c>
      <c r="H7" s="24" t="str">
        <f t="shared" si="3"/>
        <v/>
      </c>
      <c r="I7" s="24" t="str">
        <f t="shared" si="3"/>
        <v/>
      </c>
      <c r="J7" s="24" t="str">
        <f t="shared" si="3"/>
        <v/>
      </c>
      <c r="K7" s="24" t="str">
        <f t="shared" si="3"/>
        <v/>
      </c>
      <c r="L7" s="24" t="str">
        <f t="shared" si="3"/>
        <v/>
      </c>
      <c r="M7" s="24" t="str">
        <f t="shared" si="3"/>
        <v/>
      </c>
      <c r="N7" s="24" t="str">
        <f t="shared" si="3"/>
        <v/>
      </c>
      <c r="O7" s="24" t="str">
        <f t="shared" si="3"/>
        <v/>
      </c>
      <c r="P7" s="24" t="str">
        <f t="shared" si="3"/>
        <v/>
      </c>
      <c r="Q7" s="25" t="str">
        <f t="shared" si="3"/>
        <v/>
      </c>
      <c r="R7" s="26"/>
      <c r="S7" s="28"/>
      <c r="T7" s="6"/>
      <c r="U7" s="6"/>
    </row>
    <row r="8" spans="1:21" ht="15.75" customHeight="1" x14ac:dyDescent="0.25">
      <c r="A8" s="15" t="s">
        <v>5</v>
      </c>
      <c r="B8" s="83">
        <v>45075</v>
      </c>
      <c r="C8" s="9">
        <f>IFERROR(IF(B8&gt;0,B8-DATE(YEAR(B8),1,1)+1,""),"")</f>
        <v>149</v>
      </c>
      <c r="D8" s="17">
        <v>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20"/>
      <c r="S8" s="28"/>
      <c r="T8" s="6"/>
      <c r="U8" s="6"/>
    </row>
    <row r="9" spans="1:21" ht="15.75" customHeight="1" x14ac:dyDescent="0.25">
      <c r="A9" s="15" t="str">
        <f>IF(ISBLANK(A8),"No Site input",A8)</f>
        <v>ODNR_4</v>
      </c>
      <c r="B9" s="84" t="str">
        <f>IF(ISBLANK(B8),"No Date",TEXT(B8,"MM/DD/YYYY"))</f>
        <v>05/29/2023</v>
      </c>
      <c r="C9" s="16">
        <f t="shared" si="2"/>
        <v>149</v>
      </c>
      <c r="D9" s="17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20"/>
      <c r="S9" s="28"/>
      <c r="T9" s="6"/>
      <c r="U9" s="6"/>
    </row>
    <row r="10" spans="1:21" ht="15.75" customHeight="1" thickBot="1" x14ac:dyDescent="0.3">
      <c r="A10" s="21" t="str">
        <f>IF(ISBLANK(A9),"No Site input",A9)</f>
        <v>ODNR_4</v>
      </c>
      <c r="B10" s="85" t="str">
        <f>IF(ISBLANK(B9),"No Date",TEXT(B9,"MM/DD/YYYY"))</f>
        <v>05/29/2023</v>
      </c>
      <c r="C10" s="22">
        <f t="shared" si="2"/>
        <v>149</v>
      </c>
      <c r="D10" s="23" t="s">
        <v>14</v>
      </c>
      <c r="E10" s="24" t="str">
        <f t="shared" ref="E10:Q10" si="4">IFERROR(AVERAGE(E8,E9),"")</f>
        <v/>
      </c>
      <c r="F10" s="24" t="str">
        <f t="shared" si="4"/>
        <v/>
      </c>
      <c r="G10" s="24" t="str">
        <f t="shared" si="4"/>
        <v/>
      </c>
      <c r="H10" s="24" t="str">
        <f t="shared" si="4"/>
        <v/>
      </c>
      <c r="I10" s="24" t="str">
        <f t="shared" si="4"/>
        <v/>
      </c>
      <c r="J10" s="24" t="str">
        <f t="shared" si="4"/>
        <v/>
      </c>
      <c r="K10" s="24" t="str">
        <f t="shared" si="4"/>
        <v/>
      </c>
      <c r="L10" s="24" t="str">
        <f t="shared" si="4"/>
        <v/>
      </c>
      <c r="M10" s="24" t="str">
        <f t="shared" si="4"/>
        <v/>
      </c>
      <c r="N10" s="24" t="str">
        <f t="shared" si="4"/>
        <v/>
      </c>
      <c r="O10" s="24" t="str">
        <f t="shared" si="4"/>
        <v/>
      </c>
      <c r="P10" s="24" t="str">
        <f t="shared" si="4"/>
        <v/>
      </c>
      <c r="Q10" s="25" t="str">
        <f t="shared" si="4"/>
        <v/>
      </c>
      <c r="R10" s="26"/>
      <c r="S10" s="28"/>
      <c r="T10" s="6"/>
      <c r="U10" s="6"/>
    </row>
    <row r="11" spans="1:21" ht="15.75" customHeight="1" x14ac:dyDescent="0.25">
      <c r="A11" s="8" t="s">
        <v>4</v>
      </c>
      <c r="B11" s="83">
        <v>45075</v>
      </c>
      <c r="C11" s="9">
        <f>IFERROR(IF(B11&gt;0,B11-DATE(YEAR(B11),1,1)+1,""),"")</f>
        <v>149</v>
      </c>
      <c r="D11" s="10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3"/>
      <c r="S11" s="28"/>
      <c r="T11" s="6"/>
      <c r="U11" s="6"/>
    </row>
    <row r="12" spans="1:21" ht="15.75" customHeight="1" x14ac:dyDescent="0.25">
      <c r="A12" s="15" t="str">
        <f>IF(ISBLANK(A11),"No Site input",A11)</f>
        <v>ODNR_6</v>
      </c>
      <c r="B12" s="84" t="str">
        <f>IF(ISBLANK(B11),"No Date",TEXT(B11,"MM/DD/YYYY"))</f>
        <v>05/29/2023</v>
      </c>
      <c r="C12" s="16">
        <f t="shared" si="2"/>
        <v>149</v>
      </c>
      <c r="D12" s="17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  <c r="S12" s="28"/>
      <c r="T12" s="6"/>
      <c r="U12" s="6"/>
    </row>
    <row r="13" spans="1:21" ht="15.75" customHeight="1" thickBot="1" x14ac:dyDescent="0.3">
      <c r="A13" s="21" t="str">
        <f>IF(ISBLANK(A12),"No Site input",A12)</f>
        <v>ODNR_6</v>
      </c>
      <c r="B13" s="85" t="str">
        <f>IF(ISBLANK(B12),"No Date",TEXT(B12,"MM/DD/YYYY"))</f>
        <v>05/29/2023</v>
      </c>
      <c r="C13" s="22">
        <f t="shared" si="2"/>
        <v>149</v>
      </c>
      <c r="D13" s="23" t="s">
        <v>14</v>
      </c>
      <c r="E13" s="24" t="str">
        <f t="shared" ref="E13:Q13" si="5">IFERROR(AVERAGE(E11,E12),"")</f>
        <v/>
      </c>
      <c r="F13" s="24" t="str">
        <f t="shared" si="5"/>
        <v/>
      </c>
      <c r="G13" s="24" t="str">
        <f t="shared" si="5"/>
        <v/>
      </c>
      <c r="H13" s="24" t="str">
        <f t="shared" si="5"/>
        <v/>
      </c>
      <c r="I13" s="24" t="str">
        <f t="shared" si="5"/>
        <v/>
      </c>
      <c r="J13" s="24" t="str">
        <f t="shared" si="5"/>
        <v/>
      </c>
      <c r="K13" s="24" t="str">
        <f t="shared" si="5"/>
        <v/>
      </c>
      <c r="L13" s="24" t="str">
        <f t="shared" si="5"/>
        <v/>
      </c>
      <c r="M13" s="24" t="str">
        <f t="shared" si="5"/>
        <v/>
      </c>
      <c r="N13" s="24" t="str">
        <f t="shared" si="5"/>
        <v/>
      </c>
      <c r="O13" s="24" t="str">
        <f t="shared" si="5"/>
        <v/>
      </c>
      <c r="P13" s="24" t="str">
        <f t="shared" si="5"/>
        <v/>
      </c>
      <c r="Q13" s="25" t="str">
        <f t="shared" si="5"/>
        <v/>
      </c>
      <c r="R13" s="26"/>
      <c r="S13" s="28"/>
      <c r="T13" s="6"/>
      <c r="U13" s="6"/>
    </row>
    <row r="14" spans="1:21" ht="15.75" customHeight="1" x14ac:dyDescent="0.25">
      <c r="A14" s="8" t="s">
        <v>3</v>
      </c>
      <c r="B14" s="83">
        <v>45075</v>
      </c>
      <c r="C14" s="9">
        <f>IFERROR(IF(B14&gt;0,B14-DATE(YEAR(B14),1,1)+1,""),"")</f>
        <v>149</v>
      </c>
      <c r="D14" s="10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7"/>
      <c r="S14" s="28"/>
      <c r="T14" s="6"/>
      <c r="U14" s="6"/>
    </row>
    <row r="15" spans="1:21" ht="15.75" customHeight="1" x14ac:dyDescent="0.25">
      <c r="A15" s="15" t="str">
        <f>IF(ISBLANK(A14),"No Site input",A14)</f>
        <v>ODNR_2</v>
      </c>
      <c r="B15" s="84" t="str">
        <f>IF(ISBLANK(B14),"No Date",TEXT(B14,"MM/DD/YYYY"))</f>
        <v>05/29/2023</v>
      </c>
      <c r="C15" s="16">
        <f t="shared" si="2"/>
        <v>149</v>
      </c>
      <c r="D15" s="17">
        <v>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20"/>
      <c r="S15" s="28"/>
      <c r="T15" s="6"/>
      <c r="U15" s="6"/>
    </row>
    <row r="16" spans="1:21" ht="15.75" customHeight="1" thickBot="1" x14ac:dyDescent="0.3">
      <c r="A16" s="21" t="str">
        <f>IF(ISBLANK(A15),"No Site input",A15)</f>
        <v>ODNR_2</v>
      </c>
      <c r="B16" s="85" t="str">
        <f>IF(ISBLANK(B15),"No Date",TEXT(B15,"MM/DD/YYYY"))</f>
        <v>05/29/2023</v>
      </c>
      <c r="C16" s="22">
        <f t="shared" si="2"/>
        <v>149</v>
      </c>
      <c r="D16" s="23" t="s">
        <v>14</v>
      </c>
      <c r="E16" s="24" t="str">
        <f t="shared" ref="E16:Q16" si="6">IFERROR(AVERAGE(E14,E15),"")</f>
        <v/>
      </c>
      <c r="F16" s="24" t="str">
        <f t="shared" si="6"/>
        <v/>
      </c>
      <c r="G16" s="24" t="str">
        <f t="shared" si="6"/>
        <v/>
      </c>
      <c r="H16" s="24" t="str">
        <f t="shared" si="6"/>
        <v/>
      </c>
      <c r="I16" s="24" t="str">
        <f t="shared" si="6"/>
        <v/>
      </c>
      <c r="J16" s="24" t="str">
        <f t="shared" si="6"/>
        <v/>
      </c>
      <c r="K16" s="24" t="str">
        <f t="shared" si="6"/>
        <v/>
      </c>
      <c r="L16" s="24" t="str">
        <f t="shared" si="6"/>
        <v/>
      </c>
      <c r="M16" s="24" t="str">
        <f t="shared" si="6"/>
        <v/>
      </c>
      <c r="N16" s="24" t="str">
        <f t="shared" si="6"/>
        <v/>
      </c>
      <c r="O16" s="24" t="str">
        <f t="shared" si="6"/>
        <v/>
      </c>
      <c r="P16" s="24" t="str">
        <f t="shared" si="6"/>
        <v/>
      </c>
      <c r="Q16" s="25" t="str">
        <f t="shared" si="6"/>
        <v/>
      </c>
      <c r="R16" s="26"/>
      <c r="S16" s="28"/>
      <c r="T16" s="6"/>
      <c r="U16" s="6"/>
    </row>
    <row r="17" spans="1:21" ht="15.75" customHeight="1" x14ac:dyDescent="0.25">
      <c r="A17" s="8" t="s">
        <v>15</v>
      </c>
      <c r="B17" s="83">
        <v>45075</v>
      </c>
      <c r="C17" s="9">
        <f>IFERROR(IF(B17&gt;0,B17-DATE(YEAR(B17),1,1)+1,""),"")</f>
        <v>149</v>
      </c>
      <c r="D17" s="10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3"/>
      <c r="S17" s="28"/>
      <c r="T17" s="6"/>
      <c r="U17" s="6"/>
    </row>
    <row r="18" spans="1:21" ht="15.75" customHeight="1" x14ac:dyDescent="0.25">
      <c r="A18" s="15" t="str">
        <f>IF(ISBLANK(A17),"No Site input",A17)</f>
        <v>Buoy_2</v>
      </c>
      <c r="B18" s="84" t="str">
        <f>IF(ISBLANK(B17),"No Date",TEXT(B17,"MM/DD/YYYY"))</f>
        <v>05/29/2023</v>
      </c>
      <c r="C18" s="16">
        <f t="shared" si="2"/>
        <v>149</v>
      </c>
      <c r="D18" s="17">
        <v>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20"/>
      <c r="S18" s="28"/>
      <c r="T18" s="6"/>
      <c r="U18" s="6"/>
    </row>
    <row r="19" spans="1:21" ht="15.75" customHeight="1" thickBot="1" x14ac:dyDescent="0.3">
      <c r="A19" s="21" t="str">
        <f>IF(ISBLANK(A18),"No Site input",A18)</f>
        <v>Buoy_2</v>
      </c>
      <c r="B19" s="85" t="str">
        <f>IF(ISBLANK(B18),"No Date",TEXT(B18,"MM/DD/YYYY"))</f>
        <v>05/29/2023</v>
      </c>
      <c r="C19" s="22">
        <f t="shared" si="2"/>
        <v>149</v>
      </c>
      <c r="D19" s="23" t="s">
        <v>14</v>
      </c>
      <c r="E19" s="24" t="str">
        <f t="shared" ref="E19:Q19" si="7">IFERROR(AVERAGE(E17,E18),"")</f>
        <v/>
      </c>
      <c r="F19" s="24" t="str">
        <f t="shared" si="7"/>
        <v/>
      </c>
      <c r="G19" s="24" t="str">
        <f t="shared" si="7"/>
        <v/>
      </c>
      <c r="H19" s="24" t="str">
        <f t="shared" si="7"/>
        <v/>
      </c>
      <c r="I19" s="24" t="str">
        <f t="shared" si="7"/>
        <v/>
      </c>
      <c r="J19" s="24" t="str">
        <f t="shared" si="7"/>
        <v/>
      </c>
      <c r="K19" s="24" t="str">
        <f t="shared" si="7"/>
        <v/>
      </c>
      <c r="L19" s="24" t="str">
        <f t="shared" si="7"/>
        <v/>
      </c>
      <c r="M19" s="24" t="str">
        <f t="shared" si="7"/>
        <v/>
      </c>
      <c r="N19" s="24" t="str">
        <f t="shared" si="7"/>
        <v/>
      </c>
      <c r="O19" s="24" t="str">
        <f t="shared" si="7"/>
        <v/>
      </c>
      <c r="P19" s="24" t="str">
        <f t="shared" si="7"/>
        <v/>
      </c>
      <c r="Q19" s="25" t="str">
        <f t="shared" si="7"/>
        <v/>
      </c>
      <c r="R19" s="26"/>
      <c r="S19" s="28"/>
      <c r="T19" s="6"/>
      <c r="U19" s="6"/>
    </row>
    <row r="20" spans="1:21" ht="15.75" customHeight="1" x14ac:dyDescent="0.25">
      <c r="A20" s="8" t="s">
        <v>2</v>
      </c>
      <c r="B20" s="83">
        <v>45075</v>
      </c>
      <c r="C20" s="9">
        <f>IFERROR(IF(B20&gt;0,B20-DATE(YEAR(B20),1,1)+1,""),"")</f>
        <v>149</v>
      </c>
      <c r="D20" s="10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3"/>
      <c r="S20" s="28"/>
      <c r="T20" s="6"/>
      <c r="U20" s="6"/>
    </row>
    <row r="21" spans="1:21" ht="15.75" customHeight="1" x14ac:dyDescent="0.25">
      <c r="A21" s="15" t="str">
        <f>IF(ISBLANK(A20),"No Site input",A20)</f>
        <v>ODNR_1</v>
      </c>
      <c r="B21" s="84" t="str">
        <f>IF(ISBLANK(B20),"No Date",TEXT(B20,"MM/DD/YYYY"))</f>
        <v>05/29/2023</v>
      </c>
      <c r="C21" s="16">
        <f t="shared" si="2"/>
        <v>149</v>
      </c>
      <c r="D21" s="17">
        <v>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0"/>
      <c r="S21" s="28"/>
      <c r="T21" s="6"/>
      <c r="U21" s="6"/>
    </row>
    <row r="22" spans="1:21" ht="15.75" customHeight="1" thickBot="1" x14ac:dyDescent="0.3">
      <c r="A22" s="21" t="str">
        <f>IF(ISBLANK(A21),"No Site input",A21)</f>
        <v>ODNR_1</v>
      </c>
      <c r="B22" s="85" t="str">
        <f>IF(ISBLANK(B21),"No Date",TEXT(B21,"MM/DD/YYYY"))</f>
        <v>05/29/2023</v>
      </c>
      <c r="C22" s="22">
        <f t="shared" si="2"/>
        <v>149</v>
      </c>
      <c r="D22" s="23" t="s">
        <v>14</v>
      </c>
      <c r="E22" s="24" t="str">
        <f t="shared" ref="E22:Q22" si="8">IFERROR(AVERAGE(E20,E21),"")</f>
        <v/>
      </c>
      <c r="F22" s="24" t="str">
        <f t="shared" si="8"/>
        <v/>
      </c>
      <c r="G22" s="24" t="str">
        <f t="shared" si="8"/>
        <v/>
      </c>
      <c r="H22" s="24" t="str">
        <f t="shared" si="8"/>
        <v/>
      </c>
      <c r="I22" s="24" t="str">
        <f t="shared" si="8"/>
        <v/>
      </c>
      <c r="J22" s="24" t="str">
        <f t="shared" si="8"/>
        <v/>
      </c>
      <c r="K22" s="24" t="str">
        <f t="shared" si="8"/>
        <v/>
      </c>
      <c r="L22" s="24" t="str">
        <f t="shared" si="8"/>
        <v/>
      </c>
      <c r="M22" s="24" t="str">
        <f t="shared" si="8"/>
        <v/>
      </c>
      <c r="N22" s="24" t="str">
        <f t="shared" si="8"/>
        <v/>
      </c>
      <c r="O22" s="24" t="str">
        <f t="shared" si="8"/>
        <v/>
      </c>
      <c r="P22" s="24" t="str">
        <f t="shared" si="8"/>
        <v/>
      </c>
      <c r="Q22" s="25" t="str">
        <f t="shared" si="8"/>
        <v/>
      </c>
      <c r="R22" s="26"/>
      <c r="S22" s="28"/>
      <c r="T22" s="6"/>
      <c r="U22" s="6"/>
    </row>
    <row r="23" spans="1:21" ht="15.75" customHeight="1" x14ac:dyDescent="0.25">
      <c r="A23" s="8" t="s">
        <v>1</v>
      </c>
      <c r="B23" s="83">
        <v>45075</v>
      </c>
      <c r="C23" s="9">
        <f>IFERROR(IF(B23&gt;0,B23-DATE(YEAR(B23),1,1)+1,""),"")</f>
        <v>149</v>
      </c>
      <c r="D23" s="10">
        <v>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3"/>
      <c r="S23" s="28"/>
      <c r="T23" s="6"/>
      <c r="U23" s="6"/>
    </row>
    <row r="24" spans="1:21" ht="15.75" customHeight="1" x14ac:dyDescent="0.25">
      <c r="A24" s="15" t="str">
        <f>IF(ISBLANK(A23),"No Site input",A23)</f>
        <v>EC_1163</v>
      </c>
      <c r="B24" s="84" t="str">
        <f>IF(ISBLANK(B23),"No Date",TEXT(B23,"MM/DD/YYYY"))</f>
        <v>05/29/2023</v>
      </c>
      <c r="C24" s="16">
        <f t="shared" si="2"/>
        <v>149</v>
      </c>
      <c r="D24" s="17">
        <v>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0"/>
      <c r="S24" s="28"/>
      <c r="T24" s="6"/>
      <c r="U24" s="6"/>
    </row>
    <row r="25" spans="1:21" ht="15.75" customHeight="1" thickBot="1" x14ac:dyDescent="0.3">
      <c r="A25" s="21" t="str">
        <f>IF(ISBLANK(A24),"No Site input",A24)</f>
        <v>EC_1163</v>
      </c>
      <c r="B25" s="85" t="str">
        <f>IF(ISBLANK(B24),"No Date",TEXT(B24,"MM/DD/YYYY"))</f>
        <v>05/29/2023</v>
      </c>
      <c r="C25" s="22">
        <f t="shared" si="2"/>
        <v>149</v>
      </c>
      <c r="D25" s="23" t="s">
        <v>14</v>
      </c>
      <c r="E25" s="24" t="str">
        <f t="shared" ref="E25:Q25" si="9">IFERROR(AVERAGE(E23,E24),"")</f>
        <v/>
      </c>
      <c r="F25" s="24" t="str">
        <f t="shared" si="9"/>
        <v/>
      </c>
      <c r="G25" s="24" t="str">
        <f t="shared" si="9"/>
        <v/>
      </c>
      <c r="H25" s="24" t="str">
        <f t="shared" si="9"/>
        <v/>
      </c>
      <c r="I25" s="24" t="str">
        <f t="shared" si="9"/>
        <v/>
      </c>
      <c r="J25" s="24" t="str">
        <f t="shared" si="9"/>
        <v/>
      </c>
      <c r="K25" s="24" t="str">
        <f t="shared" si="9"/>
        <v/>
      </c>
      <c r="L25" s="24" t="str">
        <f t="shared" si="9"/>
        <v/>
      </c>
      <c r="M25" s="24" t="str">
        <f t="shared" si="9"/>
        <v/>
      </c>
      <c r="N25" s="24" t="str">
        <f t="shared" si="9"/>
        <v/>
      </c>
      <c r="O25" s="24" t="str">
        <f t="shared" si="9"/>
        <v/>
      </c>
      <c r="P25" s="24" t="str">
        <f t="shared" si="9"/>
        <v/>
      </c>
      <c r="Q25" s="25" t="str">
        <f t="shared" si="9"/>
        <v/>
      </c>
      <c r="R25" s="26"/>
      <c r="S25" s="28"/>
      <c r="T25" s="6"/>
      <c r="U25" s="6"/>
    </row>
    <row r="26" spans="1:21" ht="15.75" customHeight="1" x14ac:dyDescent="0.25">
      <c r="A26" s="8" t="s">
        <v>16</v>
      </c>
      <c r="B26" s="83">
        <v>45075</v>
      </c>
      <c r="C26" s="9">
        <f>IFERROR(IF(B26&gt;0,B26-DATE(YEAR(B26),1,1)+1,""),"")</f>
        <v>149</v>
      </c>
      <c r="D26" s="10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3"/>
      <c r="S26" s="28"/>
      <c r="T26" s="6"/>
      <c r="U26" s="6"/>
    </row>
    <row r="27" spans="1:21" ht="15.75" customHeight="1" x14ac:dyDescent="0.25">
      <c r="A27" s="15" t="str">
        <f>IF(ISBLANK(A26),"No Site input",A26)</f>
        <v>Causeway</v>
      </c>
      <c r="B27" s="84" t="str">
        <f>IF(ISBLANK(B26),"No Date",TEXT(B26,"MM/DD/YYYY"))</f>
        <v>05/29/2023</v>
      </c>
      <c r="C27" s="16">
        <f t="shared" si="2"/>
        <v>149</v>
      </c>
      <c r="D27" s="17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0"/>
      <c r="S27" s="28"/>
      <c r="T27" s="6"/>
      <c r="U27" s="6"/>
    </row>
    <row r="28" spans="1:21" ht="15.75" customHeight="1" thickBot="1" x14ac:dyDescent="0.3">
      <c r="A28" s="21" t="str">
        <f>IF(ISBLANK(A27),"No Site input",A27)</f>
        <v>Causeway</v>
      </c>
      <c r="B28" s="85" t="str">
        <f>IF(ISBLANK(B27),"No Date",TEXT(B27,"MM/DD/YYYY"))</f>
        <v>05/29/2023</v>
      </c>
      <c r="C28" s="22">
        <f t="shared" si="2"/>
        <v>149</v>
      </c>
      <c r="D28" s="23" t="s">
        <v>14</v>
      </c>
      <c r="E28" s="24" t="str">
        <f t="shared" ref="E28:Q28" si="10">IFERROR(AVERAGE(E26,E27),"")</f>
        <v/>
      </c>
      <c r="F28" s="24" t="str">
        <f t="shared" si="10"/>
        <v/>
      </c>
      <c r="G28" s="24" t="str">
        <f t="shared" si="10"/>
        <v/>
      </c>
      <c r="H28" s="24" t="str">
        <f t="shared" si="10"/>
        <v/>
      </c>
      <c r="I28" s="24" t="str">
        <f t="shared" si="10"/>
        <v/>
      </c>
      <c r="J28" s="24" t="str">
        <f t="shared" si="10"/>
        <v/>
      </c>
      <c r="K28" s="24" t="str">
        <f t="shared" si="10"/>
        <v/>
      </c>
      <c r="L28" s="24" t="str">
        <f t="shared" si="10"/>
        <v/>
      </c>
      <c r="M28" s="24" t="str">
        <f t="shared" si="10"/>
        <v/>
      </c>
      <c r="N28" s="24" t="str">
        <f t="shared" si="10"/>
        <v/>
      </c>
      <c r="O28" s="24" t="str">
        <f t="shared" si="10"/>
        <v/>
      </c>
      <c r="P28" s="24" t="str">
        <f t="shared" si="10"/>
        <v/>
      </c>
      <c r="Q28" s="25" t="str">
        <f t="shared" si="10"/>
        <v/>
      </c>
      <c r="R28" s="26"/>
      <c r="S28" s="28"/>
      <c r="T28" s="6"/>
      <c r="U28" s="6"/>
    </row>
    <row r="29" spans="1:21" ht="15.75" customHeight="1" x14ac:dyDescent="0.25">
      <c r="A29" s="15" t="s">
        <v>0</v>
      </c>
      <c r="B29" s="83">
        <v>45075</v>
      </c>
      <c r="C29" s="9">
        <f>IFERROR(IF(B29&gt;0,B29-DATE(YEAR(B29),1,1)+1,""),"")</f>
        <v>149</v>
      </c>
      <c r="D29" s="17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0"/>
      <c r="S29" s="28"/>
      <c r="T29" s="6"/>
      <c r="U29" s="6"/>
    </row>
    <row r="30" spans="1:21" ht="15" customHeight="1" x14ac:dyDescent="0.25">
      <c r="A30" s="15" t="str">
        <f>IF(ISBLANK(A29),"No Site input",A29)</f>
        <v>Bells</v>
      </c>
      <c r="B30" s="84" t="str">
        <f>IF(ISBLANK(B29),"No Date",TEXT(B29,"MM/DD/YYYY"))</f>
        <v>05/29/2023</v>
      </c>
      <c r="C30" s="16">
        <f t="shared" si="2"/>
        <v>149</v>
      </c>
      <c r="D30" s="17">
        <v>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20"/>
    </row>
    <row r="31" spans="1:21" ht="15" customHeight="1" thickBot="1" x14ac:dyDescent="0.3">
      <c r="A31" s="21" t="str">
        <f>IF(ISBLANK(A30),"No Site input",A30)</f>
        <v>Bells</v>
      </c>
      <c r="B31" s="85" t="str">
        <f>IF(ISBLANK(B30),"No Date",TEXT(B30,"MM/DD/YYYY"))</f>
        <v>05/29/2023</v>
      </c>
      <c r="C31" s="22">
        <f t="shared" si="2"/>
        <v>149</v>
      </c>
      <c r="D31" s="23" t="s">
        <v>14</v>
      </c>
      <c r="E31" s="24" t="str">
        <f t="shared" ref="E31:Q31" si="11">IFERROR(AVERAGE(E29,E30),"")</f>
        <v/>
      </c>
      <c r="F31" s="24" t="str">
        <f t="shared" si="11"/>
        <v/>
      </c>
      <c r="G31" s="24" t="str">
        <f t="shared" si="11"/>
        <v/>
      </c>
      <c r="H31" s="24" t="str">
        <f t="shared" si="11"/>
        <v/>
      </c>
      <c r="I31" s="24" t="str">
        <f t="shared" si="11"/>
        <v/>
      </c>
      <c r="J31" s="24" t="str">
        <f t="shared" si="11"/>
        <v/>
      </c>
      <c r="K31" s="24" t="str">
        <f t="shared" si="11"/>
        <v/>
      </c>
      <c r="L31" s="24" t="str">
        <f t="shared" si="11"/>
        <v/>
      </c>
      <c r="M31" s="24" t="str">
        <f t="shared" si="11"/>
        <v/>
      </c>
      <c r="N31" s="24" t="str">
        <f t="shared" si="11"/>
        <v/>
      </c>
      <c r="O31" s="24" t="str">
        <f t="shared" si="11"/>
        <v/>
      </c>
      <c r="P31" s="24" t="str">
        <f t="shared" si="11"/>
        <v/>
      </c>
      <c r="Q31" s="25" t="str">
        <f t="shared" si="11"/>
        <v/>
      </c>
      <c r="R31" s="26"/>
    </row>
    <row r="32" spans="1:21" ht="15" customHeight="1" x14ac:dyDescent="0.25">
      <c r="A32" s="8" t="s">
        <v>6</v>
      </c>
      <c r="B32" s="83"/>
      <c r="C32" s="9" t="str">
        <f t="shared" si="2"/>
        <v/>
      </c>
      <c r="D32" s="10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3"/>
    </row>
    <row r="33" spans="1:18" ht="15" customHeight="1" x14ac:dyDescent="0.25">
      <c r="A33" s="15" t="str">
        <f>IF(ISBLANK(A32),"No Site input",A32)</f>
        <v>Muddy Creek</v>
      </c>
      <c r="B33" s="84" t="str">
        <f t="shared" ref="B33:B34" si="12">IF(ISBLANK(B32),"No Date",TEXT(B32,"MM/DD/YYYY"))</f>
        <v>No Date</v>
      </c>
      <c r="C33" s="16" t="str">
        <f t="shared" si="2"/>
        <v/>
      </c>
      <c r="D33" s="17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20"/>
    </row>
    <row r="34" spans="1:18" ht="15" customHeight="1" thickBot="1" x14ac:dyDescent="0.3">
      <c r="A34" s="21" t="str">
        <f>IF(ISBLANK(A33),"No Site input",A33)</f>
        <v>Muddy Creek</v>
      </c>
      <c r="B34" s="85" t="str">
        <f t="shared" si="12"/>
        <v>No Date</v>
      </c>
      <c r="C34" s="22" t="str">
        <f t="shared" si="2"/>
        <v/>
      </c>
      <c r="D34" s="23" t="s">
        <v>14</v>
      </c>
      <c r="E34" s="24" t="str">
        <f>IFERROR(AVERAGE(E32,E33),"")</f>
        <v/>
      </c>
      <c r="F34" s="24" t="str">
        <f t="shared" ref="F34:Q34" si="13">IFERROR(AVERAGE(F32,F33),"")</f>
        <v/>
      </c>
      <c r="G34" s="24" t="str">
        <f t="shared" si="13"/>
        <v/>
      </c>
      <c r="H34" s="24" t="str">
        <f t="shared" si="13"/>
        <v/>
      </c>
      <c r="I34" s="24" t="str">
        <f t="shared" si="13"/>
        <v/>
      </c>
      <c r="J34" s="24" t="str">
        <f t="shared" si="13"/>
        <v/>
      </c>
      <c r="K34" s="24" t="str">
        <f t="shared" si="13"/>
        <v/>
      </c>
      <c r="L34" s="24" t="str">
        <f t="shared" si="13"/>
        <v/>
      </c>
      <c r="M34" s="24" t="str">
        <f t="shared" si="13"/>
        <v/>
      </c>
      <c r="N34" s="24" t="str">
        <f t="shared" si="13"/>
        <v/>
      </c>
      <c r="O34" s="24" t="str">
        <f t="shared" si="13"/>
        <v/>
      </c>
      <c r="P34" s="24" t="str">
        <f t="shared" si="13"/>
        <v/>
      </c>
      <c r="Q34" s="25" t="str">
        <f t="shared" si="13"/>
        <v/>
      </c>
      <c r="R34" s="26"/>
    </row>
    <row r="35" spans="1:18" ht="15" customHeight="1" x14ac:dyDescent="0.25">
      <c r="A35" s="15" t="s">
        <v>5</v>
      </c>
      <c r="B35" s="83"/>
      <c r="C35" s="9" t="str">
        <f t="shared" si="2"/>
        <v/>
      </c>
      <c r="D35" s="17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0"/>
    </row>
    <row r="36" spans="1:18" ht="15" customHeight="1" x14ac:dyDescent="0.25">
      <c r="A36" s="15" t="str">
        <f>IF(ISBLANK(A35),"No Site input",A35)</f>
        <v>ODNR_4</v>
      </c>
      <c r="B36" s="84" t="str">
        <f t="shared" ref="B36:B37" si="14">IF(ISBLANK(B35),"No Date",TEXT(B35,"MM/DD/YYYY"))</f>
        <v>No Date</v>
      </c>
      <c r="C36" s="16" t="str">
        <f t="shared" si="2"/>
        <v/>
      </c>
      <c r="D36" s="17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  <c r="R36" s="20"/>
    </row>
    <row r="37" spans="1:18" ht="15" customHeight="1" thickBot="1" x14ac:dyDescent="0.3">
      <c r="A37" s="21" t="str">
        <f>IF(ISBLANK(A36),"No Site input",A36)</f>
        <v>ODNR_4</v>
      </c>
      <c r="B37" s="85" t="str">
        <f t="shared" si="14"/>
        <v>No Date</v>
      </c>
      <c r="C37" s="22" t="str">
        <f t="shared" si="2"/>
        <v/>
      </c>
      <c r="D37" s="23" t="s">
        <v>14</v>
      </c>
      <c r="E37" s="24" t="str">
        <f t="shared" ref="E37:Q37" si="15">IFERROR(AVERAGE(E35,E36),"")</f>
        <v/>
      </c>
      <c r="F37" s="24" t="str">
        <f t="shared" si="15"/>
        <v/>
      </c>
      <c r="G37" s="24" t="str">
        <f t="shared" si="15"/>
        <v/>
      </c>
      <c r="H37" s="24" t="str">
        <f t="shared" si="15"/>
        <v/>
      </c>
      <c r="I37" s="24" t="str">
        <f t="shared" si="15"/>
        <v/>
      </c>
      <c r="J37" s="24" t="str">
        <f t="shared" si="15"/>
        <v/>
      </c>
      <c r="K37" s="24" t="str">
        <f t="shared" si="15"/>
        <v/>
      </c>
      <c r="L37" s="24" t="str">
        <f t="shared" si="15"/>
        <v/>
      </c>
      <c r="M37" s="24" t="str">
        <f t="shared" si="15"/>
        <v/>
      </c>
      <c r="N37" s="24" t="str">
        <f t="shared" si="15"/>
        <v/>
      </c>
      <c r="O37" s="24" t="str">
        <f t="shared" si="15"/>
        <v/>
      </c>
      <c r="P37" s="24" t="str">
        <f t="shared" si="15"/>
        <v/>
      </c>
      <c r="Q37" s="25" t="str">
        <f t="shared" si="15"/>
        <v/>
      </c>
      <c r="R37" s="26"/>
    </row>
    <row r="38" spans="1:18" ht="15" customHeight="1" x14ac:dyDescent="0.25">
      <c r="A38" s="8" t="s">
        <v>4</v>
      </c>
      <c r="B38" s="83"/>
      <c r="C38" s="9" t="str">
        <f t="shared" si="2"/>
        <v/>
      </c>
      <c r="D38" s="10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3"/>
    </row>
    <row r="39" spans="1:18" ht="15" customHeight="1" x14ac:dyDescent="0.25">
      <c r="A39" s="15" t="str">
        <f>IF(ISBLANK(A38),"No Site input",A38)</f>
        <v>ODNR_6</v>
      </c>
      <c r="B39" s="84" t="str">
        <f t="shared" ref="B39:B40" si="16">IF(ISBLANK(B38),"No Date",TEXT(B38,"MM/DD/YYYY"))</f>
        <v>No Date</v>
      </c>
      <c r="C39" s="16" t="str">
        <f t="shared" si="2"/>
        <v/>
      </c>
      <c r="D39" s="17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20"/>
    </row>
    <row r="40" spans="1:18" ht="15" customHeight="1" thickBot="1" x14ac:dyDescent="0.3">
      <c r="A40" s="21" t="str">
        <f>IF(ISBLANK(A39),"No Site input",A39)</f>
        <v>ODNR_6</v>
      </c>
      <c r="B40" s="85" t="str">
        <f t="shared" si="16"/>
        <v>No Date</v>
      </c>
      <c r="C40" s="22" t="str">
        <f t="shared" si="2"/>
        <v/>
      </c>
      <c r="D40" s="23" t="s">
        <v>14</v>
      </c>
      <c r="E40" s="24" t="str">
        <f t="shared" ref="E40:Q40" si="17">IFERROR(AVERAGE(E38,E39),"")</f>
        <v/>
      </c>
      <c r="F40" s="24" t="str">
        <f t="shared" si="17"/>
        <v/>
      </c>
      <c r="G40" s="24" t="str">
        <f t="shared" si="17"/>
        <v/>
      </c>
      <c r="H40" s="24" t="str">
        <f t="shared" si="17"/>
        <v/>
      </c>
      <c r="I40" s="24" t="str">
        <f t="shared" si="17"/>
        <v/>
      </c>
      <c r="J40" s="24" t="str">
        <f t="shared" si="17"/>
        <v/>
      </c>
      <c r="K40" s="24" t="str">
        <f t="shared" si="17"/>
        <v/>
      </c>
      <c r="L40" s="24" t="str">
        <f t="shared" si="17"/>
        <v/>
      </c>
      <c r="M40" s="24" t="str">
        <f t="shared" si="17"/>
        <v/>
      </c>
      <c r="N40" s="24" t="str">
        <f t="shared" si="17"/>
        <v/>
      </c>
      <c r="O40" s="24" t="str">
        <f t="shared" si="17"/>
        <v/>
      </c>
      <c r="P40" s="24" t="str">
        <f t="shared" si="17"/>
        <v/>
      </c>
      <c r="Q40" s="25" t="str">
        <f t="shared" si="17"/>
        <v/>
      </c>
      <c r="R40" s="26"/>
    </row>
    <row r="41" spans="1:18" ht="15" customHeight="1" x14ac:dyDescent="0.25">
      <c r="A41" s="8" t="s">
        <v>3</v>
      </c>
      <c r="B41" s="83"/>
      <c r="C41" s="9" t="str">
        <f t="shared" si="2"/>
        <v/>
      </c>
      <c r="D41" s="10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27"/>
    </row>
    <row r="42" spans="1:18" ht="15" customHeight="1" x14ac:dyDescent="0.25">
      <c r="A42" s="15" t="str">
        <f>IF(ISBLANK(A41),"No Site input",A41)</f>
        <v>ODNR_2</v>
      </c>
      <c r="B42" s="84" t="str">
        <f t="shared" ref="B42:B43" si="18">IF(ISBLANK(B41),"No Date",TEXT(B41,"MM/DD/YYYY"))</f>
        <v>No Date</v>
      </c>
      <c r="C42" s="16" t="str">
        <f t="shared" si="2"/>
        <v/>
      </c>
      <c r="D42" s="17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20"/>
    </row>
    <row r="43" spans="1:18" ht="15" customHeight="1" thickBot="1" x14ac:dyDescent="0.3">
      <c r="A43" s="21" t="str">
        <f>IF(ISBLANK(A42),"No Site input",A42)</f>
        <v>ODNR_2</v>
      </c>
      <c r="B43" s="85" t="str">
        <f t="shared" si="18"/>
        <v>No Date</v>
      </c>
      <c r="C43" s="22" t="str">
        <f t="shared" si="2"/>
        <v/>
      </c>
      <c r="D43" s="23" t="s">
        <v>14</v>
      </c>
      <c r="E43" s="24" t="str">
        <f t="shared" ref="E43:Q43" si="19">IFERROR(AVERAGE(E41,E42),"")</f>
        <v/>
      </c>
      <c r="F43" s="24" t="str">
        <f t="shared" si="19"/>
        <v/>
      </c>
      <c r="G43" s="24" t="str">
        <f t="shared" si="19"/>
        <v/>
      </c>
      <c r="H43" s="24" t="str">
        <f t="shared" si="19"/>
        <v/>
      </c>
      <c r="I43" s="24" t="str">
        <f t="shared" si="19"/>
        <v/>
      </c>
      <c r="J43" s="24" t="str">
        <f t="shared" si="19"/>
        <v/>
      </c>
      <c r="K43" s="24" t="str">
        <f t="shared" si="19"/>
        <v/>
      </c>
      <c r="L43" s="24" t="str">
        <f t="shared" si="19"/>
        <v/>
      </c>
      <c r="M43" s="24" t="str">
        <f t="shared" si="19"/>
        <v/>
      </c>
      <c r="N43" s="24" t="str">
        <f t="shared" si="19"/>
        <v/>
      </c>
      <c r="O43" s="24" t="str">
        <f t="shared" si="19"/>
        <v/>
      </c>
      <c r="P43" s="24" t="str">
        <f t="shared" si="19"/>
        <v/>
      </c>
      <c r="Q43" s="25" t="str">
        <f t="shared" si="19"/>
        <v/>
      </c>
      <c r="R43" s="26"/>
    </row>
    <row r="44" spans="1:18" ht="15" customHeight="1" x14ac:dyDescent="0.25">
      <c r="A44" s="8" t="s">
        <v>15</v>
      </c>
      <c r="B44" s="83"/>
      <c r="C44" s="9" t="str">
        <f t="shared" si="2"/>
        <v/>
      </c>
      <c r="D44" s="10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3"/>
    </row>
    <row r="45" spans="1:18" ht="15" customHeight="1" x14ac:dyDescent="0.25">
      <c r="A45" s="15" t="str">
        <f>IF(ISBLANK(A44),"No Site input",A44)</f>
        <v>Buoy_2</v>
      </c>
      <c r="B45" s="84" t="str">
        <f t="shared" ref="B45:B46" si="20">IF(ISBLANK(B44),"No Date",TEXT(B44,"MM/DD/YYYY"))</f>
        <v>No Date</v>
      </c>
      <c r="C45" s="16" t="str">
        <f t="shared" si="2"/>
        <v/>
      </c>
      <c r="D45" s="17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9"/>
      <c r="R45" s="20"/>
    </row>
    <row r="46" spans="1:18" ht="15" customHeight="1" thickBot="1" x14ac:dyDescent="0.3">
      <c r="A46" s="21" t="str">
        <f>IF(ISBLANK(A45),"No Site input",A45)</f>
        <v>Buoy_2</v>
      </c>
      <c r="B46" s="85" t="str">
        <f t="shared" si="20"/>
        <v>No Date</v>
      </c>
      <c r="C46" s="22" t="str">
        <f t="shared" si="2"/>
        <v/>
      </c>
      <c r="D46" s="23" t="s">
        <v>14</v>
      </c>
      <c r="E46" s="24" t="str">
        <f t="shared" ref="E46:Q46" si="21">IFERROR(AVERAGE(E44,E45),"")</f>
        <v/>
      </c>
      <c r="F46" s="24" t="str">
        <f t="shared" si="21"/>
        <v/>
      </c>
      <c r="G46" s="24" t="str">
        <f t="shared" si="21"/>
        <v/>
      </c>
      <c r="H46" s="24" t="str">
        <f t="shared" si="21"/>
        <v/>
      </c>
      <c r="I46" s="24" t="str">
        <f t="shared" si="21"/>
        <v/>
      </c>
      <c r="J46" s="24" t="str">
        <f t="shared" si="21"/>
        <v/>
      </c>
      <c r="K46" s="24" t="str">
        <f t="shared" si="21"/>
        <v/>
      </c>
      <c r="L46" s="24" t="str">
        <f t="shared" si="21"/>
        <v/>
      </c>
      <c r="M46" s="24" t="str">
        <f t="shared" si="21"/>
        <v/>
      </c>
      <c r="N46" s="24" t="str">
        <f t="shared" si="21"/>
        <v/>
      </c>
      <c r="O46" s="24" t="str">
        <f t="shared" si="21"/>
        <v/>
      </c>
      <c r="P46" s="24" t="str">
        <f t="shared" si="21"/>
        <v/>
      </c>
      <c r="Q46" s="25" t="str">
        <f t="shared" si="21"/>
        <v/>
      </c>
      <c r="R46" s="26"/>
    </row>
    <row r="47" spans="1:18" ht="15" customHeight="1" x14ac:dyDescent="0.25">
      <c r="A47" s="8" t="s">
        <v>2</v>
      </c>
      <c r="B47" s="83"/>
      <c r="C47" s="9" t="str">
        <f t="shared" si="2"/>
        <v/>
      </c>
      <c r="D47" s="10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3"/>
    </row>
    <row r="48" spans="1:18" ht="15" customHeight="1" x14ac:dyDescent="0.25">
      <c r="A48" s="15" t="str">
        <f>IF(ISBLANK(A47),"No Site input",A47)</f>
        <v>ODNR_1</v>
      </c>
      <c r="B48" s="84" t="str">
        <f t="shared" ref="B48:B49" si="22">IF(ISBLANK(B47),"No Date",TEXT(B47,"MM/DD/YYYY"))</f>
        <v>No Date</v>
      </c>
      <c r="C48" s="16" t="str">
        <f t="shared" si="2"/>
        <v/>
      </c>
      <c r="D48" s="17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9"/>
      <c r="R48" s="20"/>
    </row>
    <row r="49" spans="1:18" ht="15" customHeight="1" thickBot="1" x14ac:dyDescent="0.3">
      <c r="A49" s="21" t="str">
        <f>IF(ISBLANK(A48),"No Site input",A48)</f>
        <v>ODNR_1</v>
      </c>
      <c r="B49" s="85" t="str">
        <f t="shared" si="22"/>
        <v>No Date</v>
      </c>
      <c r="C49" s="22" t="str">
        <f t="shared" si="2"/>
        <v/>
      </c>
      <c r="D49" s="23" t="s">
        <v>14</v>
      </c>
      <c r="E49" s="24" t="str">
        <f t="shared" ref="E49:Q49" si="23">IFERROR(AVERAGE(E47,E48),"")</f>
        <v/>
      </c>
      <c r="F49" s="24" t="str">
        <f t="shared" si="23"/>
        <v/>
      </c>
      <c r="G49" s="24" t="str">
        <f t="shared" si="23"/>
        <v/>
      </c>
      <c r="H49" s="24" t="str">
        <f t="shared" si="23"/>
        <v/>
      </c>
      <c r="I49" s="24" t="str">
        <f t="shared" si="23"/>
        <v/>
      </c>
      <c r="J49" s="24" t="str">
        <f t="shared" si="23"/>
        <v/>
      </c>
      <c r="K49" s="24" t="str">
        <f t="shared" si="23"/>
        <v/>
      </c>
      <c r="L49" s="24" t="str">
        <f t="shared" si="23"/>
        <v/>
      </c>
      <c r="M49" s="24" t="str">
        <f t="shared" si="23"/>
        <v/>
      </c>
      <c r="N49" s="24" t="str">
        <f t="shared" si="23"/>
        <v/>
      </c>
      <c r="O49" s="24" t="str">
        <f t="shared" si="23"/>
        <v/>
      </c>
      <c r="P49" s="24" t="str">
        <f t="shared" si="23"/>
        <v/>
      </c>
      <c r="Q49" s="25" t="str">
        <f t="shared" si="23"/>
        <v/>
      </c>
      <c r="R49" s="26"/>
    </row>
    <row r="50" spans="1:18" ht="15" customHeight="1" x14ac:dyDescent="0.25">
      <c r="A50" s="8" t="s">
        <v>1</v>
      </c>
      <c r="B50" s="83"/>
      <c r="C50" s="9" t="str">
        <f t="shared" si="2"/>
        <v/>
      </c>
      <c r="D50" s="10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3"/>
    </row>
    <row r="51" spans="1:18" ht="15" customHeight="1" x14ac:dyDescent="0.25">
      <c r="A51" s="15" t="str">
        <f>IF(ISBLANK(A50),"No Site input",A50)</f>
        <v>EC_1163</v>
      </c>
      <c r="B51" s="84" t="str">
        <f t="shared" ref="B51:B52" si="24">IF(ISBLANK(B50),"No Date",TEXT(B50,"MM/DD/YYYY"))</f>
        <v>No Date</v>
      </c>
      <c r="C51" s="16" t="str">
        <f t="shared" si="2"/>
        <v/>
      </c>
      <c r="D51" s="17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9"/>
      <c r="R51" s="20"/>
    </row>
    <row r="52" spans="1:18" ht="15" customHeight="1" thickBot="1" x14ac:dyDescent="0.3">
      <c r="A52" s="21" t="str">
        <f>IF(ISBLANK(A51),"No Site input",A51)</f>
        <v>EC_1163</v>
      </c>
      <c r="B52" s="85" t="str">
        <f t="shared" si="24"/>
        <v>No Date</v>
      </c>
      <c r="C52" s="22" t="str">
        <f t="shared" si="2"/>
        <v/>
      </c>
      <c r="D52" s="23" t="s">
        <v>14</v>
      </c>
      <c r="E52" s="24" t="str">
        <f t="shared" ref="E52:Q52" si="25">IFERROR(AVERAGE(E50,E51),"")</f>
        <v/>
      </c>
      <c r="F52" s="24" t="str">
        <f t="shared" si="25"/>
        <v/>
      </c>
      <c r="G52" s="24" t="str">
        <f t="shared" si="25"/>
        <v/>
      </c>
      <c r="H52" s="24" t="str">
        <f t="shared" si="25"/>
        <v/>
      </c>
      <c r="I52" s="24" t="str">
        <f t="shared" si="25"/>
        <v/>
      </c>
      <c r="J52" s="24" t="str">
        <f t="shared" si="25"/>
        <v/>
      </c>
      <c r="K52" s="24" t="str">
        <f t="shared" si="25"/>
        <v/>
      </c>
      <c r="L52" s="24" t="str">
        <f t="shared" si="25"/>
        <v/>
      </c>
      <c r="M52" s="24" t="str">
        <f t="shared" si="25"/>
        <v/>
      </c>
      <c r="N52" s="24" t="str">
        <f t="shared" si="25"/>
        <v/>
      </c>
      <c r="O52" s="24" t="str">
        <f t="shared" si="25"/>
        <v/>
      </c>
      <c r="P52" s="24" t="str">
        <f t="shared" si="25"/>
        <v/>
      </c>
      <c r="Q52" s="25" t="str">
        <f t="shared" si="25"/>
        <v/>
      </c>
      <c r="R52" s="26"/>
    </row>
    <row r="53" spans="1:18" ht="15" customHeight="1" x14ac:dyDescent="0.25">
      <c r="A53" s="8" t="s">
        <v>16</v>
      </c>
      <c r="B53" s="83"/>
      <c r="C53" s="9" t="str">
        <f t="shared" si="2"/>
        <v/>
      </c>
      <c r="D53" s="10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"/>
    </row>
    <row r="54" spans="1:18" ht="15" customHeight="1" x14ac:dyDescent="0.25">
      <c r="A54" s="15" t="str">
        <f>IF(ISBLANK(A53),"No Site input",A53)</f>
        <v>Causeway</v>
      </c>
      <c r="B54" s="84" t="str">
        <f t="shared" ref="B54:B55" si="26">IF(ISBLANK(B53),"No Date",TEXT(B53,"MM/DD/YYYY"))</f>
        <v>No Date</v>
      </c>
      <c r="C54" s="16" t="str">
        <f t="shared" si="2"/>
        <v/>
      </c>
      <c r="D54" s="17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9"/>
      <c r="R54" s="20"/>
    </row>
    <row r="55" spans="1:18" ht="15" customHeight="1" thickBot="1" x14ac:dyDescent="0.3">
      <c r="A55" s="21" t="str">
        <f>IF(ISBLANK(A54),"No Site input",A54)</f>
        <v>Causeway</v>
      </c>
      <c r="B55" s="85" t="str">
        <f t="shared" si="26"/>
        <v>No Date</v>
      </c>
      <c r="C55" s="22" t="str">
        <f t="shared" si="2"/>
        <v/>
      </c>
      <c r="D55" s="23" t="s">
        <v>14</v>
      </c>
      <c r="E55" s="24" t="str">
        <f t="shared" ref="E55:Q55" si="27">IFERROR(AVERAGE(E53,E54),"")</f>
        <v/>
      </c>
      <c r="F55" s="24" t="str">
        <f t="shared" si="27"/>
        <v/>
      </c>
      <c r="G55" s="24" t="str">
        <f t="shared" si="27"/>
        <v/>
      </c>
      <c r="H55" s="24" t="str">
        <f t="shared" si="27"/>
        <v/>
      </c>
      <c r="I55" s="24" t="str">
        <f t="shared" si="27"/>
        <v/>
      </c>
      <c r="J55" s="24" t="str">
        <f t="shared" si="27"/>
        <v/>
      </c>
      <c r="K55" s="24" t="str">
        <f t="shared" si="27"/>
        <v/>
      </c>
      <c r="L55" s="24" t="str">
        <f t="shared" si="27"/>
        <v/>
      </c>
      <c r="M55" s="24" t="str">
        <f t="shared" si="27"/>
        <v/>
      </c>
      <c r="N55" s="24" t="str">
        <f t="shared" si="27"/>
        <v/>
      </c>
      <c r="O55" s="24" t="str">
        <f t="shared" si="27"/>
        <v/>
      </c>
      <c r="P55" s="24" t="str">
        <f t="shared" si="27"/>
        <v/>
      </c>
      <c r="Q55" s="25" t="str">
        <f t="shared" si="27"/>
        <v/>
      </c>
      <c r="R55" s="26"/>
    </row>
    <row r="56" spans="1:18" ht="15" customHeight="1" x14ac:dyDescent="0.25">
      <c r="A56" s="15" t="s">
        <v>0</v>
      </c>
      <c r="B56" s="83"/>
      <c r="C56" s="9" t="str">
        <f t="shared" si="2"/>
        <v/>
      </c>
      <c r="D56" s="17">
        <v>1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20"/>
    </row>
    <row r="57" spans="1:18" ht="15" customHeight="1" x14ac:dyDescent="0.25">
      <c r="A57" s="15" t="str">
        <f>IF(ISBLANK(A56),"No Site input",A56)</f>
        <v>Bells</v>
      </c>
      <c r="B57" s="84" t="str">
        <f t="shared" ref="B57:B58" si="28">IF(ISBLANK(B56),"No Date",TEXT(B56,"MM/DD/YYYY"))</f>
        <v>No Date</v>
      </c>
      <c r="C57" s="16" t="str">
        <f t="shared" si="2"/>
        <v/>
      </c>
      <c r="D57" s="17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9"/>
      <c r="R57" s="20"/>
    </row>
    <row r="58" spans="1:18" ht="15" customHeight="1" thickBot="1" x14ac:dyDescent="0.3">
      <c r="A58" s="21" t="str">
        <f>IF(ISBLANK(A57),"No Site input",A57)</f>
        <v>Bells</v>
      </c>
      <c r="B58" s="85" t="str">
        <f t="shared" si="28"/>
        <v>No Date</v>
      </c>
      <c r="C58" s="22" t="str">
        <f t="shared" si="2"/>
        <v/>
      </c>
      <c r="D58" s="23" t="s">
        <v>14</v>
      </c>
      <c r="E58" s="24" t="str">
        <f t="shared" ref="E58:Q58" si="29">IFERROR(AVERAGE(E56,E57),"")</f>
        <v/>
      </c>
      <c r="F58" s="24" t="str">
        <f t="shared" si="29"/>
        <v/>
      </c>
      <c r="G58" s="24" t="str">
        <f t="shared" si="29"/>
        <v/>
      </c>
      <c r="H58" s="24" t="str">
        <f t="shared" si="29"/>
        <v/>
      </c>
      <c r="I58" s="24" t="str">
        <f t="shared" si="29"/>
        <v/>
      </c>
      <c r="J58" s="24" t="str">
        <f t="shared" si="29"/>
        <v/>
      </c>
      <c r="K58" s="24" t="str">
        <f t="shared" si="29"/>
        <v/>
      </c>
      <c r="L58" s="24" t="str">
        <f t="shared" si="29"/>
        <v/>
      </c>
      <c r="M58" s="24" t="str">
        <f t="shared" si="29"/>
        <v/>
      </c>
      <c r="N58" s="24" t="str">
        <f t="shared" si="29"/>
        <v/>
      </c>
      <c r="O58" s="24" t="str">
        <f t="shared" si="29"/>
        <v/>
      </c>
      <c r="P58" s="24" t="str">
        <f t="shared" si="29"/>
        <v/>
      </c>
      <c r="Q58" s="25" t="str">
        <f t="shared" si="29"/>
        <v/>
      </c>
      <c r="R58" s="26"/>
    </row>
    <row r="59" spans="1:18" ht="15" customHeight="1" x14ac:dyDescent="0.25">
      <c r="A59" s="8" t="s">
        <v>6</v>
      </c>
      <c r="B59" s="83"/>
      <c r="C59" s="9" t="str">
        <f t="shared" si="2"/>
        <v/>
      </c>
      <c r="D59" s="10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"/>
    </row>
    <row r="60" spans="1:18" ht="15" customHeight="1" x14ac:dyDescent="0.25">
      <c r="A60" s="15" t="str">
        <f>IF(ISBLANK(A59),"No Site input",A59)</f>
        <v>Muddy Creek</v>
      </c>
      <c r="B60" s="84" t="str">
        <f t="shared" ref="B60:B61" si="30">IF(ISBLANK(B59),"No Date",TEXT(B59,"MM/DD/YYYY"))</f>
        <v>No Date</v>
      </c>
      <c r="C60" s="16" t="str">
        <f t="shared" si="2"/>
        <v/>
      </c>
      <c r="D60" s="17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9"/>
      <c r="R60" s="20"/>
    </row>
    <row r="61" spans="1:18" ht="15" customHeight="1" thickBot="1" x14ac:dyDescent="0.3">
      <c r="A61" s="21" t="str">
        <f>IF(ISBLANK(A60),"No Site input",A60)</f>
        <v>Muddy Creek</v>
      </c>
      <c r="B61" s="85" t="str">
        <f t="shared" si="30"/>
        <v>No Date</v>
      </c>
      <c r="C61" s="22" t="str">
        <f t="shared" si="2"/>
        <v/>
      </c>
      <c r="D61" s="23" t="s">
        <v>14</v>
      </c>
      <c r="E61" s="24" t="str">
        <f>IFERROR(AVERAGE(E59,E60),"")</f>
        <v/>
      </c>
      <c r="F61" s="24" t="str">
        <f t="shared" ref="F61:Q61" si="31">IFERROR(AVERAGE(F59,F60),"")</f>
        <v/>
      </c>
      <c r="G61" s="24" t="str">
        <f t="shared" si="31"/>
        <v/>
      </c>
      <c r="H61" s="24" t="str">
        <f t="shared" si="31"/>
        <v/>
      </c>
      <c r="I61" s="24" t="str">
        <f t="shared" si="31"/>
        <v/>
      </c>
      <c r="J61" s="24" t="str">
        <f t="shared" si="31"/>
        <v/>
      </c>
      <c r="K61" s="24" t="str">
        <f t="shared" si="31"/>
        <v/>
      </c>
      <c r="L61" s="24" t="str">
        <f t="shared" si="31"/>
        <v/>
      </c>
      <c r="M61" s="24" t="str">
        <f t="shared" si="31"/>
        <v/>
      </c>
      <c r="N61" s="24" t="str">
        <f t="shared" si="31"/>
        <v/>
      </c>
      <c r="O61" s="24" t="str">
        <f t="shared" si="31"/>
        <v/>
      </c>
      <c r="P61" s="24" t="str">
        <f t="shared" si="31"/>
        <v/>
      </c>
      <c r="Q61" s="25" t="str">
        <f t="shared" si="31"/>
        <v/>
      </c>
      <c r="R61" s="26"/>
    </row>
    <row r="62" spans="1:18" ht="15" customHeight="1" x14ac:dyDescent="0.25">
      <c r="A62" s="15" t="s">
        <v>5</v>
      </c>
      <c r="B62" s="83"/>
      <c r="C62" s="9" t="str">
        <f t="shared" si="2"/>
        <v/>
      </c>
      <c r="D62" s="17">
        <v>1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20"/>
    </row>
    <row r="63" spans="1:18" ht="15" customHeight="1" x14ac:dyDescent="0.25">
      <c r="A63" s="15" t="str">
        <f>IF(ISBLANK(A62),"No Site input",A62)</f>
        <v>ODNR_4</v>
      </c>
      <c r="B63" s="84" t="str">
        <f t="shared" ref="B63:B64" si="32">IF(ISBLANK(B62),"No Date",TEXT(B62,"MM/DD/YYYY"))</f>
        <v>No Date</v>
      </c>
      <c r="C63" s="16" t="str">
        <f t="shared" si="2"/>
        <v/>
      </c>
      <c r="D63" s="17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9"/>
      <c r="R63" s="20"/>
    </row>
    <row r="64" spans="1:18" ht="15" customHeight="1" thickBot="1" x14ac:dyDescent="0.3">
      <c r="A64" s="21" t="str">
        <f>IF(ISBLANK(A63),"No Site input",A63)</f>
        <v>ODNR_4</v>
      </c>
      <c r="B64" s="85" t="str">
        <f t="shared" si="32"/>
        <v>No Date</v>
      </c>
      <c r="C64" s="22" t="str">
        <f t="shared" si="2"/>
        <v/>
      </c>
      <c r="D64" s="23" t="s">
        <v>14</v>
      </c>
      <c r="E64" s="24" t="str">
        <f t="shared" ref="E64:Q64" si="33">IFERROR(AVERAGE(E62,E63),"")</f>
        <v/>
      </c>
      <c r="F64" s="24" t="str">
        <f t="shared" si="33"/>
        <v/>
      </c>
      <c r="G64" s="24" t="str">
        <f t="shared" si="33"/>
        <v/>
      </c>
      <c r="H64" s="24" t="str">
        <f t="shared" si="33"/>
        <v/>
      </c>
      <c r="I64" s="24" t="str">
        <f t="shared" si="33"/>
        <v/>
      </c>
      <c r="J64" s="24" t="str">
        <f t="shared" si="33"/>
        <v/>
      </c>
      <c r="K64" s="24" t="str">
        <f t="shared" si="33"/>
        <v/>
      </c>
      <c r="L64" s="24" t="str">
        <f t="shared" si="33"/>
        <v/>
      </c>
      <c r="M64" s="24" t="str">
        <f t="shared" si="33"/>
        <v/>
      </c>
      <c r="N64" s="24" t="str">
        <f t="shared" si="33"/>
        <v/>
      </c>
      <c r="O64" s="24" t="str">
        <f t="shared" si="33"/>
        <v/>
      </c>
      <c r="P64" s="24" t="str">
        <f t="shared" si="33"/>
        <v/>
      </c>
      <c r="Q64" s="25" t="str">
        <f t="shared" si="33"/>
        <v/>
      </c>
      <c r="R64" s="26"/>
    </row>
    <row r="65" spans="1:18" ht="15" customHeight="1" x14ac:dyDescent="0.25">
      <c r="A65" s="8" t="s">
        <v>4</v>
      </c>
      <c r="B65" s="83"/>
      <c r="C65" s="9" t="str">
        <f t="shared" si="2"/>
        <v/>
      </c>
      <c r="D65" s="10">
        <v>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3"/>
    </row>
    <row r="66" spans="1:18" ht="15" customHeight="1" x14ac:dyDescent="0.25">
      <c r="A66" s="15" t="str">
        <f>IF(ISBLANK(A65),"No Site input",A65)</f>
        <v>ODNR_6</v>
      </c>
      <c r="B66" s="84" t="str">
        <f t="shared" ref="B66:B67" si="34">IF(ISBLANK(B65),"No Date",TEXT(B65,"MM/DD/YYYY"))</f>
        <v>No Date</v>
      </c>
      <c r="C66" s="16" t="str">
        <f t="shared" si="2"/>
        <v/>
      </c>
      <c r="D66" s="17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9"/>
      <c r="R66" s="20"/>
    </row>
    <row r="67" spans="1:18" ht="15" customHeight="1" thickBot="1" x14ac:dyDescent="0.3">
      <c r="A67" s="21" t="str">
        <f>IF(ISBLANK(A66),"No Site input",A66)</f>
        <v>ODNR_6</v>
      </c>
      <c r="B67" s="85" t="str">
        <f t="shared" si="34"/>
        <v>No Date</v>
      </c>
      <c r="C67" s="22" t="str">
        <f t="shared" si="2"/>
        <v/>
      </c>
      <c r="D67" s="23" t="s">
        <v>14</v>
      </c>
      <c r="E67" s="24" t="str">
        <f t="shared" ref="E67:Q67" si="35">IFERROR(AVERAGE(E65,E66),"")</f>
        <v/>
      </c>
      <c r="F67" s="24" t="str">
        <f t="shared" si="35"/>
        <v/>
      </c>
      <c r="G67" s="24" t="str">
        <f t="shared" si="35"/>
        <v/>
      </c>
      <c r="H67" s="24" t="str">
        <f t="shared" si="35"/>
        <v/>
      </c>
      <c r="I67" s="24" t="str">
        <f t="shared" si="35"/>
        <v/>
      </c>
      <c r="J67" s="24" t="str">
        <f t="shared" si="35"/>
        <v/>
      </c>
      <c r="K67" s="24" t="str">
        <f t="shared" si="35"/>
        <v/>
      </c>
      <c r="L67" s="24" t="str">
        <f t="shared" si="35"/>
        <v/>
      </c>
      <c r="M67" s="24" t="str">
        <f t="shared" si="35"/>
        <v/>
      </c>
      <c r="N67" s="24" t="str">
        <f t="shared" si="35"/>
        <v/>
      </c>
      <c r="O67" s="24" t="str">
        <f t="shared" si="35"/>
        <v/>
      </c>
      <c r="P67" s="24" t="str">
        <f t="shared" si="35"/>
        <v/>
      </c>
      <c r="Q67" s="25" t="str">
        <f t="shared" si="35"/>
        <v/>
      </c>
      <c r="R67" s="26"/>
    </row>
    <row r="68" spans="1:18" ht="15" customHeight="1" x14ac:dyDescent="0.25">
      <c r="A68" s="8" t="s">
        <v>3</v>
      </c>
      <c r="B68" s="83"/>
      <c r="C68" s="9" t="str">
        <f t="shared" si="2"/>
        <v/>
      </c>
      <c r="D68" s="10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27"/>
    </row>
    <row r="69" spans="1:18" ht="15" customHeight="1" x14ac:dyDescent="0.25">
      <c r="A69" s="15" t="str">
        <f>IF(ISBLANK(A68),"No Site input",A68)</f>
        <v>ODNR_2</v>
      </c>
      <c r="B69" s="84" t="str">
        <f t="shared" ref="B69:B70" si="36">IF(ISBLANK(B68),"No Date",TEXT(B68,"MM/DD/YYYY"))</f>
        <v>No Date</v>
      </c>
      <c r="C69" s="16" t="str">
        <f t="shared" si="2"/>
        <v/>
      </c>
      <c r="D69" s="17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9"/>
      <c r="R69" s="20"/>
    </row>
    <row r="70" spans="1:18" ht="15" customHeight="1" thickBot="1" x14ac:dyDescent="0.3">
      <c r="A70" s="21" t="str">
        <f>IF(ISBLANK(A69),"No Site input",A69)</f>
        <v>ODNR_2</v>
      </c>
      <c r="B70" s="85" t="str">
        <f t="shared" si="36"/>
        <v>No Date</v>
      </c>
      <c r="C70" s="22" t="str">
        <f t="shared" ref="C70:C133" si="37">IFERROR(IF(B70&gt;0,B70-DATE(YEAR(B70),1,1)+1,""),"")</f>
        <v/>
      </c>
      <c r="D70" s="23" t="s">
        <v>14</v>
      </c>
      <c r="E70" s="24" t="str">
        <f t="shared" ref="E70:Q70" si="38">IFERROR(AVERAGE(E68,E69),"")</f>
        <v/>
      </c>
      <c r="F70" s="24" t="str">
        <f t="shared" si="38"/>
        <v/>
      </c>
      <c r="G70" s="24" t="str">
        <f t="shared" si="38"/>
        <v/>
      </c>
      <c r="H70" s="24" t="str">
        <f t="shared" si="38"/>
        <v/>
      </c>
      <c r="I70" s="24" t="str">
        <f t="shared" si="38"/>
        <v/>
      </c>
      <c r="J70" s="24" t="str">
        <f t="shared" si="38"/>
        <v/>
      </c>
      <c r="K70" s="24" t="str">
        <f t="shared" si="38"/>
        <v/>
      </c>
      <c r="L70" s="24" t="str">
        <f t="shared" si="38"/>
        <v/>
      </c>
      <c r="M70" s="24" t="str">
        <f t="shared" si="38"/>
        <v/>
      </c>
      <c r="N70" s="24" t="str">
        <f t="shared" si="38"/>
        <v/>
      </c>
      <c r="O70" s="24" t="str">
        <f t="shared" si="38"/>
        <v/>
      </c>
      <c r="P70" s="24" t="str">
        <f t="shared" si="38"/>
        <v/>
      </c>
      <c r="Q70" s="25" t="str">
        <f t="shared" si="38"/>
        <v/>
      </c>
      <c r="R70" s="26"/>
    </row>
    <row r="71" spans="1:18" ht="15" customHeight="1" x14ac:dyDescent="0.25">
      <c r="A71" s="8" t="s">
        <v>15</v>
      </c>
      <c r="B71" s="83"/>
      <c r="C71" s="9" t="str">
        <f t="shared" si="37"/>
        <v/>
      </c>
      <c r="D71" s="10">
        <v>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3"/>
    </row>
    <row r="72" spans="1:18" ht="15" customHeight="1" x14ac:dyDescent="0.25">
      <c r="A72" s="15" t="str">
        <f>IF(ISBLANK(A71),"No Site input",A71)</f>
        <v>Buoy_2</v>
      </c>
      <c r="B72" s="84" t="str">
        <f t="shared" ref="B72:B73" si="39">IF(ISBLANK(B71),"No Date",TEXT(B71,"MM/DD/YYYY"))</f>
        <v>No Date</v>
      </c>
      <c r="C72" s="16" t="str">
        <f t="shared" si="37"/>
        <v/>
      </c>
      <c r="D72" s="17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9"/>
      <c r="R72" s="20"/>
    </row>
    <row r="73" spans="1:18" ht="15" customHeight="1" thickBot="1" x14ac:dyDescent="0.3">
      <c r="A73" s="21" t="str">
        <f>IF(ISBLANK(A72),"No Site input",A72)</f>
        <v>Buoy_2</v>
      </c>
      <c r="B73" s="85" t="str">
        <f t="shared" si="39"/>
        <v>No Date</v>
      </c>
      <c r="C73" s="22" t="str">
        <f t="shared" si="37"/>
        <v/>
      </c>
      <c r="D73" s="23" t="s">
        <v>14</v>
      </c>
      <c r="E73" s="24" t="str">
        <f t="shared" ref="E73:Q73" si="40">IFERROR(AVERAGE(E71,E72),"")</f>
        <v/>
      </c>
      <c r="F73" s="24" t="str">
        <f t="shared" si="40"/>
        <v/>
      </c>
      <c r="G73" s="24" t="str">
        <f t="shared" si="40"/>
        <v/>
      </c>
      <c r="H73" s="24" t="str">
        <f t="shared" si="40"/>
        <v/>
      </c>
      <c r="I73" s="24" t="str">
        <f t="shared" si="40"/>
        <v/>
      </c>
      <c r="J73" s="24" t="str">
        <f t="shared" si="40"/>
        <v/>
      </c>
      <c r="K73" s="24" t="str">
        <f t="shared" si="40"/>
        <v/>
      </c>
      <c r="L73" s="24" t="str">
        <f t="shared" si="40"/>
        <v/>
      </c>
      <c r="M73" s="24" t="str">
        <f t="shared" si="40"/>
        <v/>
      </c>
      <c r="N73" s="24" t="str">
        <f t="shared" si="40"/>
        <v/>
      </c>
      <c r="O73" s="24" t="str">
        <f t="shared" si="40"/>
        <v/>
      </c>
      <c r="P73" s="24" t="str">
        <f t="shared" si="40"/>
        <v/>
      </c>
      <c r="Q73" s="25" t="str">
        <f t="shared" si="40"/>
        <v/>
      </c>
      <c r="R73" s="26"/>
    </row>
    <row r="74" spans="1:18" ht="15" customHeight="1" x14ac:dyDescent="0.25">
      <c r="A74" s="8" t="s">
        <v>2</v>
      </c>
      <c r="B74" s="83"/>
      <c r="C74" s="9" t="str">
        <f t="shared" si="37"/>
        <v/>
      </c>
      <c r="D74" s="10">
        <v>1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3"/>
    </row>
    <row r="75" spans="1:18" ht="15" customHeight="1" x14ac:dyDescent="0.25">
      <c r="A75" s="15" t="str">
        <f>IF(ISBLANK(A74),"No Site input",A74)</f>
        <v>ODNR_1</v>
      </c>
      <c r="B75" s="84" t="str">
        <f t="shared" ref="B75:B76" si="41">IF(ISBLANK(B74),"No Date",TEXT(B74,"MM/DD/YYYY"))</f>
        <v>No Date</v>
      </c>
      <c r="C75" s="16" t="str">
        <f t="shared" si="37"/>
        <v/>
      </c>
      <c r="D75" s="17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  <c r="R75" s="20"/>
    </row>
    <row r="76" spans="1:18" ht="15" customHeight="1" thickBot="1" x14ac:dyDescent="0.3">
      <c r="A76" s="21" t="str">
        <f>IF(ISBLANK(A75),"No Site input",A75)</f>
        <v>ODNR_1</v>
      </c>
      <c r="B76" s="85" t="str">
        <f t="shared" si="41"/>
        <v>No Date</v>
      </c>
      <c r="C76" s="22" t="str">
        <f t="shared" si="37"/>
        <v/>
      </c>
      <c r="D76" s="23" t="s">
        <v>14</v>
      </c>
      <c r="E76" s="24" t="str">
        <f t="shared" ref="E76:Q76" si="42">IFERROR(AVERAGE(E74,E75),"")</f>
        <v/>
      </c>
      <c r="F76" s="24" t="str">
        <f t="shared" si="42"/>
        <v/>
      </c>
      <c r="G76" s="24" t="str">
        <f t="shared" si="42"/>
        <v/>
      </c>
      <c r="H76" s="24" t="str">
        <f t="shared" si="42"/>
        <v/>
      </c>
      <c r="I76" s="24" t="str">
        <f t="shared" si="42"/>
        <v/>
      </c>
      <c r="J76" s="24" t="str">
        <f t="shared" si="42"/>
        <v/>
      </c>
      <c r="K76" s="24" t="str">
        <f t="shared" si="42"/>
        <v/>
      </c>
      <c r="L76" s="24" t="str">
        <f t="shared" si="42"/>
        <v/>
      </c>
      <c r="M76" s="24" t="str">
        <f t="shared" si="42"/>
        <v/>
      </c>
      <c r="N76" s="24" t="str">
        <f t="shared" si="42"/>
        <v/>
      </c>
      <c r="O76" s="24" t="str">
        <f t="shared" si="42"/>
        <v/>
      </c>
      <c r="P76" s="24" t="str">
        <f t="shared" si="42"/>
        <v/>
      </c>
      <c r="Q76" s="25" t="str">
        <f t="shared" si="42"/>
        <v/>
      </c>
      <c r="R76" s="26"/>
    </row>
    <row r="77" spans="1:18" ht="15" customHeight="1" x14ac:dyDescent="0.25">
      <c r="A77" s="8" t="s">
        <v>1</v>
      </c>
      <c r="B77" s="83"/>
      <c r="C77" s="9" t="str">
        <f t="shared" si="37"/>
        <v/>
      </c>
      <c r="D77" s="10">
        <v>1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3"/>
    </row>
    <row r="78" spans="1:18" ht="15" customHeight="1" x14ac:dyDescent="0.25">
      <c r="A78" s="15" t="str">
        <f>IF(ISBLANK(A77),"No Site input",A77)</f>
        <v>EC_1163</v>
      </c>
      <c r="B78" s="84" t="str">
        <f t="shared" ref="B78:B79" si="43">IF(ISBLANK(B77),"No Date",TEXT(B77,"MM/DD/YYYY"))</f>
        <v>No Date</v>
      </c>
      <c r="C78" s="16" t="str">
        <f t="shared" si="37"/>
        <v/>
      </c>
      <c r="D78" s="17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9"/>
      <c r="R78" s="20"/>
    </row>
    <row r="79" spans="1:18" ht="15" customHeight="1" thickBot="1" x14ac:dyDescent="0.3">
      <c r="A79" s="21" t="str">
        <f>IF(ISBLANK(A78),"No Site input",A78)</f>
        <v>EC_1163</v>
      </c>
      <c r="B79" s="85" t="str">
        <f t="shared" si="43"/>
        <v>No Date</v>
      </c>
      <c r="C79" s="22" t="str">
        <f t="shared" si="37"/>
        <v/>
      </c>
      <c r="D79" s="23" t="s">
        <v>14</v>
      </c>
      <c r="E79" s="24" t="str">
        <f t="shared" ref="E79:Q79" si="44">IFERROR(AVERAGE(E77,E78),"")</f>
        <v/>
      </c>
      <c r="F79" s="24" t="str">
        <f t="shared" si="44"/>
        <v/>
      </c>
      <c r="G79" s="24" t="str">
        <f t="shared" si="44"/>
        <v/>
      </c>
      <c r="H79" s="24" t="str">
        <f t="shared" si="44"/>
        <v/>
      </c>
      <c r="I79" s="24" t="str">
        <f t="shared" si="44"/>
        <v/>
      </c>
      <c r="J79" s="24" t="str">
        <f t="shared" si="44"/>
        <v/>
      </c>
      <c r="K79" s="24" t="str">
        <f t="shared" si="44"/>
        <v/>
      </c>
      <c r="L79" s="24" t="str">
        <f t="shared" si="44"/>
        <v/>
      </c>
      <c r="M79" s="24" t="str">
        <f t="shared" si="44"/>
        <v/>
      </c>
      <c r="N79" s="24" t="str">
        <f t="shared" si="44"/>
        <v/>
      </c>
      <c r="O79" s="24" t="str">
        <f t="shared" si="44"/>
        <v/>
      </c>
      <c r="P79" s="24" t="str">
        <f t="shared" si="44"/>
        <v/>
      </c>
      <c r="Q79" s="25" t="str">
        <f t="shared" si="44"/>
        <v/>
      </c>
      <c r="R79" s="26"/>
    </row>
    <row r="80" spans="1:18" ht="15" customHeight="1" x14ac:dyDescent="0.25">
      <c r="A80" s="8" t="s">
        <v>16</v>
      </c>
      <c r="B80" s="83"/>
      <c r="C80" s="9" t="str">
        <f t="shared" si="37"/>
        <v/>
      </c>
      <c r="D80" s="10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3"/>
    </row>
    <row r="81" spans="1:18" ht="15" customHeight="1" x14ac:dyDescent="0.25">
      <c r="A81" s="15" t="str">
        <f>IF(ISBLANK(A80),"No Site input",A80)</f>
        <v>Causeway</v>
      </c>
      <c r="B81" s="84" t="str">
        <f t="shared" ref="B81:B82" si="45">IF(ISBLANK(B80),"No Date",TEXT(B80,"MM/DD/YYYY"))</f>
        <v>No Date</v>
      </c>
      <c r="C81" s="16" t="str">
        <f t="shared" si="37"/>
        <v/>
      </c>
      <c r="D81" s="17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9"/>
      <c r="R81" s="20"/>
    </row>
    <row r="82" spans="1:18" ht="15" customHeight="1" thickBot="1" x14ac:dyDescent="0.3">
      <c r="A82" s="21" t="str">
        <f>IF(ISBLANK(A81),"No Site input",A81)</f>
        <v>Causeway</v>
      </c>
      <c r="B82" s="85" t="str">
        <f t="shared" si="45"/>
        <v>No Date</v>
      </c>
      <c r="C82" s="22" t="str">
        <f t="shared" si="37"/>
        <v/>
      </c>
      <c r="D82" s="23" t="s">
        <v>14</v>
      </c>
      <c r="E82" s="24" t="str">
        <f t="shared" ref="E82:Q82" si="46">IFERROR(AVERAGE(E80,E81),"")</f>
        <v/>
      </c>
      <c r="F82" s="24" t="str">
        <f t="shared" si="46"/>
        <v/>
      </c>
      <c r="G82" s="24" t="str">
        <f t="shared" si="46"/>
        <v/>
      </c>
      <c r="H82" s="24" t="str">
        <f t="shared" si="46"/>
        <v/>
      </c>
      <c r="I82" s="24" t="str">
        <f t="shared" si="46"/>
        <v/>
      </c>
      <c r="J82" s="24" t="str">
        <f t="shared" si="46"/>
        <v/>
      </c>
      <c r="K82" s="24" t="str">
        <f t="shared" si="46"/>
        <v/>
      </c>
      <c r="L82" s="24" t="str">
        <f t="shared" si="46"/>
        <v/>
      </c>
      <c r="M82" s="24" t="str">
        <f t="shared" si="46"/>
        <v/>
      </c>
      <c r="N82" s="24" t="str">
        <f t="shared" si="46"/>
        <v/>
      </c>
      <c r="O82" s="24" t="str">
        <f t="shared" si="46"/>
        <v/>
      </c>
      <c r="P82" s="24" t="str">
        <f t="shared" si="46"/>
        <v/>
      </c>
      <c r="Q82" s="25" t="str">
        <f t="shared" si="46"/>
        <v/>
      </c>
      <c r="R82" s="26"/>
    </row>
    <row r="83" spans="1:18" ht="15" customHeight="1" x14ac:dyDescent="0.25">
      <c r="A83" s="15" t="s">
        <v>0</v>
      </c>
      <c r="B83" s="83"/>
      <c r="C83" s="9" t="str">
        <f t="shared" si="37"/>
        <v/>
      </c>
      <c r="D83" s="17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20"/>
    </row>
    <row r="84" spans="1:18" ht="15" customHeight="1" x14ac:dyDescent="0.25">
      <c r="A84" s="15" t="str">
        <f>IF(ISBLANK(A83),"No Site input",A83)</f>
        <v>Bells</v>
      </c>
      <c r="B84" s="84" t="str">
        <f t="shared" ref="B84:B85" si="47">IF(ISBLANK(B83),"No Date",TEXT(B83,"MM/DD/YYYY"))</f>
        <v>No Date</v>
      </c>
      <c r="C84" s="16" t="str">
        <f t="shared" si="37"/>
        <v/>
      </c>
      <c r="D84" s="17">
        <v>2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9"/>
      <c r="R84" s="20"/>
    </row>
    <row r="85" spans="1:18" ht="15" customHeight="1" thickBot="1" x14ac:dyDescent="0.3">
      <c r="A85" s="21" t="str">
        <f>IF(ISBLANK(A84),"No Site input",A84)</f>
        <v>Bells</v>
      </c>
      <c r="B85" s="85" t="str">
        <f t="shared" si="47"/>
        <v>No Date</v>
      </c>
      <c r="C85" s="22" t="str">
        <f t="shared" si="37"/>
        <v/>
      </c>
      <c r="D85" s="23" t="s">
        <v>14</v>
      </c>
      <c r="E85" s="24" t="str">
        <f t="shared" ref="E85:Q85" si="48">IFERROR(AVERAGE(E83,E84),"")</f>
        <v/>
      </c>
      <c r="F85" s="24" t="str">
        <f t="shared" si="48"/>
        <v/>
      </c>
      <c r="G85" s="24" t="str">
        <f t="shared" si="48"/>
        <v/>
      </c>
      <c r="H85" s="24" t="str">
        <f t="shared" si="48"/>
        <v/>
      </c>
      <c r="I85" s="24" t="str">
        <f t="shared" si="48"/>
        <v/>
      </c>
      <c r="J85" s="24" t="str">
        <f t="shared" si="48"/>
        <v/>
      </c>
      <c r="K85" s="24" t="str">
        <f t="shared" si="48"/>
        <v/>
      </c>
      <c r="L85" s="24" t="str">
        <f t="shared" si="48"/>
        <v/>
      </c>
      <c r="M85" s="24" t="str">
        <f t="shared" si="48"/>
        <v/>
      </c>
      <c r="N85" s="24" t="str">
        <f t="shared" si="48"/>
        <v/>
      </c>
      <c r="O85" s="24" t="str">
        <f t="shared" si="48"/>
        <v/>
      </c>
      <c r="P85" s="24" t="str">
        <f t="shared" si="48"/>
        <v/>
      </c>
      <c r="Q85" s="25" t="str">
        <f t="shared" si="48"/>
        <v/>
      </c>
      <c r="R85" s="26"/>
    </row>
    <row r="86" spans="1:18" ht="15" customHeight="1" x14ac:dyDescent="0.25">
      <c r="A86" s="8" t="s">
        <v>6</v>
      </c>
      <c r="B86" s="83"/>
      <c r="C86" s="9" t="str">
        <f t="shared" si="37"/>
        <v/>
      </c>
      <c r="D86" s="10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3"/>
    </row>
    <row r="87" spans="1:18" ht="15" customHeight="1" x14ac:dyDescent="0.25">
      <c r="A87" s="15" t="str">
        <f>IF(ISBLANK(A86),"No Site input",A86)</f>
        <v>Muddy Creek</v>
      </c>
      <c r="B87" s="84" t="str">
        <f t="shared" ref="B87:B88" si="49">IF(ISBLANK(B86),"No Date",TEXT(B86,"MM/DD/YYYY"))</f>
        <v>No Date</v>
      </c>
      <c r="C87" s="16" t="str">
        <f t="shared" si="37"/>
        <v/>
      </c>
      <c r="D87" s="17">
        <v>2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9"/>
      <c r="R87" s="20"/>
    </row>
    <row r="88" spans="1:18" ht="15" customHeight="1" thickBot="1" x14ac:dyDescent="0.3">
      <c r="A88" s="21" t="str">
        <f>IF(ISBLANK(A87),"No Site input",A87)</f>
        <v>Muddy Creek</v>
      </c>
      <c r="B88" s="85" t="str">
        <f t="shared" si="49"/>
        <v>No Date</v>
      </c>
      <c r="C88" s="22" t="str">
        <f t="shared" si="37"/>
        <v/>
      </c>
      <c r="D88" s="23" t="s">
        <v>14</v>
      </c>
      <c r="E88" s="24" t="str">
        <f>IFERROR(AVERAGE(E86,E87),"")</f>
        <v/>
      </c>
      <c r="F88" s="24" t="str">
        <f t="shared" ref="F88:Q88" si="50">IFERROR(AVERAGE(F86,F87),"")</f>
        <v/>
      </c>
      <c r="G88" s="24" t="str">
        <f t="shared" si="50"/>
        <v/>
      </c>
      <c r="H88" s="24" t="str">
        <f t="shared" si="50"/>
        <v/>
      </c>
      <c r="I88" s="24" t="str">
        <f t="shared" si="50"/>
        <v/>
      </c>
      <c r="J88" s="24" t="str">
        <f t="shared" si="50"/>
        <v/>
      </c>
      <c r="K88" s="24" t="str">
        <f t="shared" si="50"/>
        <v/>
      </c>
      <c r="L88" s="24" t="str">
        <f t="shared" si="50"/>
        <v/>
      </c>
      <c r="M88" s="24" t="str">
        <f t="shared" si="50"/>
        <v/>
      </c>
      <c r="N88" s="24" t="str">
        <f t="shared" si="50"/>
        <v/>
      </c>
      <c r="O88" s="24" t="str">
        <f t="shared" si="50"/>
        <v/>
      </c>
      <c r="P88" s="24" t="str">
        <f t="shared" si="50"/>
        <v/>
      </c>
      <c r="Q88" s="25" t="str">
        <f t="shared" si="50"/>
        <v/>
      </c>
      <c r="R88" s="26"/>
    </row>
    <row r="89" spans="1:18" ht="15" customHeight="1" x14ac:dyDescent="0.25">
      <c r="A89" s="15" t="s">
        <v>5</v>
      </c>
      <c r="B89" s="83"/>
      <c r="C89" s="9" t="str">
        <f t="shared" si="37"/>
        <v/>
      </c>
      <c r="D89" s="17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20"/>
    </row>
    <row r="90" spans="1:18" ht="15" customHeight="1" x14ac:dyDescent="0.25">
      <c r="A90" s="15" t="str">
        <f>IF(ISBLANK(A89),"No Site input",A89)</f>
        <v>ODNR_4</v>
      </c>
      <c r="B90" s="84" t="str">
        <f t="shared" ref="B90:B91" si="51">IF(ISBLANK(B89),"No Date",TEXT(B89,"MM/DD/YYYY"))</f>
        <v>No Date</v>
      </c>
      <c r="C90" s="16" t="str">
        <f t="shared" si="37"/>
        <v/>
      </c>
      <c r="D90" s="17">
        <v>2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9"/>
      <c r="R90" s="20"/>
    </row>
    <row r="91" spans="1:18" ht="15" customHeight="1" thickBot="1" x14ac:dyDescent="0.3">
      <c r="A91" s="21" t="str">
        <f>IF(ISBLANK(A90),"No Site input",A90)</f>
        <v>ODNR_4</v>
      </c>
      <c r="B91" s="85" t="str">
        <f t="shared" si="51"/>
        <v>No Date</v>
      </c>
      <c r="C91" s="22" t="str">
        <f t="shared" si="37"/>
        <v/>
      </c>
      <c r="D91" s="23" t="s">
        <v>14</v>
      </c>
      <c r="E91" s="24" t="str">
        <f t="shared" ref="E91:Q91" si="52">IFERROR(AVERAGE(E89,E90),"")</f>
        <v/>
      </c>
      <c r="F91" s="24" t="str">
        <f t="shared" si="52"/>
        <v/>
      </c>
      <c r="G91" s="24" t="str">
        <f t="shared" si="52"/>
        <v/>
      </c>
      <c r="H91" s="24" t="str">
        <f t="shared" si="52"/>
        <v/>
      </c>
      <c r="I91" s="24" t="str">
        <f t="shared" si="52"/>
        <v/>
      </c>
      <c r="J91" s="24" t="str">
        <f t="shared" si="52"/>
        <v/>
      </c>
      <c r="K91" s="24" t="str">
        <f t="shared" si="52"/>
        <v/>
      </c>
      <c r="L91" s="24" t="str">
        <f t="shared" si="52"/>
        <v/>
      </c>
      <c r="M91" s="24" t="str">
        <f t="shared" si="52"/>
        <v/>
      </c>
      <c r="N91" s="24" t="str">
        <f t="shared" si="52"/>
        <v/>
      </c>
      <c r="O91" s="24" t="str">
        <f t="shared" si="52"/>
        <v/>
      </c>
      <c r="P91" s="24" t="str">
        <f t="shared" si="52"/>
        <v/>
      </c>
      <c r="Q91" s="25" t="str">
        <f t="shared" si="52"/>
        <v/>
      </c>
      <c r="R91" s="26"/>
    </row>
    <row r="92" spans="1:18" ht="15" customHeight="1" x14ac:dyDescent="0.25">
      <c r="A92" s="8" t="s">
        <v>4</v>
      </c>
      <c r="B92" s="83"/>
      <c r="C92" s="9" t="str">
        <f t="shared" si="37"/>
        <v/>
      </c>
      <c r="D92" s="10">
        <v>1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3"/>
    </row>
    <row r="93" spans="1:18" ht="15" customHeight="1" x14ac:dyDescent="0.25">
      <c r="A93" s="15" t="str">
        <f>IF(ISBLANK(A92),"No Site input",A92)</f>
        <v>ODNR_6</v>
      </c>
      <c r="B93" s="84" t="str">
        <f t="shared" ref="B93:B94" si="53">IF(ISBLANK(B92),"No Date",TEXT(B92,"MM/DD/YYYY"))</f>
        <v>No Date</v>
      </c>
      <c r="C93" s="16" t="str">
        <f t="shared" si="37"/>
        <v/>
      </c>
      <c r="D93" s="17">
        <v>2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9"/>
      <c r="R93" s="20"/>
    </row>
    <row r="94" spans="1:18" ht="15" customHeight="1" thickBot="1" x14ac:dyDescent="0.3">
      <c r="A94" s="21" t="str">
        <f>IF(ISBLANK(A93),"No Site input",A93)</f>
        <v>ODNR_6</v>
      </c>
      <c r="B94" s="85" t="str">
        <f t="shared" si="53"/>
        <v>No Date</v>
      </c>
      <c r="C94" s="22" t="str">
        <f t="shared" si="37"/>
        <v/>
      </c>
      <c r="D94" s="23" t="s">
        <v>14</v>
      </c>
      <c r="E94" s="24" t="str">
        <f t="shared" ref="E94:Q94" si="54">IFERROR(AVERAGE(E92,E93),"")</f>
        <v/>
      </c>
      <c r="F94" s="24" t="str">
        <f t="shared" si="54"/>
        <v/>
      </c>
      <c r="G94" s="24" t="str">
        <f t="shared" si="54"/>
        <v/>
      </c>
      <c r="H94" s="24" t="str">
        <f t="shared" si="54"/>
        <v/>
      </c>
      <c r="I94" s="24" t="str">
        <f t="shared" si="54"/>
        <v/>
      </c>
      <c r="J94" s="24" t="str">
        <f t="shared" si="54"/>
        <v/>
      </c>
      <c r="K94" s="24" t="str">
        <f t="shared" si="54"/>
        <v/>
      </c>
      <c r="L94" s="24" t="str">
        <f t="shared" si="54"/>
        <v/>
      </c>
      <c r="M94" s="24" t="str">
        <f t="shared" si="54"/>
        <v/>
      </c>
      <c r="N94" s="24" t="str">
        <f t="shared" si="54"/>
        <v/>
      </c>
      <c r="O94" s="24" t="str">
        <f t="shared" si="54"/>
        <v/>
      </c>
      <c r="P94" s="24" t="str">
        <f t="shared" si="54"/>
        <v/>
      </c>
      <c r="Q94" s="25" t="str">
        <f t="shared" si="54"/>
        <v/>
      </c>
      <c r="R94" s="26"/>
    </row>
    <row r="95" spans="1:18" ht="15" customHeight="1" x14ac:dyDescent="0.25">
      <c r="A95" s="8" t="s">
        <v>3</v>
      </c>
      <c r="B95" s="83"/>
      <c r="C95" s="9" t="str">
        <f t="shared" si="37"/>
        <v/>
      </c>
      <c r="D95" s="10">
        <v>1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27"/>
    </row>
    <row r="96" spans="1:18" ht="15" customHeight="1" x14ac:dyDescent="0.25">
      <c r="A96" s="15" t="str">
        <f>IF(ISBLANK(A95),"No Site input",A95)</f>
        <v>ODNR_2</v>
      </c>
      <c r="B96" s="84" t="str">
        <f t="shared" ref="B96:B97" si="55">IF(ISBLANK(B95),"No Date",TEXT(B95,"MM/DD/YYYY"))</f>
        <v>No Date</v>
      </c>
      <c r="C96" s="16" t="str">
        <f t="shared" si="37"/>
        <v/>
      </c>
      <c r="D96" s="17">
        <v>2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9"/>
      <c r="R96" s="20"/>
    </row>
    <row r="97" spans="1:18" ht="15" customHeight="1" thickBot="1" x14ac:dyDescent="0.3">
      <c r="A97" s="21" t="str">
        <f>IF(ISBLANK(A96),"No Site input",A96)</f>
        <v>ODNR_2</v>
      </c>
      <c r="B97" s="85" t="str">
        <f t="shared" si="55"/>
        <v>No Date</v>
      </c>
      <c r="C97" s="22" t="str">
        <f t="shared" si="37"/>
        <v/>
      </c>
      <c r="D97" s="23" t="s">
        <v>14</v>
      </c>
      <c r="E97" s="24" t="str">
        <f t="shared" ref="E97:Q97" si="56">IFERROR(AVERAGE(E95,E96),"")</f>
        <v/>
      </c>
      <c r="F97" s="24" t="str">
        <f t="shared" si="56"/>
        <v/>
      </c>
      <c r="G97" s="24" t="str">
        <f t="shared" si="56"/>
        <v/>
      </c>
      <c r="H97" s="24" t="str">
        <f t="shared" si="56"/>
        <v/>
      </c>
      <c r="I97" s="24" t="str">
        <f t="shared" si="56"/>
        <v/>
      </c>
      <c r="J97" s="24" t="str">
        <f t="shared" si="56"/>
        <v/>
      </c>
      <c r="K97" s="24" t="str">
        <f t="shared" si="56"/>
        <v/>
      </c>
      <c r="L97" s="24" t="str">
        <f t="shared" si="56"/>
        <v/>
      </c>
      <c r="M97" s="24" t="str">
        <f t="shared" si="56"/>
        <v/>
      </c>
      <c r="N97" s="24" t="str">
        <f t="shared" si="56"/>
        <v/>
      </c>
      <c r="O97" s="24" t="str">
        <f t="shared" si="56"/>
        <v/>
      </c>
      <c r="P97" s="24" t="str">
        <f t="shared" si="56"/>
        <v/>
      </c>
      <c r="Q97" s="25" t="str">
        <f t="shared" si="56"/>
        <v/>
      </c>
      <c r="R97" s="26"/>
    </row>
    <row r="98" spans="1:18" ht="15" customHeight="1" x14ac:dyDescent="0.25">
      <c r="A98" s="8" t="s">
        <v>15</v>
      </c>
      <c r="B98" s="83"/>
      <c r="C98" s="9" t="str">
        <f t="shared" si="37"/>
        <v/>
      </c>
      <c r="D98" s="10">
        <v>1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3"/>
    </row>
    <row r="99" spans="1:18" ht="15" customHeight="1" x14ac:dyDescent="0.25">
      <c r="A99" s="15" t="str">
        <f>IF(ISBLANK(A98),"No Site input",A98)</f>
        <v>Buoy_2</v>
      </c>
      <c r="B99" s="84" t="str">
        <f t="shared" ref="B99:B100" si="57">IF(ISBLANK(B98),"No Date",TEXT(B98,"MM/DD/YYYY"))</f>
        <v>No Date</v>
      </c>
      <c r="C99" s="16" t="str">
        <f t="shared" si="37"/>
        <v/>
      </c>
      <c r="D99" s="17">
        <v>2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9"/>
      <c r="R99" s="20"/>
    </row>
    <row r="100" spans="1:18" ht="15" customHeight="1" thickBot="1" x14ac:dyDescent="0.3">
      <c r="A100" s="21" t="str">
        <f>IF(ISBLANK(A99),"No Site input",A99)</f>
        <v>Buoy_2</v>
      </c>
      <c r="B100" s="85" t="str">
        <f t="shared" si="57"/>
        <v>No Date</v>
      </c>
      <c r="C100" s="22" t="str">
        <f t="shared" si="37"/>
        <v/>
      </c>
      <c r="D100" s="23" t="s">
        <v>14</v>
      </c>
      <c r="E100" s="24" t="str">
        <f t="shared" ref="E100:Q100" si="58">IFERROR(AVERAGE(E98,E99),"")</f>
        <v/>
      </c>
      <c r="F100" s="24" t="str">
        <f t="shared" si="58"/>
        <v/>
      </c>
      <c r="G100" s="24" t="str">
        <f t="shared" si="58"/>
        <v/>
      </c>
      <c r="H100" s="24" t="str">
        <f t="shared" si="58"/>
        <v/>
      </c>
      <c r="I100" s="24" t="str">
        <f t="shared" si="58"/>
        <v/>
      </c>
      <c r="J100" s="24" t="str">
        <f t="shared" si="58"/>
        <v/>
      </c>
      <c r="K100" s="24" t="str">
        <f t="shared" si="58"/>
        <v/>
      </c>
      <c r="L100" s="24" t="str">
        <f t="shared" si="58"/>
        <v/>
      </c>
      <c r="M100" s="24" t="str">
        <f t="shared" si="58"/>
        <v/>
      </c>
      <c r="N100" s="24" t="str">
        <f t="shared" si="58"/>
        <v/>
      </c>
      <c r="O100" s="24" t="str">
        <f t="shared" si="58"/>
        <v/>
      </c>
      <c r="P100" s="24" t="str">
        <f t="shared" si="58"/>
        <v/>
      </c>
      <c r="Q100" s="25" t="str">
        <f t="shared" si="58"/>
        <v/>
      </c>
      <c r="R100" s="26"/>
    </row>
    <row r="101" spans="1:18" ht="15" customHeight="1" x14ac:dyDescent="0.25">
      <c r="A101" s="8" t="s">
        <v>2</v>
      </c>
      <c r="B101" s="83"/>
      <c r="C101" s="9" t="str">
        <f t="shared" si="37"/>
        <v/>
      </c>
      <c r="D101" s="10">
        <v>1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3"/>
    </row>
    <row r="102" spans="1:18" ht="15" customHeight="1" x14ac:dyDescent="0.25">
      <c r="A102" s="15" t="str">
        <f>IF(ISBLANK(A101),"No Site input",A101)</f>
        <v>ODNR_1</v>
      </c>
      <c r="B102" s="84" t="str">
        <f t="shared" ref="B102:B103" si="59">IF(ISBLANK(B101),"No Date",TEXT(B101,"MM/DD/YYYY"))</f>
        <v>No Date</v>
      </c>
      <c r="C102" s="16" t="str">
        <f t="shared" si="37"/>
        <v/>
      </c>
      <c r="D102" s="17">
        <v>2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9"/>
      <c r="R102" s="20"/>
    </row>
    <row r="103" spans="1:18" ht="15" customHeight="1" thickBot="1" x14ac:dyDescent="0.3">
      <c r="A103" s="21" t="str">
        <f>IF(ISBLANK(A102),"No Site input",A102)</f>
        <v>ODNR_1</v>
      </c>
      <c r="B103" s="85" t="str">
        <f t="shared" si="59"/>
        <v>No Date</v>
      </c>
      <c r="C103" s="22" t="str">
        <f t="shared" si="37"/>
        <v/>
      </c>
      <c r="D103" s="23" t="s">
        <v>14</v>
      </c>
      <c r="E103" s="24" t="str">
        <f t="shared" ref="E103:Q103" si="60">IFERROR(AVERAGE(E101,E102),"")</f>
        <v/>
      </c>
      <c r="F103" s="24" t="str">
        <f t="shared" si="60"/>
        <v/>
      </c>
      <c r="G103" s="24" t="str">
        <f t="shared" si="60"/>
        <v/>
      </c>
      <c r="H103" s="24" t="str">
        <f t="shared" si="60"/>
        <v/>
      </c>
      <c r="I103" s="24" t="str">
        <f t="shared" si="60"/>
        <v/>
      </c>
      <c r="J103" s="24" t="str">
        <f t="shared" si="60"/>
        <v/>
      </c>
      <c r="K103" s="24" t="str">
        <f t="shared" si="60"/>
        <v/>
      </c>
      <c r="L103" s="24" t="str">
        <f t="shared" si="60"/>
        <v/>
      </c>
      <c r="M103" s="24" t="str">
        <f t="shared" si="60"/>
        <v/>
      </c>
      <c r="N103" s="24" t="str">
        <f t="shared" si="60"/>
        <v/>
      </c>
      <c r="O103" s="24" t="str">
        <f t="shared" si="60"/>
        <v/>
      </c>
      <c r="P103" s="24" t="str">
        <f t="shared" si="60"/>
        <v/>
      </c>
      <c r="Q103" s="25" t="str">
        <f t="shared" si="60"/>
        <v/>
      </c>
      <c r="R103" s="26"/>
    </row>
    <row r="104" spans="1:18" ht="15" customHeight="1" x14ac:dyDescent="0.25">
      <c r="A104" s="8" t="s">
        <v>1</v>
      </c>
      <c r="B104" s="83"/>
      <c r="C104" s="9" t="str">
        <f t="shared" si="37"/>
        <v/>
      </c>
      <c r="D104" s="10">
        <v>1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3"/>
    </row>
    <row r="105" spans="1:18" ht="15" customHeight="1" x14ac:dyDescent="0.25">
      <c r="A105" s="15" t="str">
        <f>IF(ISBLANK(A104),"No Site input",A104)</f>
        <v>EC_1163</v>
      </c>
      <c r="B105" s="84" t="str">
        <f t="shared" ref="B105:B106" si="61">IF(ISBLANK(B104),"No Date",TEXT(B104,"MM/DD/YYYY"))</f>
        <v>No Date</v>
      </c>
      <c r="C105" s="16" t="str">
        <f t="shared" si="37"/>
        <v/>
      </c>
      <c r="D105" s="17">
        <v>2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9"/>
      <c r="R105" s="20"/>
    </row>
    <row r="106" spans="1:18" ht="15" customHeight="1" thickBot="1" x14ac:dyDescent="0.3">
      <c r="A106" s="21" t="str">
        <f>IF(ISBLANK(A105),"No Site input",A105)</f>
        <v>EC_1163</v>
      </c>
      <c r="B106" s="85" t="str">
        <f t="shared" si="61"/>
        <v>No Date</v>
      </c>
      <c r="C106" s="22" t="str">
        <f t="shared" si="37"/>
        <v/>
      </c>
      <c r="D106" s="23" t="s">
        <v>14</v>
      </c>
      <c r="E106" s="24" t="str">
        <f t="shared" ref="E106:Q106" si="62">IFERROR(AVERAGE(E104,E105),"")</f>
        <v/>
      </c>
      <c r="F106" s="24" t="str">
        <f t="shared" si="62"/>
        <v/>
      </c>
      <c r="G106" s="24" t="str">
        <f t="shared" si="62"/>
        <v/>
      </c>
      <c r="H106" s="24" t="str">
        <f t="shared" si="62"/>
        <v/>
      </c>
      <c r="I106" s="24" t="str">
        <f t="shared" si="62"/>
        <v/>
      </c>
      <c r="J106" s="24" t="str">
        <f t="shared" si="62"/>
        <v/>
      </c>
      <c r="K106" s="24" t="str">
        <f t="shared" si="62"/>
        <v/>
      </c>
      <c r="L106" s="24" t="str">
        <f t="shared" si="62"/>
        <v/>
      </c>
      <c r="M106" s="24" t="str">
        <f t="shared" si="62"/>
        <v/>
      </c>
      <c r="N106" s="24" t="str">
        <f t="shared" si="62"/>
        <v/>
      </c>
      <c r="O106" s="24" t="str">
        <f t="shared" si="62"/>
        <v/>
      </c>
      <c r="P106" s="24" t="str">
        <f t="shared" si="62"/>
        <v/>
      </c>
      <c r="Q106" s="25" t="str">
        <f t="shared" si="62"/>
        <v/>
      </c>
      <c r="R106" s="26"/>
    </row>
    <row r="107" spans="1:18" ht="15" customHeight="1" x14ac:dyDescent="0.25">
      <c r="A107" s="8" t="s">
        <v>16</v>
      </c>
      <c r="B107" s="83"/>
      <c r="C107" s="9" t="str">
        <f t="shared" si="37"/>
        <v/>
      </c>
      <c r="D107" s="10">
        <v>1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3"/>
    </row>
    <row r="108" spans="1:18" ht="15" customHeight="1" x14ac:dyDescent="0.25">
      <c r="A108" s="15" t="str">
        <f>IF(ISBLANK(A107),"No Site input",A107)</f>
        <v>Causeway</v>
      </c>
      <c r="B108" s="84" t="str">
        <f t="shared" ref="B108:B109" si="63">IF(ISBLANK(B107),"No Date",TEXT(B107,"MM/DD/YYYY"))</f>
        <v>No Date</v>
      </c>
      <c r="C108" s="16" t="str">
        <f t="shared" si="37"/>
        <v/>
      </c>
      <c r="D108" s="17">
        <v>2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9"/>
      <c r="R108" s="20"/>
    </row>
    <row r="109" spans="1:18" ht="15" customHeight="1" thickBot="1" x14ac:dyDescent="0.3">
      <c r="A109" s="21" t="str">
        <f>IF(ISBLANK(A108),"No Site input",A108)</f>
        <v>Causeway</v>
      </c>
      <c r="B109" s="85" t="str">
        <f t="shared" si="63"/>
        <v>No Date</v>
      </c>
      <c r="C109" s="22" t="str">
        <f t="shared" si="37"/>
        <v/>
      </c>
      <c r="D109" s="23" t="s">
        <v>14</v>
      </c>
      <c r="E109" s="24" t="str">
        <f t="shared" ref="E109:Q109" si="64">IFERROR(AVERAGE(E107,E108),"")</f>
        <v/>
      </c>
      <c r="F109" s="24" t="str">
        <f t="shared" si="64"/>
        <v/>
      </c>
      <c r="G109" s="24" t="str">
        <f t="shared" si="64"/>
        <v/>
      </c>
      <c r="H109" s="24" t="str">
        <f t="shared" si="64"/>
        <v/>
      </c>
      <c r="I109" s="24" t="str">
        <f t="shared" si="64"/>
        <v/>
      </c>
      <c r="J109" s="24" t="str">
        <f t="shared" si="64"/>
        <v/>
      </c>
      <c r="K109" s="24" t="str">
        <f t="shared" si="64"/>
        <v/>
      </c>
      <c r="L109" s="24" t="str">
        <f t="shared" si="64"/>
        <v/>
      </c>
      <c r="M109" s="24" t="str">
        <f t="shared" si="64"/>
        <v/>
      </c>
      <c r="N109" s="24" t="str">
        <f t="shared" si="64"/>
        <v/>
      </c>
      <c r="O109" s="24" t="str">
        <f t="shared" si="64"/>
        <v/>
      </c>
      <c r="P109" s="24" t="str">
        <f t="shared" si="64"/>
        <v/>
      </c>
      <c r="Q109" s="25" t="str">
        <f t="shared" si="64"/>
        <v/>
      </c>
      <c r="R109" s="26"/>
    </row>
    <row r="110" spans="1:18" ht="15" customHeight="1" x14ac:dyDescent="0.25">
      <c r="A110" s="15" t="s">
        <v>0</v>
      </c>
      <c r="B110" s="83"/>
      <c r="C110" s="9" t="str">
        <f t="shared" si="37"/>
        <v/>
      </c>
      <c r="D110" s="17">
        <v>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20"/>
    </row>
    <row r="111" spans="1:18" ht="15" customHeight="1" x14ac:dyDescent="0.25">
      <c r="A111" s="15" t="str">
        <f>IF(ISBLANK(A110),"No Site input",A110)</f>
        <v>Bells</v>
      </c>
      <c r="B111" s="84" t="str">
        <f t="shared" ref="B111:B112" si="65">IF(ISBLANK(B110),"No Date",TEXT(B110,"MM/DD/YYYY"))</f>
        <v>No Date</v>
      </c>
      <c r="C111" s="16" t="str">
        <f t="shared" si="37"/>
        <v/>
      </c>
      <c r="D111" s="17">
        <v>2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9"/>
      <c r="R111" s="20"/>
    </row>
    <row r="112" spans="1:18" ht="15" customHeight="1" thickBot="1" x14ac:dyDescent="0.3">
      <c r="A112" s="21" t="str">
        <f>IF(ISBLANK(A111),"No Site input",A111)</f>
        <v>Bells</v>
      </c>
      <c r="B112" s="85" t="str">
        <f t="shared" si="65"/>
        <v>No Date</v>
      </c>
      <c r="C112" s="22" t="str">
        <f t="shared" si="37"/>
        <v/>
      </c>
      <c r="D112" s="23" t="s">
        <v>14</v>
      </c>
      <c r="E112" s="24" t="str">
        <f t="shared" ref="E112:Q112" si="66">IFERROR(AVERAGE(E110,E111),"")</f>
        <v/>
      </c>
      <c r="F112" s="24" t="str">
        <f t="shared" si="66"/>
        <v/>
      </c>
      <c r="G112" s="24" t="str">
        <f t="shared" si="66"/>
        <v/>
      </c>
      <c r="H112" s="24" t="str">
        <f t="shared" si="66"/>
        <v/>
      </c>
      <c r="I112" s="24" t="str">
        <f t="shared" si="66"/>
        <v/>
      </c>
      <c r="J112" s="24" t="str">
        <f t="shared" si="66"/>
        <v/>
      </c>
      <c r="K112" s="24" t="str">
        <f t="shared" si="66"/>
        <v/>
      </c>
      <c r="L112" s="24" t="str">
        <f t="shared" si="66"/>
        <v/>
      </c>
      <c r="M112" s="24" t="str">
        <f t="shared" si="66"/>
        <v/>
      </c>
      <c r="N112" s="24" t="str">
        <f t="shared" si="66"/>
        <v/>
      </c>
      <c r="O112" s="24" t="str">
        <f t="shared" si="66"/>
        <v/>
      </c>
      <c r="P112" s="24" t="str">
        <f t="shared" si="66"/>
        <v/>
      </c>
      <c r="Q112" s="25" t="str">
        <f t="shared" si="66"/>
        <v/>
      </c>
      <c r="R112" s="26"/>
    </row>
    <row r="113" spans="1:18" ht="15" customHeight="1" x14ac:dyDescent="0.25">
      <c r="A113" s="8" t="s">
        <v>6</v>
      </c>
      <c r="B113" s="83"/>
      <c r="C113" s="9" t="str">
        <f t="shared" si="37"/>
        <v/>
      </c>
      <c r="D113" s="10">
        <v>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3"/>
    </row>
    <row r="114" spans="1:18" ht="15" customHeight="1" x14ac:dyDescent="0.25">
      <c r="A114" s="15" t="str">
        <f>IF(ISBLANK(A113),"No Site input",A113)</f>
        <v>Muddy Creek</v>
      </c>
      <c r="B114" s="84" t="str">
        <f t="shared" ref="B114:B115" si="67">IF(ISBLANK(B113),"No Date",TEXT(B113,"MM/DD/YYYY"))</f>
        <v>No Date</v>
      </c>
      <c r="C114" s="16" t="str">
        <f t="shared" si="37"/>
        <v/>
      </c>
      <c r="D114" s="17">
        <v>2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9"/>
      <c r="R114" s="20"/>
    </row>
    <row r="115" spans="1:18" ht="15" customHeight="1" thickBot="1" x14ac:dyDescent="0.3">
      <c r="A115" s="21" t="str">
        <f>IF(ISBLANK(A114),"No Site input",A114)</f>
        <v>Muddy Creek</v>
      </c>
      <c r="B115" s="85" t="str">
        <f t="shared" si="67"/>
        <v>No Date</v>
      </c>
      <c r="C115" s="22" t="str">
        <f t="shared" si="37"/>
        <v/>
      </c>
      <c r="D115" s="23" t="s">
        <v>14</v>
      </c>
      <c r="E115" s="24" t="str">
        <f>IFERROR(AVERAGE(E113,E114),"")</f>
        <v/>
      </c>
      <c r="F115" s="24" t="str">
        <f t="shared" ref="F115:Q115" si="68">IFERROR(AVERAGE(F113,F114),"")</f>
        <v/>
      </c>
      <c r="G115" s="24" t="str">
        <f t="shared" si="68"/>
        <v/>
      </c>
      <c r="H115" s="24" t="str">
        <f t="shared" si="68"/>
        <v/>
      </c>
      <c r="I115" s="24" t="str">
        <f t="shared" si="68"/>
        <v/>
      </c>
      <c r="J115" s="24" t="str">
        <f t="shared" si="68"/>
        <v/>
      </c>
      <c r="K115" s="24" t="str">
        <f t="shared" si="68"/>
        <v/>
      </c>
      <c r="L115" s="24" t="str">
        <f t="shared" si="68"/>
        <v/>
      </c>
      <c r="M115" s="24" t="str">
        <f t="shared" si="68"/>
        <v/>
      </c>
      <c r="N115" s="24" t="str">
        <f t="shared" si="68"/>
        <v/>
      </c>
      <c r="O115" s="24" t="str">
        <f t="shared" si="68"/>
        <v/>
      </c>
      <c r="P115" s="24" t="str">
        <f t="shared" si="68"/>
        <v/>
      </c>
      <c r="Q115" s="25" t="str">
        <f t="shared" si="68"/>
        <v/>
      </c>
      <c r="R115" s="26"/>
    </row>
    <row r="116" spans="1:18" ht="15" customHeight="1" x14ac:dyDescent="0.25">
      <c r="A116" s="15" t="s">
        <v>5</v>
      </c>
      <c r="B116" s="83"/>
      <c r="C116" s="9" t="str">
        <f t="shared" si="37"/>
        <v/>
      </c>
      <c r="D116" s="17">
        <v>1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20"/>
    </row>
    <row r="117" spans="1:18" ht="15" customHeight="1" x14ac:dyDescent="0.25">
      <c r="A117" s="15" t="str">
        <f>IF(ISBLANK(A116),"No Site input",A116)</f>
        <v>ODNR_4</v>
      </c>
      <c r="B117" s="84" t="str">
        <f t="shared" ref="B117:B118" si="69">IF(ISBLANK(B116),"No Date",TEXT(B116,"MM/DD/YYYY"))</f>
        <v>No Date</v>
      </c>
      <c r="C117" s="16" t="str">
        <f t="shared" si="37"/>
        <v/>
      </c>
      <c r="D117" s="17">
        <v>2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9"/>
      <c r="R117" s="20"/>
    </row>
    <row r="118" spans="1:18" ht="15" customHeight="1" thickBot="1" x14ac:dyDescent="0.3">
      <c r="A118" s="21" t="str">
        <f>IF(ISBLANK(A117),"No Site input",A117)</f>
        <v>ODNR_4</v>
      </c>
      <c r="B118" s="85" t="str">
        <f t="shared" si="69"/>
        <v>No Date</v>
      </c>
      <c r="C118" s="22" t="str">
        <f t="shared" si="37"/>
        <v/>
      </c>
      <c r="D118" s="23" t="s">
        <v>14</v>
      </c>
      <c r="E118" s="24" t="str">
        <f t="shared" ref="E118:Q118" si="70">IFERROR(AVERAGE(E116,E117),"")</f>
        <v/>
      </c>
      <c r="F118" s="24" t="str">
        <f t="shared" si="70"/>
        <v/>
      </c>
      <c r="G118" s="24" t="str">
        <f t="shared" si="70"/>
        <v/>
      </c>
      <c r="H118" s="24" t="str">
        <f t="shared" si="70"/>
        <v/>
      </c>
      <c r="I118" s="24" t="str">
        <f t="shared" si="70"/>
        <v/>
      </c>
      <c r="J118" s="24" t="str">
        <f t="shared" si="70"/>
        <v/>
      </c>
      <c r="K118" s="24" t="str">
        <f t="shared" si="70"/>
        <v/>
      </c>
      <c r="L118" s="24" t="str">
        <f t="shared" si="70"/>
        <v/>
      </c>
      <c r="M118" s="24" t="str">
        <f t="shared" si="70"/>
        <v/>
      </c>
      <c r="N118" s="24" t="str">
        <f t="shared" si="70"/>
        <v/>
      </c>
      <c r="O118" s="24" t="str">
        <f t="shared" si="70"/>
        <v/>
      </c>
      <c r="P118" s="24" t="str">
        <f t="shared" si="70"/>
        <v/>
      </c>
      <c r="Q118" s="25" t="str">
        <f t="shared" si="70"/>
        <v/>
      </c>
      <c r="R118" s="26"/>
    </row>
    <row r="119" spans="1:18" ht="15" customHeight="1" x14ac:dyDescent="0.25">
      <c r="A119" s="8" t="s">
        <v>4</v>
      </c>
      <c r="B119" s="83"/>
      <c r="C119" s="9" t="str">
        <f t="shared" si="37"/>
        <v/>
      </c>
      <c r="D119" s="10">
        <v>1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3"/>
    </row>
    <row r="120" spans="1:18" ht="15" customHeight="1" x14ac:dyDescent="0.25">
      <c r="A120" s="15" t="str">
        <f>IF(ISBLANK(A119),"No Site input",A119)</f>
        <v>ODNR_6</v>
      </c>
      <c r="B120" s="84" t="str">
        <f t="shared" ref="B120:B121" si="71">IF(ISBLANK(B119),"No Date",TEXT(B119,"MM/DD/YYYY"))</f>
        <v>No Date</v>
      </c>
      <c r="C120" s="16" t="str">
        <f t="shared" si="37"/>
        <v/>
      </c>
      <c r="D120" s="17">
        <v>2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9"/>
      <c r="R120" s="20"/>
    </row>
    <row r="121" spans="1:18" ht="15" customHeight="1" thickBot="1" x14ac:dyDescent="0.3">
      <c r="A121" s="21" t="str">
        <f>IF(ISBLANK(A120),"No Site input",A120)</f>
        <v>ODNR_6</v>
      </c>
      <c r="B121" s="85" t="str">
        <f t="shared" si="71"/>
        <v>No Date</v>
      </c>
      <c r="C121" s="22" t="str">
        <f t="shared" si="37"/>
        <v/>
      </c>
      <c r="D121" s="23" t="s">
        <v>14</v>
      </c>
      <c r="E121" s="24" t="str">
        <f t="shared" ref="E121:Q121" si="72">IFERROR(AVERAGE(E119,E120),"")</f>
        <v/>
      </c>
      <c r="F121" s="24" t="str">
        <f t="shared" si="72"/>
        <v/>
      </c>
      <c r="G121" s="24" t="str">
        <f t="shared" si="72"/>
        <v/>
      </c>
      <c r="H121" s="24" t="str">
        <f t="shared" si="72"/>
        <v/>
      </c>
      <c r="I121" s="24" t="str">
        <f t="shared" si="72"/>
        <v/>
      </c>
      <c r="J121" s="24" t="str">
        <f t="shared" si="72"/>
        <v/>
      </c>
      <c r="K121" s="24" t="str">
        <f t="shared" si="72"/>
        <v/>
      </c>
      <c r="L121" s="24" t="str">
        <f t="shared" si="72"/>
        <v/>
      </c>
      <c r="M121" s="24" t="str">
        <f t="shared" si="72"/>
        <v/>
      </c>
      <c r="N121" s="24" t="str">
        <f t="shared" si="72"/>
        <v/>
      </c>
      <c r="O121" s="24" t="str">
        <f t="shared" si="72"/>
        <v/>
      </c>
      <c r="P121" s="24" t="str">
        <f t="shared" si="72"/>
        <v/>
      </c>
      <c r="Q121" s="25" t="str">
        <f t="shared" si="72"/>
        <v/>
      </c>
      <c r="R121" s="26"/>
    </row>
    <row r="122" spans="1:18" ht="15" customHeight="1" x14ac:dyDescent="0.25">
      <c r="A122" s="8" t="s">
        <v>3</v>
      </c>
      <c r="B122" s="83"/>
      <c r="C122" s="9" t="str">
        <f t="shared" si="37"/>
        <v/>
      </c>
      <c r="D122" s="10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27"/>
    </row>
    <row r="123" spans="1:18" ht="15" customHeight="1" x14ac:dyDescent="0.25">
      <c r="A123" s="15" t="str">
        <f>IF(ISBLANK(A122),"No Site input",A122)</f>
        <v>ODNR_2</v>
      </c>
      <c r="B123" s="84" t="str">
        <f t="shared" ref="B123:B124" si="73">IF(ISBLANK(B122),"No Date",TEXT(B122,"MM/DD/YYYY"))</f>
        <v>No Date</v>
      </c>
      <c r="C123" s="16" t="str">
        <f t="shared" si="37"/>
        <v/>
      </c>
      <c r="D123" s="17">
        <v>2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9"/>
      <c r="R123" s="20"/>
    </row>
    <row r="124" spans="1:18" ht="15" customHeight="1" thickBot="1" x14ac:dyDescent="0.3">
      <c r="A124" s="21" t="str">
        <f>IF(ISBLANK(A123),"No Site input",A123)</f>
        <v>ODNR_2</v>
      </c>
      <c r="B124" s="85" t="str">
        <f t="shared" si="73"/>
        <v>No Date</v>
      </c>
      <c r="C124" s="22" t="str">
        <f t="shared" si="37"/>
        <v/>
      </c>
      <c r="D124" s="23" t="s">
        <v>14</v>
      </c>
      <c r="E124" s="24" t="str">
        <f t="shared" ref="E124:Q124" si="74">IFERROR(AVERAGE(E122,E123),"")</f>
        <v/>
      </c>
      <c r="F124" s="24" t="str">
        <f t="shared" si="74"/>
        <v/>
      </c>
      <c r="G124" s="24" t="str">
        <f t="shared" si="74"/>
        <v/>
      </c>
      <c r="H124" s="24" t="str">
        <f t="shared" si="74"/>
        <v/>
      </c>
      <c r="I124" s="24" t="str">
        <f t="shared" si="74"/>
        <v/>
      </c>
      <c r="J124" s="24" t="str">
        <f t="shared" si="74"/>
        <v/>
      </c>
      <c r="K124" s="24" t="str">
        <f t="shared" si="74"/>
        <v/>
      </c>
      <c r="L124" s="24" t="str">
        <f t="shared" si="74"/>
        <v/>
      </c>
      <c r="M124" s="24" t="str">
        <f t="shared" si="74"/>
        <v/>
      </c>
      <c r="N124" s="24" t="str">
        <f t="shared" si="74"/>
        <v/>
      </c>
      <c r="O124" s="24" t="str">
        <f t="shared" si="74"/>
        <v/>
      </c>
      <c r="P124" s="24" t="str">
        <f t="shared" si="74"/>
        <v/>
      </c>
      <c r="Q124" s="25" t="str">
        <f t="shared" si="74"/>
        <v/>
      </c>
      <c r="R124" s="26"/>
    </row>
    <row r="125" spans="1:18" ht="15" customHeight="1" x14ac:dyDescent="0.25">
      <c r="A125" s="8" t="s">
        <v>15</v>
      </c>
      <c r="B125" s="83"/>
      <c r="C125" s="9" t="str">
        <f t="shared" si="37"/>
        <v/>
      </c>
      <c r="D125" s="10">
        <v>1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3"/>
    </row>
    <row r="126" spans="1:18" ht="15" customHeight="1" x14ac:dyDescent="0.25">
      <c r="A126" s="15" t="str">
        <f>IF(ISBLANK(A125),"No Site input",A125)</f>
        <v>Buoy_2</v>
      </c>
      <c r="B126" s="84" t="str">
        <f t="shared" ref="B126:B127" si="75">IF(ISBLANK(B125),"No Date",TEXT(B125,"MM/DD/YYYY"))</f>
        <v>No Date</v>
      </c>
      <c r="C126" s="16" t="str">
        <f t="shared" si="37"/>
        <v/>
      </c>
      <c r="D126" s="17">
        <v>2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9"/>
      <c r="R126" s="20"/>
    </row>
    <row r="127" spans="1:18" ht="15" customHeight="1" thickBot="1" x14ac:dyDescent="0.3">
      <c r="A127" s="21" t="str">
        <f>IF(ISBLANK(A126),"No Site input",A126)</f>
        <v>Buoy_2</v>
      </c>
      <c r="B127" s="85" t="str">
        <f t="shared" si="75"/>
        <v>No Date</v>
      </c>
      <c r="C127" s="22" t="str">
        <f t="shared" si="37"/>
        <v/>
      </c>
      <c r="D127" s="23" t="s">
        <v>14</v>
      </c>
      <c r="E127" s="24" t="str">
        <f t="shared" ref="E127:Q127" si="76">IFERROR(AVERAGE(E125,E126),"")</f>
        <v/>
      </c>
      <c r="F127" s="24" t="str">
        <f t="shared" si="76"/>
        <v/>
      </c>
      <c r="G127" s="24" t="str">
        <f t="shared" si="76"/>
        <v/>
      </c>
      <c r="H127" s="24" t="str">
        <f t="shared" si="76"/>
        <v/>
      </c>
      <c r="I127" s="24" t="str">
        <f t="shared" si="76"/>
        <v/>
      </c>
      <c r="J127" s="24" t="str">
        <f t="shared" si="76"/>
        <v/>
      </c>
      <c r="K127" s="24" t="str">
        <f t="shared" si="76"/>
        <v/>
      </c>
      <c r="L127" s="24" t="str">
        <f t="shared" si="76"/>
        <v/>
      </c>
      <c r="M127" s="24" t="str">
        <f t="shared" si="76"/>
        <v/>
      </c>
      <c r="N127" s="24" t="str">
        <f t="shared" si="76"/>
        <v/>
      </c>
      <c r="O127" s="24" t="str">
        <f t="shared" si="76"/>
        <v/>
      </c>
      <c r="P127" s="24" t="str">
        <f t="shared" si="76"/>
        <v/>
      </c>
      <c r="Q127" s="25" t="str">
        <f t="shared" si="76"/>
        <v/>
      </c>
      <c r="R127" s="26"/>
    </row>
    <row r="128" spans="1:18" ht="15" customHeight="1" x14ac:dyDescent="0.25">
      <c r="A128" s="8" t="s">
        <v>2</v>
      </c>
      <c r="B128" s="83"/>
      <c r="C128" s="9" t="str">
        <f t="shared" si="37"/>
        <v/>
      </c>
      <c r="D128" s="10">
        <v>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3"/>
    </row>
    <row r="129" spans="1:18" ht="15" customHeight="1" x14ac:dyDescent="0.25">
      <c r="A129" s="15" t="str">
        <f>IF(ISBLANK(A128),"No Site input",A128)</f>
        <v>ODNR_1</v>
      </c>
      <c r="B129" s="84" t="str">
        <f t="shared" ref="B129:B130" si="77">IF(ISBLANK(B128),"No Date",TEXT(B128,"MM/DD/YYYY"))</f>
        <v>No Date</v>
      </c>
      <c r="C129" s="16" t="str">
        <f t="shared" si="37"/>
        <v/>
      </c>
      <c r="D129" s="17">
        <v>2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9"/>
      <c r="R129" s="20"/>
    </row>
    <row r="130" spans="1:18" ht="15" customHeight="1" thickBot="1" x14ac:dyDescent="0.3">
      <c r="A130" s="21" t="str">
        <f>IF(ISBLANK(A129),"No Site input",A129)</f>
        <v>ODNR_1</v>
      </c>
      <c r="B130" s="85" t="str">
        <f t="shared" si="77"/>
        <v>No Date</v>
      </c>
      <c r="C130" s="22" t="str">
        <f t="shared" si="37"/>
        <v/>
      </c>
      <c r="D130" s="23" t="s">
        <v>14</v>
      </c>
      <c r="E130" s="24" t="str">
        <f t="shared" ref="E130:Q130" si="78">IFERROR(AVERAGE(E128,E129),"")</f>
        <v/>
      </c>
      <c r="F130" s="24" t="str">
        <f t="shared" si="78"/>
        <v/>
      </c>
      <c r="G130" s="24" t="str">
        <f t="shared" si="78"/>
        <v/>
      </c>
      <c r="H130" s="24" t="str">
        <f t="shared" si="78"/>
        <v/>
      </c>
      <c r="I130" s="24" t="str">
        <f t="shared" si="78"/>
        <v/>
      </c>
      <c r="J130" s="24" t="str">
        <f t="shared" si="78"/>
        <v/>
      </c>
      <c r="K130" s="24" t="str">
        <f t="shared" si="78"/>
        <v/>
      </c>
      <c r="L130" s="24" t="str">
        <f t="shared" si="78"/>
        <v/>
      </c>
      <c r="M130" s="24" t="str">
        <f t="shared" si="78"/>
        <v/>
      </c>
      <c r="N130" s="24" t="str">
        <f t="shared" si="78"/>
        <v/>
      </c>
      <c r="O130" s="24" t="str">
        <f t="shared" si="78"/>
        <v/>
      </c>
      <c r="P130" s="24" t="str">
        <f t="shared" si="78"/>
        <v/>
      </c>
      <c r="Q130" s="25" t="str">
        <f t="shared" si="78"/>
        <v/>
      </c>
      <c r="R130" s="26"/>
    </row>
    <row r="131" spans="1:18" ht="15" customHeight="1" x14ac:dyDescent="0.25">
      <c r="A131" s="8" t="s">
        <v>1</v>
      </c>
      <c r="B131" s="83"/>
      <c r="C131" s="9" t="str">
        <f t="shared" si="37"/>
        <v/>
      </c>
      <c r="D131" s="10">
        <v>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3"/>
    </row>
    <row r="132" spans="1:18" ht="15" customHeight="1" x14ac:dyDescent="0.25">
      <c r="A132" s="15" t="str">
        <f>IF(ISBLANK(A131),"No Site input",A131)</f>
        <v>EC_1163</v>
      </c>
      <c r="B132" s="84" t="str">
        <f t="shared" ref="B132:B133" si="79">IF(ISBLANK(B131),"No Date",TEXT(B131,"MM/DD/YYYY"))</f>
        <v>No Date</v>
      </c>
      <c r="C132" s="16" t="str">
        <f t="shared" si="37"/>
        <v/>
      </c>
      <c r="D132" s="17">
        <v>2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9"/>
      <c r="R132" s="20"/>
    </row>
    <row r="133" spans="1:18" ht="15" customHeight="1" thickBot="1" x14ac:dyDescent="0.3">
      <c r="A133" s="21" t="str">
        <f>IF(ISBLANK(A132),"No Site input",A132)</f>
        <v>EC_1163</v>
      </c>
      <c r="B133" s="85" t="str">
        <f t="shared" si="79"/>
        <v>No Date</v>
      </c>
      <c r="C133" s="22" t="str">
        <f t="shared" si="37"/>
        <v/>
      </c>
      <c r="D133" s="23" t="s">
        <v>14</v>
      </c>
      <c r="E133" s="24" t="str">
        <f t="shared" ref="E133:Q133" si="80">IFERROR(AVERAGE(E131,E132),"")</f>
        <v/>
      </c>
      <c r="F133" s="24" t="str">
        <f t="shared" si="80"/>
        <v/>
      </c>
      <c r="G133" s="24" t="str">
        <f t="shared" si="80"/>
        <v/>
      </c>
      <c r="H133" s="24" t="str">
        <f t="shared" si="80"/>
        <v/>
      </c>
      <c r="I133" s="24" t="str">
        <f t="shared" si="80"/>
        <v/>
      </c>
      <c r="J133" s="24" t="str">
        <f t="shared" si="80"/>
        <v/>
      </c>
      <c r="K133" s="24" t="str">
        <f t="shared" si="80"/>
        <v/>
      </c>
      <c r="L133" s="24" t="str">
        <f t="shared" si="80"/>
        <v/>
      </c>
      <c r="M133" s="24" t="str">
        <f t="shared" si="80"/>
        <v/>
      </c>
      <c r="N133" s="24" t="str">
        <f t="shared" si="80"/>
        <v/>
      </c>
      <c r="O133" s="24" t="str">
        <f t="shared" si="80"/>
        <v/>
      </c>
      <c r="P133" s="24" t="str">
        <f t="shared" si="80"/>
        <v/>
      </c>
      <c r="Q133" s="25" t="str">
        <f t="shared" si="80"/>
        <v/>
      </c>
      <c r="R133" s="26"/>
    </row>
    <row r="134" spans="1:18" ht="15" customHeight="1" x14ac:dyDescent="0.25">
      <c r="A134" s="8" t="s">
        <v>16</v>
      </c>
      <c r="B134" s="83"/>
      <c r="C134" s="9" t="str">
        <f t="shared" ref="C134:C197" si="81">IFERROR(IF(B134&gt;0,B134-DATE(YEAR(B134),1,1)+1,""),"")</f>
        <v/>
      </c>
      <c r="D134" s="10">
        <v>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3"/>
    </row>
    <row r="135" spans="1:18" ht="15" customHeight="1" x14ac:dyDescent="0.25">
      <c r="A135" s="15" t="str">
        <f>IF(ISBLANK(A134),"No Site input",A134)</f>
        <v>Causeway</v>
      </c>
      <c r="B135" s="84" t="str">
        <f t="shared" ref="B135:B136" si="82">IF(ISBLANK(B134),"No Date",TEXT(B134,"MM/DD/YYYY"))</f>
        <v>No Date</v>
      </c>
      <c r="C135" s="16" t="str">
        <f t="shared" si="81"/>
        <v/>
      </c>
      <c r="D135" s="17">
        <v>2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9"/>
      <c r="R135" s="20"/>
    </row>
    <row r="136" spans="1:18" ht="15" customHeight="1" thickBot="1" x14ac:dyDescent="0.3">
      <c r="A136" s="21" t="str">
        <f>IF(ISBLANK(A135),"No Site input",A135)</f>
        <v>Causeway</v>
      </c>
      <c r="B136" s="85" t="str">
        <f t="shared" si="82"/>
        <v>No Date</v>
      </c>
      <c r="C136" s="22" t="str">
        <f t="shared" si="81"/>
        <v/>
      </c>
      <c r="D136" s="23" t="s">
        <v>14</v>
      </c>
      <c r="E136" s="24" t="str">
        <f t="shared" ref="E136:Q136" si="83">IFERROR(AVERAGE(E134,E135),"")</f>
        <v/>
      </c>
      <c r="F136" s="24" t="str">
        <f t="shared" si="83"/>
        <v/>
      </c>
      <c r="G136" s="24" t="str">
        <f t="shared" si="83"/>
        <v/>
      </c>
      <c r="H136" s="24" t="str">
        <f t="shared" si="83"/>
        <v/>
      </c>
      <c r="I136" s="24" t="str">
        <f t="shared" si="83"/>
        <v/>
      </c>
      <c r="J136" s="24" t="str">
        <f t="shared" si="83"/>
        <v/>
      </c>
      <c r="K136" s="24" t="str">
        <f t="shared" si="83"/>
        <v/>
      </c>
      <c r="L136" s="24" t="str">
        <f t="shared" si="83"/>
        <v/>
      </c>
      <c r="M136" s="24" t="str">
        <f t="shared" si="83"/>
        <v/>
      </c>
      <c r="N136" s="24" t="str">
        <f t="shared" si="83"/>
        <v/>
      </c>
      <c r="O136" s="24" t="str">
        <f t="shared" si="83"/>
        <v/>
      </c>
      <c r="P136" s="24" t="str">
        <f t="shared" si="83"/>
        <v/>
      </c>
      <c r="Q136" s="25" t="str">
        <f t="shared" si="83"/>
        <v/>
      </c>
      <c r="R136" s="26"/>
    </row>
    <row r="137" spans="1:18" ht="15" customHeight="1" x14ac:dyDescent="0.25">
      <c r="A137" s="15" t="s">
        <v>0</v>
      </c>
      <c r="B137" s="83"/>
      <c r="C137" s="9" t="str">
        <f t="shared" si="81"/>
        <v/>
      </c>
      <c r="D137" s="17">
        <v>1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20"/>
    </row>
    <row r="138" spans="1:18" ht="15" customHeight="1" x14ac:dyDescent="0.25">
      <c r="A138" s="15" t="str">
        <f>IF(ISBLANK(A137),"No Site input",A137)</f>
        <v>Bells</v>
      </c>
      <c r="B138" s="84" t="str">
        <f t="shared" ref="B138:B139" si="84">IF(ISBLANK(B137),"No Date",TEXT(B137,"MM/DD/YYYY"))</f>
        <v>No Date</v>
      </c>
      <c r="C138" s="16" t="str">
        <f t="shared" si="81"/>
        <v/>
      </c>
      <c r="D138" s="17">
        <v>2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9"/>
      <c r="R138" s="20"/>
    </row>
    <row r="139" spans="1:18" ht="15" customHeight="1" thickBot="1" x14ac:dyDescent="0.3">
      <c r="A139" s="21" t="str">
        <f>IF(ISBLANK(A138),"No Site input",A138)</f>
        <v>Bells</v>
      </c>
      <c r="B139" s="85" t="str">
        <f t="shared" si="84"/>
        <v>No Date</v>
      </c>
      <c r="C139" s="22" t="str">
        <f t="shared" si="81"/>
        <v/>
      </c>
      <c r="D139" s="23" t="s">
        <v>14</v>
      </c>
      <c r="E139" s="24" t="str">
        <f t="shared" ref="E139:Q139" si="85">IFERROR(AVERAGE(E137,E138),"")</f>
        <v/>
      </c>
      <c r="F139" s="24" t="str">
        <f t="shared" si="85"/>
        <v/>
      </c>
      <c r="G139" s="24" t="str">
        <f t="shared" si="85"/>
        <v/>
      </c>
      <c r="H139" s="24" t="str">
        <f t="shared" si="85"/>
        <v/>
      </c>
      <c r="I139" s="24" t="str">
        <f t="shared" si="85"/>
        <v/>
      </c>
      <c r="J139" s="24" t="str">
        <f t="shared" si="85"/>
        <v/>
      </c>
      <c r="K139" s="24" t="str">
        <f t="shared" si="85"/>
        <v/>
      </c>
      <c r="L139" s="24" t="str">
        <f t="shared" si="85"/>
        <v/>
      </c>
      <c r="M139" s="24" t="str">
        <f t="shared" si="85"/>
        <v/>
      </c>
      <c r="N139" s="24" t="str">
        <f t="shared" si="85"/>
        <v/>
      </c>
      <c r="O139" s="24" t="str">
        <f t="shared" si="85"/>
        <v/>
      </c>
      <c r="P139" s="24" t="str">
        <f t="shared" si="85"/>
        <v/>
      </c>
      <c r="Q139" s="25" t="str">
        <f t="shared" si="85"/>
        <v/>
      </c>
      <c r="R139" s="26"/>
    </row>
    <row r="140" spans="1:18" ht="15" customHeight="1" x14ac:dyDescent="0.25">
      <c r="A140" s="8" t="s">
        <v>6</v>
      </c>
      <c r="B140" s="83"/>
      <c r="C140" s="9" t="str">
        <f t="shared" si="81"/>
        <v/>
      </c>
      <c r="D140" s="10">
        <v>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3"/>
    </row>
    <row r="141" spans="1:18" ht="15" customHeight="1" x14ac:dyDescent="0.25">
      <c r="A141" s="15" t="str">
        <f>IF(ISBLANK(A140),"No Site input",A140)</f>
        <v>Muddy Creek</v>
      </c>
      <c r="B141" s="84" t="str">
        <f t="shared" ref="B141:B142" si="86">IF(ISBLANK(B140),"No Date",TEXT(B140,"MM/DD/YYYY"))</f>
        <v>No Date</v>
      </c>
      <c r="C141" s="16" t="str">
        <f t="shared" si="81"/>
        <v/>
      </c>
      <c r="D141" s="17">
        <v>2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9"/>
      <c r="R141" s="20"/>
    </row>
    <row r="142" spans="1:18" ht="15" customHeight="1" thickBot="1" x14ac:dyDescent="0.3">
      <c r="A142" s="21" t="str">
        <f>IF(ISBLANK(A141),"No Site input",A141)</f>
        <v>Muddy Creek</v>
      </c>
      <c r="B142" s="85" t="str">
        <f t="shared" si="86"/>
        <v>No Date</v>
      </c>
      <c r="C142" s="22" t="str">
        <f t="shared" si="81"/>
        <v/>
      </c>
      <c r="D142" s="23" t="s">
        <v>14</v>
      </c>
      <c r="E142" s="24" t="str">
        <f>IFERROR(AVERAGE(E140,E141),"")</f>
        <v/>
      </c>
      <c r="F142" s="24" t="str">
        <f t="shared" ref="F142:Q142" si="87">IFERROR(AVERAGE(F140,F141),"")</f>
        <v/>
      </c>
      <c r="G142" s="24" t="str">
        <f t="shared" si="87"/>
        <v/>
      </c>
      <c r="H142" s="24" t="str">
        <f t="shared" si="87"/>
        <v/>
      </c>
      <c r="I142" s="24" t="str">
        <f t="shared" si="87"/>
        <v/>
      </c>
      <c r="J142" s="24" t="str">
        <f t="shared" si="87"/>
        <v/>
      </c>
      <c r="K142" s="24" t="str">
        <f t="shared" si="87"/>
        <v/>
      </c>
      <c r="L142" s="24" t="str">
        <f t="shared" si="87"/>
        <v/>
      </c>
      <c r="M142" s="24" t="str">
        <f t="shared" si="87"/>
        <v/>
      </c>
      <c r="N142" s="24" t="str">
        <f t="shared" si="87"/>
        <v/>
      </c>
      <c r="O142" s="24" t="str">
        <f t="shared" si="87"/>
        <v/>
      </c>
      <c r="P142" s="24" t="str">
        <f t="shared" si="87"/>
        <v/>
      </c>
      <c r="Q142" s="25" t="str">
        <f t="shared" si="87"/>
        <v/>
      </c>
      <c r="R142" s="26"/>
    </row>
    <row r="143" spans="1:18" ht="15" customHeight="1" x14ac:dyDescent="0.25">
      <c r="A143" s="15" t="s">
        <v>5</v>
      </c>
      <c r="B143" s="83"/>
      <c r="C143" s="9" t="str">
        <f t="shared" si="81"/>
        <v/>
      </c>
      <c r="D143" s="17">
        <v>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20"/>
    </row>
    <row r="144" spans="1:18" ht="15" customHeight="1" x14ac:dyDescent="0.25">
      <c r="A144" s="15" t="str">
        <f>IF(ISBLANK(A143),"No Site input",A143)</f>
        <v>ODNR_4</v>
      </c>
      <c r="B144" s="84" t="str">
        <f t="shared" ref="B144:B145" si="88">IF(ISBLANK(B143),"No Date",TEXT(B143,"MM/DD/YYYY"))</f>
        <v>No Date</v>
      </c>
      <c r="C144" s="16" t="str">
        <f t="shared" si="81"/>
        <v/>
      </c>
      <c r="D144" s="17">
        <v>2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9"/>
      <c r="R144" s="20"/>
    </row>
    <row r="145" spans="1:18" ht="15" customHeight="1" thickBot="1" x14ac:dyDescent="0.3">
      <c r="A145" s="21" t="str">
        <f>IF(ISBLANK(A144),"No Site input",A144)</f>
        <v>ODNR_4</v>
      </c>
      <c r="B145" s="85" t="str">
        <f t="shared" si="88"/>
        <v>No Date</v>
      </c>
      <c r="C145" s="22" t="str">
        <f t="shared" si="81"/>
        <v/>
      </c>
      <c r="D145" s="23" t="s">
        <v>14</v>
      </c>
      <c r="E145" s="24" t="str">
        <f t="shared" ref="E145:Q145" si="89">IFERROR(AVERAGE(E143,E144),"")</f>
        <v/>
      </c>
      <c r="F145" s="24" t="str">
        <f t="shared" si="89"/>
        <v/>
      </c>
      <c r="G145" s="24" t="str">
        <f t="shared" si="89"/>
        <v/>
      </c>
      <c r="H145" s="24" t="str">
        <f t="shared" si="89"/>
        <v/>
      </c>
      <c r="I145" s="24" t="str">
        <f t="shared" si="89"/>
        <v/>
      </c>
      <c r="J145" s="24" t="str">
        <f t="shared" si="89"/>
        <v/>
      </c>
      <c r="K145" s="24" t="str">
        <f t="shared" si="89"/>
        <v/>
      </c>
      <c r="L145" s="24" t="str">
        <f t="shared" si="89"/>
        <v/>
      </c>
      <c r="M145" s="24" t="str">
        <f t="shared" si="89"/>
        <v/>
      </c>
      <c r="N145" s="24" t="str">
        <f t="shared" si="89"/>
        <v/>
      </c>
      <c r="O145" s="24" t="str">
        <f t="shared" si="89"/>
        <v/>
      </c>
      <c r="P145" s="24" t="str">
        <f t="shared" si="89"/>
        <v/>
      </c>
      <c r="Q145" s="25" t="str">
        <f t="shared" si="89"/>
        <v/>
      </c>
      <c r="R145" s="26"/>
    </row>
    <row r="146" spans="1:18" ht="15" customHeight="1" x14ac:dyDescent="0.25">
      <c r="A146" s="8" t="s">
        <v>4</v>
      </c>
      <c r="B146" s="83"/>
      <c r="C146" s="9" t="str">
        <f t="shared" si="81"/>
        <v/>
      </c>
      <c r="D146" s="10">
        <v>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3"/>
    </row>
    <row r="147" spans="1:18" ht="15" customHeight="1" x14ac:dyDescent="0.25">
      <c r="A147" s="15" t="str">
        <f>IF(ISBLANK(A146),"No Site input",A146)</f>
        <v>ODNR_6</v>
      </c>
      <c r="B147" s="84" t="str">
        <f t="shared" ref="B147:B148" si="90">IF(ISBLANK(B146),"No Date",TEXT(B146,"MM/DD/YYYY"))</f>
        <v>No Date</v>
      </c>
      <c r="C147" s="16" t="str">
        <f t="shared" si="81"/>
        <v/>
      </c>
      <c r="D147" s="17">
        <v>2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9"/>
      <c r="R147" s="20"/>
    </row>
    <row r="148" spans="1:18" ht="15" customHeight="1" thickBot="1" x14ac:dyDescent="0.3">
      <c r="A148" s="21" t="str">
        <f>IF(ISBLANK(A147),"No Site input",A147)</f>
        <v>ODNR_6</v>
      </c>
      <c r="B148" s="85" t="str">
        <f t="shared" si="90"/>
        <v>No Date</v>
      </c>
      <c r="C148" s="22" t="str">
        <f t="shared" si="81"/>
        <v/>
      </c>
      <c r="D148" s="23" t="s">
        <v>14</v>
      </c>
      <c r="E148" s="24" t="str">
        <f t="shared" ref="E148:Q148" si="91">IFERROR(AVERAGE(E146,E147),"")</f>
        <v/>
      </c>
      <c r="F148" s="24" t="str">
        <f t="shared" si="91"/>
        <v/>
      </c>
      <c r="G148" s="24" t="str">
        <f t="shared" si="91"/>
        <v/>
      </c>
      <c r="H148" s="24" t="str">
        <f t="shared" si="91"/>
        <v/>
      </c>
      <c r="I148" s="24" t="str">
        <f t="shared" si="91"/>
        <v/>
      </c>
      <c r="J148" s="24" t="str">
        <f t="shared" si="91"/>
        <v/>
      </c>
      <c r="K148" s="24" t="str">
        <f t="shared" si="91"/>
        <v/>
      </c>
      <c r="L148" s="24" t="str">
        <f t="shared" si="91"/>
        <v/>
      </c>
      <c r="M148" s="24" t="str">
        <f t="shared" si="91"/>
        <v/>
      </c>
      <c r="N148" s="24" t="str">
        <f t="shared" si="91"/>
        <v/>
      </c>
      <c r="O148" s="24" t="str">
        <f t="shared" si="91"/>
        <v/>
      </c>
      <c r="P148" s="24" t="str">
        <f t="shared" si="91"/>
        <v/>
      </c>
      <c r="Q148" s="25" t="str">
        <f t="shared" si="91"/>
        <v/>
      </c>
      <c r="R148" s="26"/>
    </row>
    <row r="149" spans="1:18" ht="15" customHeight="1" x14ac:dyDescent="0.25">
      <c r="A149" s="8" t="s">
        <v>3</v>
      </c>
      <c r="B149" s="83"/>
      <c r="C149" s="9" t="str">
        <f t="shared" si="81"/>
        <v/>
      </c>
      <c r="D149" s="10">
        <v>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27"/>
    </row>
    <row r="150" spans="1:18" ht="15" customHeight="1" x14ac:dyDescent="0.25">
      <c r="A150" s="15" t="str">
        <f>IF(ISBLANK(A149),"No Site input",A149)</f>
        <v>ODNR_2</v>
      </c>
      <c r="B150" s="84" t="str">
        <f t="shared" ref="B150:B151" si="92">IF(ISBLANK(B149),"No Date",TEXT(B149,"MM/DD/YYYY"))</f>
        <v>No Date</v>
      </c>
      <c r="C150" s="16" t="str">
        <f t="shared" si="81"/>
        <v/>
      </c>
      <c r="D150" s="17">
        <v>2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9"/>
      <c r="R150" s="20"/>
    </row>
    <row r="151" spans="1:18" ht="15" customHeight="1" thickBot="1" x14ac:dyDescent="0.3">
      <c r="A151" s="21" t="str">
        <f>IF(ISBLANK(A150),"No Site input",A150)</f>
        <v>ODNR_2</v>
      </c>
      <c r="B151" s="85" t="str">
        <f t="shared" si="92"/>
        <v>No Date</v>
      </c>
      <c r="C151" s="22" t="str">
        <f t="shared" si="81"/>
        <v/>
      </c>
      <c r="D151" s="23" t="s">
        <v>14</v>
      </c>
      <c r="E151" s="24" t="str">
        <f t="shared" ref="E151:Q151" si="93">IFERROR(AVERAGE(E149,E150),"")</f>
        <v/>
      </c>
      <c r="F151" s="24" t="str">
        <f t="shared" si="93"/>
        <v/>
      </c>
      <c r="G151" s="24" t="str">
        <f t="shared" si="93"/>
        <v/>
      </c>
      <c r="H151" s="24" t="str">
        <f t="shared" si="93"/>
        <v/>
      </c>
      <c r="I151" s="24" t="str">
        <f t="shared" si="93"/>
        <v/>
      </c>
      <c r="J151" s="24" t="str">
        <f t="shared" si="93"/>
        <v/>
      </c>
      <c r="K151" s="24" t="str">
        <f t="shared" si="93"/>
        <v/>
      </c>
      <c r="L151" s="24" t="str">
        <f t="shared" si="93"/>
        <v/>
      </c>
      <c r="M151" s="24" t="str">
        <f t="shared" si="93"/>
        <v/>
      </c>
      <c r="N151" s="24" t="str">
        <f t="shared" si="93"/>
        <v/>
      </c>
      <c r="O151" s="24" t="str">
        <f t="shared" si="93"/>
        <v/>
      </c>
      <c r="P151" s="24" t="str">
        <f t="shared" si="93"/>
        <v/>
      </c>
      <c r="Q151" s="25" t="str">
        <f t="shared" si="93"/>
        <v/>
      </c>
      <c r="R151" s="26"/>
    </row>
    <row r="152" spans="1:18" ht="15" customHeight="1" x14ac:dyDescent="0.25">
      <c r="A152" s="8" t="s">
        <v>15</v>
      </c>
      <c r="B152" s="83"/>
      <c r="C152" s="9" t="str">
        <f t="shared" si="81"/>
        <v/>
      </c>
      <c r="D152" s="10">
        <v>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3"/>
    </row>
    <row r="153" spans="1:18" ht="15" customHeight="1" x14ac:dyDescent="0.25">
      <c r="A153" s="15" t="str">
        <f>IF(ISBLANK(A152),"No Site input",A152)</f>
        <v>Buoy_2</v>
      </c>
      <c r="B153" s="84" t="str">
        <f t="shared" ref="B153:B154" si="94">IF(ISBLANK(B152),"No Date",TEXT(B152,"MM/DD/YYYY"))</f>
        <v>No Date</v>
      </c>
      <c r="C153" s="16" t="str">
        <f t="shared" si="81"/>
        <v/>
      </c>
      <c r="D153" s="17">
        <v>2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9"/>
      <c r="R153" s="20"/>
    </row>
    <row r="154" spans="1:18" ht="15" customHeight="1" thickBot="1" x14ac:dyDescent="0.3">
      <c r="A154" s="21" t="str">
        <f>IF(ISBLANK(A153),"No Site input",A153)</f>
        <v>Buoy_2</v>
      </c>
      <c r="B154" s="85" t="str">
        <f t="shared" si="94"/>
        <v>No Date</v>
      </c>
      <c r="C154" s="22" t="str">
        <f t="shared" si="81"/>
        <v/>
      </c>
      <c r="D154" s="23" t="s">
        <v>14</v>
      </c>
      <c r="E154" s="24" t="str">
        <f t="shared" ref="E154:Q154" si="95">IFERROR(AVERAGE(E152,E153),"")</f>
        <v/>
      </c>
      <c r="F154" s="24" t="str">
        <f t="shared" si="95"/>
        <v/>
      </c>
      <c r="G154" s="24" t="str">
        <f t="shared" si="95"/>
        <v/>
      </c>
      <c r="H154" s="24" t="str">
        <f t="shared" si="95"/>
        <v/>
      </c>
      <c r="I154" s="24" t="str">
        <f t="shared" si="95"/>
        <v/>
      </c>
      <c r="J154" s="24" t="str">
        <f t="shared" si="95"/>
        <v/>
      </c>
      <c r="K154" s="24" t="str">
        <f t="shared" si="95"/>
        <v/>
      </c>
      <c r="L154" s="24" t="str">
        <f t="shared" si="95"/>
        <v/>
      </c>
      <c r="M154" s="24" t="str">
        <f t="shared" si="95"/>
        <v/>
      </c>
      <c r="N154" s="24" t="str">
        <f t="shared" si="95"/>
        <v/>
      </c>
      <c r="O154" s="24" t="str">
        <f t="shared" si="95"/>
        <v/>
      </c>
      <c r="P154" s="24" t="str">
        <f t="shared" si="95"/>
        <v/>
      </c>
      <c r="Q154" s="25" t="str">
        <f t="shared" si="95"/>
        <v/>
      </c>
      <c r="R154" s="26"/>
    </row>
    <row r="155" spans="1:18" ht="15" customHeight="1" x14ac:dyDescent="0.25">
      <c r="A155" s="8" t="s">
        <v>2</v>
      </c>
      <c r="B155" s="83"/>
      <c r="C155" s="9" t="str">
        <f t="shared" si="81"/>
        <v/>
      </c>
      <c r="D155" s="10">
        <v>1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3"/>
    </row>
    <row r="156" spans="1:18" ht="15" customHeight="1" x14ac:dyDescent="0.25">
      <c r="A156" s="15" t="str">
        <f>IF(ISBLANK(A155),"No Site input",A155)</f>
        <v>ODNR_1</v>
      </c>
      <c r="B156" s="84" t="str">
        <f t="shared" ref="B156:B157" si="96">IF(ISBLANK(B155),"No Date",TEXT(B155,"MM/DD/YYYY"))</f>
        <v>No Date</v>
      </c>
      <c r="C156" s="16" t="str">
        <f t="shared" si="81"/>
        <v/>
      </c>
      <c r="D156" s="17">
        <v>2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9"/>
      <c r="R156" s="20"/>
    </row>
    <row r="157" spans="1:18" ht="15" customHeight="1" thickBot="1" x14ac:dyDescent="0.3">
      <c r="A157" s="21" t="str">
        <f>IF(ISBLANK(A156),"No Site input",A156)</f>
        <v>ODNR_1</v>
      </c>
      <c r="B157" s="85" t="str">
        <f t="shared" si="96"/>
        <v>No Date</v>
      </c>
      <c r="C157" s="22" t="str">
        <f t="shared" si="81"/>
        <v/>
      </c>
      <c r="D157" s="23" t="s">
        <v>14</v>
      </c>
      <c r="E157" s="24" t="str">
        <f t="shared" ref="E157:Q157" si="97">IFERROR(AVERAGE(E155,E156),"")</f>
        <v/>
      </c>
      <c r="F157" s="24" t="str">
        <f t="shared" si="97"/>
        <v/>
      </c>
      <c r="G157" s="24" t="str">
        <f t="shared" si="97"/>
        <v/>
      </c>
      <c r="H157" s="24" t="str">
        <f t="shared" si="97"/>
        <v/>
      </c>
      <c r="I157" s="24" t="str">
        <f t="shared" si="97"/>
        <v/>
      </c>
      <c r="J157" s="24" t="str">
        <f t="shared" si="97"/>
        <v/>
      </c>
      <c r="K157" s="24" t="str">
        <f t="shared" si="97"/>
        <v/>
      </c>
      <c r="L157" s="24" t="str">
        <f t="shared" si="97"/>
        <v/>
      </c>
      <c r="M157" s="24" t="str">
        <f t="shared" si="97"/>
        <v/>
      </c>
      <c r="N157" s="24" t="str">
        <f t="shared" si="97"/>
        <v/>
      </c>
      <c r="O157" s="24" t="str">
        <f t="shared" si="97"/>
        <v/>
      </c>
      <c r="P157" s="24" t="str">
        <f t="shared" si="97"/>
        <v/>
      </c>
      <c r="Q157" s="25" t="str">
        <f t="shared" si="97"/>
        <v/>
      </c>
      <c r="R157" s="26"/>
    </row>
    <row r="158" spans="1:18" ht="15" customHeight="1" x14ac:dyDescent="0.25">
      <c r="A158" s="8" t="s">
        <v>1</v>
      </c>
      <c r="B158" s="83"/>
      <c r="C158" s="9" t="str">
        <f t="shared" si="81"/>
        <v/>
      </c>
      <c r="D158" s="10">
        <v>1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3"/>
    </row>
    <row r="159" spans="1:18" ht="15" customHeight="1" x14ac:dyDescent="0.25">
      <c r="A159" s="15" t="str">
        <f>IF(ISBLANK(A158),"No Site input",A158)</f>
        <v>EC_1163</v>
      </c>
      <c r="B159" s="84" t="str">
        <f t="shared" ref="B159:B160" si="98">IF(ISBLANK(B158),"No Date",TEXT(B158,"MM/DD/YYYY"))</f>
        <v>No Date</v>
      </c>
      <c r="C159" s="16" t="str">
        <f t="shared" si="81"/>
        <v/>
      </c>
      <c r="D159" s="17">
        <v>2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9"/>
      <c r="R159" s="20"/>
    </row>
    <row r="160" spans="1:18" ht="15" customHeight="1" thickBot="1" x14ac:dyDescent="0.3">
      <c r="A160" s="21" t="str">
        <f>IF(ISBLANK(A159),"No Site input",A159)</f>
        <v>EC_1163</v>
      </c>
      <c r="B160" s="85" t="str">
        <f t="shared" si="98"/>
        <v>No Date</v>
      </c>
      <c r="C160" s="22" t="str">
        <f t="shared" si="81"/>
        <v/>
      </c>
      <c r="D160" s="23" t="s">
        <v>14</v>
      </c>
      <c r="E160" s="24" t="str">
        <f t="shared" ref="E160:Q160" si="99">IFERROR(AVERAGE(E158,E159),"")</f>
        <v/>
      </c>
      <c r="F160" s="24" t="str">
        <f t="shared" si="99"/>
        <v/>
      </c>
      <c r="G160" s="24" t="str">
        <f t="shared" si="99"/>
        <v/>
      </c>
      <c r="H160" s="24" t="str">
        <f t="shared" si="99"/>
        <v/>
      </c>
      <c r="I160" s="24" t="str">
        <f t="shared" si="99"/>
        <v/>
      </c>
      <c r="J160" s="24" t="str">
        <f t="shared" si="99"/>
        <v/>
      </c>
      <c r="K160" s="24" t="str">
        <f t="shared" si="99"/>
        <v/>
      </c>
      <c r="L160" s="24" t="str">
        <f t="shared" si="99"/>
        <v/>
      </c>
      <c r="M160" s="24" t="str">
        <f t="shared" si="99"/>
        <v/>
      </c>
      <c r="N160" s="24" t="str">
        <f t="shared" si="99"/>
        <v/>
      </c>
      <c r="O160" s="24" t="str">
        <f t="shared" si="99"/>
        <v/>
      </c>
      <c r="P160" s="24" t="str">
        <f t="shared" si="99"/>
        <v/>
      </c>
      <c r="Q160" s="25" t="str">
        <f t="shared" si="99"/>
        <v/>
      </c>
      <c r="R160" s="26"/>
    </row>
    <row r="161" spans="1:18" ht="15" customHeight="1" x14ac:dyDescent="0.25">
      <c r="A161" s="8" t="s">
        <v>16</v>
      </c>
      <c r="B161" s="83"/>
      <c r="C161" s="9" t="str">
        <f t="shared" si="81"/>
        <v/>
      </c>
      <c r="D161" s="10">
        <v>1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3"/>
    </row>
    <row r="162" spans="1:18" ht="15" customHeight="1" x14ac:dyDescent="0.25">
      <c r="A162" s="15" t="str">
        <f>IF(ISBLANK(A161),"No Site input",A161)</f>
        <v>Causeway</v>
      </c>
      <c r="B162" s="84" t="str">
        <f t="shared" ref="B162:B163" si="100">IF(ISBLANK(B161),"No Date",TEXT(B161,"MM/DD/YYYY"))</f>
        <v>No Date</v>
      </c>
      <c r="C162" s="16" t="str">
        <f t="shared" si="81"/>
        <v/>
      </c>
      <c r="D162" s="17">
        <v>2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9"/>
      <c r="R162" s="20"/>
    </row>
    <row r="163" spans="1:18" ht="15" customHeight="1" thickBot="1" x14ac:dyDescent="0.3">
      <c r="A163" s="21" t="str">
        <f>IF(ISBLANK(A162),"No Site input",A162)</f>
        <v>Causeway</v>
      </c>
      <c r="B163" s="85" t="str">
        <f t="shared" si="100"/>
        <v>No Date</v>
      </c>
      <c r="C163" s="22" t="str">
        <f t="shared" si="81"/>
        <v/>
      </c>
      <c r="D163" s="23" t="s">
        <v>14</v>
      </c>
      <c r="E163" s="24" t="str">
        <f t="shared" ref="E163:Q163" si="101">IFERROR(AVERAGE(E161,E162),"")</f>
        <v/>
      </c>
      <c r="F163" s="24" t="str">
        <f t="shared" si="101"/>
        <v/>
      </c>
      <c r="G163" s="24" t="str">
        <f t="shared" si="101"/>
        <v/>
      </c>
      <c r="H163" s="24" t="str">
        <f t="shared" si="101"/>
        <v/>
      </c>
      <c r="I163" s="24" t="str">
        <f t="shared" si="101"/>
        <v/>
      </c>
      <c r="J163" s="24" t="str">
        <f t="shared" si="101"/>
        <v/>
      </c>
      <c r="K163" s="24" t="str">
        <f t="shared" si="101"/>
        <v/>
      </c>
      <c r="L163" s="24" t="str">
        <f t="shared" si="101"/>
        <v/>
      </c>
      <c r="M163" s="24" t="str">
        <f t="shared" si="101"/>
        <v/>
      </c>
      <c r="N163" s="24" t="str">
        <f t="shared" si="101"/>
        <v/>
      </c>
      <c r="O163" s="24" t="str">
        <f t="shared" si="101"/>
        <v/>
      </c>
      <c r="P163" s="24" t="str">
        <f t="shared" si="101"/>
        <v/>
      </c>
      <c r="Q163" s="25" t="str">
        <f t="shared" si="101"/>
        <v/>
      </c>
      <c r="R163" s="26"/>
    </row>
    <row r="164" spans="1:18" ht="15" customHeight="1" x14ac:dyDescent="0.25">
      <c r="A164" s="15" t="s">
        <v>0</v>
      </c>
      <c r="B164" s="83"/>
      <c r="C164" s="9" t="str">
        <f t="shared" si="81"/>
        <v/>
      </c>
      <c r="D164" s="17">
        <v>1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20"/>
    </row>
    <row r="165" spans="1:18" ht="15" customHeight="1" x14ac:dyDescent="0.25">
      <c r="A165" s="15" t="str">
        <f>IF(ISBLANK(A164),"No Site input",A164)</f>
        <v>Bells</v>
      </c>
      <c r="B165" s="84" t="str">
        <f t="shared" ref="B165:B166" si="102">IF(ISBLANK(B164),"No Date",TEXT(B164,"MM/DD/YYYY"))</f>
        <v>No Date</v>
      </c>
      <c r="C165" s="16" t="str">
        <f t="shared" si="81"/>
        <v/>
      </c>
      <c r="D165" s="17">
        <v>2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9"/>
      <c r="R165" s="20"/>
    </row>
    <row r="166" spans="1:18" ht="15" customHeight="1" thickBot="1" x14ac:dyDescent="0.3">
      <c r="A166" s="21" t="str">
        <f>IF(ISBLANK(A165),"No Site input",A165)</f>
        <v>Bells</v>
      </c>
      <c r="B166" s="85" t="str">
        <f t="shared" si="102"/>
        <v>No Date</v>
      </c>
      <c r="C166" s="22" t="str">
        <f t="shared" si="81"/>
        <v/>
      </c>
      <c r="D166" s="23" t="s">
        <v>14</v>
      </c>
      <c r="E166" s="24" t="str">
        <f t="shared" ref="E166:Q166" si="103">IFERROR(AVERAGE(E164,E165),"")</f>
        <v/>
      </c>
      <c r="F166" s="24" t="str">
        <f t="shared" si="103"/>
        <v/>
      </c>
      <c r="G166" s="24" t="str">
        <f t="shared" si="103"/>
        <v/>
      </c>
      <c r="H166" s="24" t="str">
        <f t="shared" si="103"/>
        <v/>
      </c>
      <c r="I166" s="24" t="str">
        <f t="shared" si="103"/>
        <v/>
      </c>
      <c r="J166" s="24" t="str">
        <f t="shared" si="103"/>
        <v/>
      </c>
      <c r="K166" s="24" t="str">
        <f t="shared" si="103"/>
        <v/>
      </c>
      <c r="L166" s="24" t="str">
        <f t="shared" si="103"/>
        <v/>
      </c>
      <c r="M166" s="24" t="str">
        <f t="shared" si="103"/>
        <v/>
      </c>
      <c r="N166" s="24" t="str">
        <f t="shared" si="103"/>
        <v/>
      </c>
      <c r="O166" s="24" t="str">
        <f t="shared" si="103"/>
        <v/>
      </c>
      <c r="P166" s="24" t="str">
        <f t="shared" si="103"/>
        <v/>
      </c>
      <c r="Q166" s="25" t="str">
        <f t="shared" si="103"/>
        <v/>
      </c>
      <c r="R166" s="26"/>
    </row>
    <row r="167" spans="1:18" ht="15" customHeight="1" x14ac:dyDescent="0.25">
      <c r="A167" s="8" t="s">
        <v>6</v>
      </c>
      <c r="B167" s="83"/>
      <c r="C167" s="9" t="str">
        <f t="shared" si="81"/>
        <v/>
      </c>
      <c r="D167" s="10">
        <v>1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3"/>
    </row>
    <row r="168" spans="1:18" ht="15" customHeight="1" x14ac:dyDescent="0.25">
      <c r="A168" s="15" t="str">
        <f>IF(ISBLANK(A167),"No Site input",A167)</f>
        <v>Muddy Creek</v>
      </c>
      <c r="B168" s="84" t="str">
        <f t="shared" ref="B168:B169" si="104">IF(ISBLANK(B167),"No Date",TEXT(B167,"MM/DD/YYYY"))</f>
        <v>No Date</v>
      </c>
      <c r="C168" s="16" t="str">
        <f t="shared" si="81"/>
        <v/>
      </c>
      <c r="D168" s="17">
        <v>2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9"/>
      <c r="R168" s="20"/>
    </row>
    <row r="169" spans="1:18" ht="15" customHeight="1" thickBot="1" x14ac:dyDescent="0.3">
      <c r="A169" s="21" t="str">
        <f>IF(ISBLANK(A168),"No Site input",A168)</f>
        <v>Muddy Creek</v>
      </c>
      <c r="B169" s="85" t="str">
        <f t="shared" si="104"/>
        <v>No Date</v>
      </c>
      <c r="C169" s="22" t="str">
        <f t="shared" si="81"/>
        <v/>
      </c>
      <c r="D169" s="23" t="s">
        <v>14</v>
      </c>
      <c r="E169" s="24" t="str">
        <f>IFERROR(AVERAGE(E167,E168),"")</f>
        <v/>
      </c>
      <c r="F169" s="24" t="str">
        <f t="shared" ref="F169:Q169" si="105">IFERROR(AVERAGE(F167,F168),"")</f>
        <v/>
      </c>
      <c r="G169" s="24" t="str">
        <f t="shared" si="105"/>
        <v/>
      </c>
      <c r="H169" s="24" t="str">
        <f t="shared" si="105"/>
        <v/>
      </c>
      <c r="I169" s="24" t="str">
        <f t="shared" si="105"/>
        <v/>
      </c>
      <c r="J169" s="24" t="str">
        <f t="shared" si="105"/>
        <v/>
      </c>
      <c r="K169" s="24" t="str">
        <f t="shared" si="105"/>
        <v/>
      </c>
      <c r="L169" s="24" t="str">
        <f t="shared" si="105"/>
        <v/>
      </c>
      <c r="M169" s="24" t="str">
        <f t="shared" si="105"/>
        <v/>
      </c>
      <c r="N169" s="24" t="str">
        <f t="shared" si="105"/>
        <v/>
      </c>
      <c r="O169" s="24" t="str">
        <f t="shared" si="105"/>
        <v/>
      </c>
      <c r="P169" s="24" t="str">
        <f t="shared" si="105"/>
        <v/>
      </c>
      <c r="Q169" s="25" t="str">
        <f t="shared" si="105"/>
        <v/>
      </c>
      <c r="R169" s="26"/>
    </row>
    <row r="170" spans="1:18" ht="15" customHeight="1" x14ac:dyDescent="0.25">
      <c r="A170" s="15" t="s">
        <v>5</v>
      </c>
      <c r="B170" s="83"/>
      <c r="C170" s="9" t="str">
        <f t="shared" si="81"/>
        <v/>
      </c>
      <c r="D170" s="17"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20"/>
    </row>
    <row r="171" spans="1:18" ht="15" customHeight="1" x14ac:dyDescent="0.25">
      <c r="A171" s="15" t="str">
        <f>IF(ISBLANK(A170),"No Site input",A170)</f>
        <v>ODNR_4</v>
      </c>
      <c r="B171" s="84" t="str">
        <f t="shared" ref="B171:B172" si="106">IF(ISBLANK(B170),"No Date",TEXT(B170,"MM/DD/YYYY"))</f>
        <v>No Date</v>
      </c>
      <c r="C171" s="16" t="str">
        <f t="shared" si="81"/>
        <v/>
      </c>
      <c r="D171" s="17">
        <v>2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9"/>
      <c r="R171" s="20"/>
    </row>
    <row r="172" spans="1:18" ht="15" customHeight="1" thickBot="1" x14ac:dyDescent="0.3">
      <c r="A172" s="21" t="str">
        <f>IF(ISBLANK(A171),"No Site input",A171)</f>
        <v>ODNR_4</v>
      </c>
      <c r="B172" s="85" t="str">
        <f t="shared" si="106"/>
        <v>No Date</v>
      </c>
      <c r="C172" s="22" t="str">
        <f t="shared" si="81"/>
        <v/>
      </c>
      <c r="D172" s="23" t="s">
        <v>14</v>
      </c>
      <c r="E172" s="24" t="str">
        <f t="shared" ref="E172:Q172" si="107">IFERROR(AVERAGE(E170,E171),"")</f>
        <v/>
      </c>
      <c r="F172" s="24" t="str">
        <f t="shared" si="107"/>
        <v/>
      </c>
      <c r="G172" s="24" t="str">
        <f t="shared" si="107"/>
        <v/>
      </c>
      <c r="H172" s="24" t="str">
        <f t="shared" si="107"/>
        <v/>
      </c>
      <c r="I172" s="24" t="str">
        <f t="shared" si="107"/>
        <v/>
      </c>
      <c r="J172" s="24" t="str">
        <f t="shared" si="107"/>
        <v/>
      </c>
      <c r="K172" s="24" t="str">
        <f t="shared" si="107"/>
        <v/>
      </c>
      <c r="L172" s="24" t="str">
        <f t="shared" si="107"/>
        <v/>
      </c>
      <c r="M172" s="24" t="str">
        <f t="shared" si="107"/>
        <v/>
      </c>
      <c r="N172" s="24" t="str">
        <f t="shared" si="107"/>
        <v/>
      </c>
      <c r="O172" s="24" t="str">
        <f t="shared" si="107"/>
        <v/>
      </c>
      <c r="P172" s="24" t="str">
        <f t="shared" si="107"/>
        <v/>
      </c>
      <c r="Q172" s="25" t="str">
        <f t="shared" si="107"/>
        <v/>
      </c>
      <c r="R172" s="26"/>
    </row>
    <row r="173" spans="1:18" ht="15" customHeight="1" x14ac:dyDescent="0.25">
      <c r="A173" s="8" t="s">
        <v>4</v>
      </c>
      <c r="B173" s="83"/>
      <c r="C173" s="9" t="str">
        <f t="shared" si="81"/>
        <v/>
      </c>
      <c r="D173" s="10">
        <v>1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3"/>
    </row>
    <row r="174" spans="1:18" ht="15" customHeight="1" x14ac:dyDescent="0.25">
      <c r="A174" s="15" t="str">
        <f>IF(ISBLANK(A173),"No Site input",A173)</f>
        <v>ODNR_6</v>
      </c>
      <c r="B174" s="84" t="str">
        <f t="shared" ref="B174:B175" si="108">IF(ISBLANK(B173),"No Date",TEXT(B173,"MM/DD/YYYY"))</f>
        <v>No Date</v>
      </c>
      <c r="C174" s="16" t="str">
        <f t="shared" si="81"/>
        <v/>
      </c>
      <c r="D174" s="17">
        <v>2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9"/>
      <c r="R174" s="20"/>
    </row>
    <row r="175" spans="1:18" ht="15" customHeight="1" thickBot="1" x14ac:dyDescent="0.3">
      <c r="A175" s="21" t="str">
        <f>IF(ISBLANK(A174),"No Site input",A174)</f>
        <v>ODNR_6</v>
      </c>
      <c r="B175" s="85" t="str">
        <f t="shared" si="108"/>
        <v>No Date</v>
      </c>
      <c r="C175" s="22" t="str">
        <f t="shared" si="81"/>
        <v/>
      </c>
      <c r="D175" s="23" t="s">
        <v>14</v>
      </c>
      <c r="E175" s="24" t="str">
        <f t="shared" ref="E175:Q175" si="109">IFERROR(AVERAGE(E173,E174),"")</f>
        <v/>
      </c>
      <c r="F175" s="24" t="str">
        <f t="shared" si="109"/>
        <v/>
      </c>
      <c r="G175" s="24" t="str">
        <f t="shared" si="109"/>
        <v/>
      </c>
      <c r="H175" s="24" t="str">
        <f t="shared" si="109"/>
        <v/>
      </c>
      <c r="I175" s="24" t="str">
        <f t="shared" si="109"/>
        <v/>
      </c>
      <c r="J175" s="24" t="str">
        <f t="shared" si="109"/>
        <v/>
      </c>
      <c r="K175" s="24" t="str">
        <f t="shared" si="109"/>
        <v/>
      </c>
      <c r="L175" s="24" t="str">
        <f t="shared" si="109"/>
        <v/>
      </c>
      <c r="M175" s="24" t="str">
        <f t="shared" si="109"/>
        <v/>
      </c>
      <c r="N175" s="24" t="str">
        <f t="shared" si="109"/>
        <v/>
      </c>
      <c r="O175" s="24" t="str">
        <f t="shared" si="109"/>
        <v/>
      </c>
      <c r="P175" s="24" t="str">
        <f t="shared" si="109"/>
        <v/>
      </c>
      <c r="Q175" s="25" t="str">
        <f t="shared" si="109"/>
        <v/>
      </c>
      <c r="R175" s="26"/>
    </row>
    <row r="176" spans="1:18" ht="15" customHeight="1" x14ac:dyDescent="0.25">
      <c r="A176" s="8" t="s">
        <v>3</v>
      </c>
      <c r="B176" s="83"/>
      <c r="C176" s="9" t="str">
        <f t="shared" si="81"/>
        <v/>
      </c>
      <c r="D176" s="10"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27"/>
    </row>
    <row r="177" spans="1:18" ht="15" customHeight="1" x14ac:dyDescent="0.25">
      <c r="A177" s="15" t="str">
        <f>IF(ISBLANK(A176),"No Site input",A176)</f>
        <v>ODNR_2</v>
      </c>
      <c r="B177" s="84" t="str">
        <f t="shared" ref="B177:B178" si="110">IF(ISBLANK(B176),"No Date",TEXT(B176,"MM/DD/YYYY"))</f>
        <v>No Date</v>
      </c>
      <c r="C177" s="16" t="str">
        <f t="shared" si="81"/>
        <v/>
      </c>
      <c r="D177" s="17">
        <v>2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9"/>
      <c r="R177" s="20"/>
    </row>
    <row r="178" spans="1:18" ht="15" customHeight="1" thickBot="1" x14ac:dyDescent="0.3">
      <c r="A178" s="21" t="str">
        <f>IF(ISBLANK(A177),"No Site input",A177)</f>
        <v>ODNR_2</v>
      </c>
      <c r="B178" s="85" t="str">
        <f t="shared" si="110"/>
        <v>No Date</v>
      </c>
      <c r="C178" s="22" t="str">
        <f t="shared" si="81"/>
        <v/>
      </c>
      <c r="D178" s="23" t="s">
        <v>14</v>
      </c>
      <c r="E178" s="24" t="str">
        <f t="shared" ref="E178:Q178" si="111">IFERROR(AVERAGE(E176,E177),"")</f>
        <v/>
      </c>
      <c r="F178" s="24" t="str">
        <f t="shared" si="111"/>
        <v/>
      </c>
      <c r="G178" s="24" t="str">
        <f t="shared" si="111"/>
        <v/>
      </c>
      <c r="H178" s="24" t="str">
        <f t="shared" si="111"/>
        <v/>
      </c>
      <c r="I178" s="24" t="str">
        <f t="shared" si="111"/>
        <v/>
      </c>
      <c r="J178" s="24" t="str">
        <f t="shared" si="111"/>
        <v/>
      </c>
      <c r="K178" s="24" t="str">
        <f t="shared" si="111"/>
        <v/>
      </c>
      <c r="L178" s="24" t="str">
        <f t="shared" si="111"/>
        <v/>
      </c>
      <c r="M178" s="24" t="str">
        <f t="shared" si="111"/>
        <v/>
      </c>
      <c r="N178" s="24" t="str">
        <f t="shared" si="111"/>
        <v/>
      </c>
      <c r="O178" s="24" t="str">
        <f t="shared" si="111"/>
        <v/>
      </c>
      <c r="P178" s="24" t="str">
        <f t="shared" si="111"/>
        <v/>
      </c>
      <c r="Q178" s="25" t="str">
        <f t="shared" si="111"/>
        <v/>
      </c>
      <c r="R178" s="26"/>
    </row>
    <row r="179" spans="1:18" ht="15" customHeight="1" x14ac:dyDescent="0.25">
      <c r="A179" s="8" t="s">
        <v>15</v>
      </c>
      <c r="B179" s="83"/>
      <c r="C179" s="9" t="str">
        <f t="shared" si="81"/>
        <v/>
      </c>
      <c r="D179" s="10">
        <v>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3"/>
    </row>
    <row r="180" spans="1:18" ht="15" customHeight="1" x14ac:dyDescent="0.25">
      <c r="A180" s="15" t="str">
        <f>IF(ISBLANK(A179),"No Site input",A179)</f>
        <v>Buoy_2</v>
      </c>
      <c r="B180" s="84" t="str">
        <f t="shared" ref="B180:B181" si="112">IF(ISBLANK(B179),"No Date",TEXT(B179,"MM/DD/YYYY"))</f>
        <v>No Date</v>
      </c>
      <c r="C180" s="16" t="str">
        <f t="shared" si="81"/>
        <v/>
      </c>
      <c r="D180" s="17">
        <v>2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9"/>
      <c r="R180" s="20"/>
    </row>
    <row r="181" spans="1:18" ht="15" customHeight="1" thickBot="1" x14ac:dyDescent="0.3">
      <c r="A181" s="21" t="str">
        <f>IF(ISBLANK(A180),"No Site input",A180)</f>
        <v>Buoy_2</v>
      </c>
      <c r="B181" s="85" t="str">
        <f t="shared" si="112"/>
        <v>No Date</v>
      </c>
      <c r="C181" s="22" t="str">
        <f t="shared" si="81"/>
        <v/>
      </c>
      <c r="D181" s="23" t="s">
        <v>14</v>
      </c>
      <c r="E181" s="24" t="str">
        <f t="shared" ref="E181:Q181" si="113">IFERROR(AVERAGE(E179,E180),"")</f>
        <v/>
      </c>
      <c r="F181" s="24" t="str">
        <f t="shared" si="113"/>
        <v/>
      </c>
      <c r="G181" s="24" t="str">
        <f t="shared" si="113"/>
        <v/>
      </c>
      <c r="H181" s="24" t="str">
        <f t="shared" si="113"/>
        <v/>
      </c>
      <c r="I181" s="24" t="str">
        <f t="shared" si="113"/>
        <v/>
      </c>
      <c r="J181" s="24" t="str">
        <f t="shared" si="113"/>
        <v/>
      </c>
      <c r="K181" s="24" t="str">
        <f t="shared" si="113"/>
        <v/>
      </c>
      <c r="L181" s="24" t="str">
        <f t="shared" si="113"/>
        <v/>
      </c>
      <c r="M181" s="24" t="str">
        <f t="shared" si="113"/>
        <v/>
      </c>
      <c r="N181" s="24" t="str">
        <f t="shared" si="113"/>
        <v/>
      </c>
      <c r="O181" s="24" t="str">
        <f t="shared" si="113"/>
        <v/>
      </c>
      <c r="P181" s="24" t="str">
        <f t="shared" si="113"/>
        <v/>
      </c>
      <c r="Q181" s="25" t="str">
        <f t="shared" si="113"/>
        <v/>
      </c>
      <c r="R181" s="26"/>
    </row>
    <row r="182" spans="1:18" ht="15" customHeight="1" x14ac:dyDescent="0.25">
      <c r="A182" s="8" t="s">
        <v>2</v>
      </c>
      <c r="B182" s="83"/>
      <c r="C182" s="9" t="str">
        <f t="shared" si="81"/>
        <v/>
      </c>
      <c r="D182" s="10">
        <v>1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3"/>
    </row>
    <row r="183" spans="1:18" ht="15" customHeight="1" x14ac:dyDescent="0.25">
      <c r="A183" s="15" t="str">
        <f>IF(ISBLANK(A182),"No Site input",A182)</f>
        <v>ODNR_1</v>
      </c>
      <c r="B183" s="84" t="str">
        <f t="shared" ref="B183:B184" si="114">IF(ISBLANK(B182),"No Date",TEXT(B182,"MM/DD/YYYY"))</f>
        <v>No Date</v>
      </c>
      <c r="C183" s="16" t="str">
        <f t="shared" si="81"/>
        <v/>
      </c>
      <c r="D183" s="17">
        <v>2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9"/>
      <c r="R183" s="20"/>
    </row>
    <row r="184" spans="1:18" ht="15" customHeight="1" thickBot="1" x14ac:dyDescent="0.3">
      <c r="A184" s="21" t="str">
        <f>IF(ISBLANK(A183),"No Site input",A183)</f>
        <v>ODNR_1</v>
      </c>
      <c r="B184" s="85" t="str">
        <f t="shared" si="114"/>
        <v>No Date</v>
      </c>
      <c r="C184" s="22" t="str">
        <f t="shared" si="81"/>
        <v/>
      </c>
      <c r="D184" s="23" t="s">
        <v>14</v>
      </c>
      <c r="E184" s="24" t="str">
        <f t="shared" ref="E184:Q184" si="115">IFERROR(AVERAGE(E182,E183),"")</f>
        <v/>
      </c>
      <c r="F184" s="24" t="str">
        <f t="shared" si="115"/>
        <v/>
      </c>
      <c r="G184" s="24" t="str">
        <f t="shared" si="115"/>
        <v/>
      </c>
      <c r="H184" s="24" t="str">
        <f t="shared" si="115"/>
        <v/>
      </c>
      <c r="I184" s="24" t="str">
        <f t="shared" si="115"/>
        <v/>
      </c>
      <c r="J184" s="24" t="str">
        <f t="shared" si="115"/>
        <v/>
      </c>
      <c r="K184" s="24" t="str">
        <f t="shared" si="115"/>
        <v/>
      </c>
      <c r="L184" s="24" t="str">
        <f t="shared" si="115"/>
        <v/>
      </c>
      <c r="M184" s="24" t="str">
        <f t="shared" si="115"/>
        <v/>
      </c>
      <c r="N184" s="24" t="str">
        <f t="shared" si="115"/>
        <v/>
      </c>
      <c r="O184" s="24" t="str">
        <f t="shared" si="115"/>
        <v/>
      </c>
      <c r="P184" s="24" t="str">
        <f t="shared" si="115"/>
        <v/>
      </c>
      <c r="Q184" s="25" t="str">
        <f t="shared" si="115"/>
        <v/>
      </c>
      <c r="R184" s="26"/>
    </row>
    <row r="185" spans="1:18" ht="15" customHeight="1" x14ac:dyDescent="0.25">
      <c r="A185" s="8" t="s">
        <v>1</v>
      </c>
      <c r="B185" s="83"/>
      <c r="C185" s="9" t="str">
        <f t="shared" si="81"/>
        <v/>
      </c>
      <c r="D185" s="10">
        <v>1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3"/>
    </row>
    <row r="186" spans="1:18" ht="15" customHeight="1" x14ac:dyDescent="0.25">
      <c r="A186" s="15" t="str">
        <f>IF(ISBLANK(A185),"No Site input",A185)</f>
        <v>EC_1163</v>
      </c>
      <c r="B186" s="84" t="str">
        <f t="shared" ref="B186:B187" si="116">IF(ISBLANK(B185),"No Date",TEXT(B185,"MM/DD/YYYY"))</f>
        <v>No Date</v>
      </c>
      <c r="C186" s="16" t="str">
        <f t="shared" si="81"/>
        <v/>
      </c>
      <c r="D186" s="17">
        <v>2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20"/>
    </row>
    <row r="187" spans="1:18" ht="15" customHeight="1" thickBot="1" x14ac:dyDescent="0.3">
      <c r="A187" s="21" t="str">
        <f>IF(ISBLANK(A186),"No Site input",A186)</f>
        <v>EC_1163</v>
      </c>
      <c r="B187" s="85" t="str">
        <f t="shared" si="116"/>
        <v>No Date</v>
      </c>
      <c r="C187" s="22" t="str">
        <f t="shared" si="81"/>
        <v/>
      </c>
      <c r="D187" s="23" t="s">
        <v>14</v>
      </c>
      <c r="E187" s="24" t="str">
        <f t="shared" ref="E187:Q187" si="117">IFERROR(AVERAGE(E185,E186),"")</f>
        <v/>
      </c>
      <c r="F187" s="24" t="str">
        <f t="shared" si="117"/>
        <v/>
      </c>
      <c r="G187" s="24" t="str">
        <f t="shared" si="117"/>
        <v/>
      </c>
      <c r="H187" s="24" t="str">
        <f t="shared" si="117"/>
        <v/>
      </c>
      <c r="I187" s="24" t="str">
        <f t="shared" si="117"/>
        <v/>
      </c>
      <c r="J187" s="24" t="str">
        <f t="shared" si="117"/>
        <v/>
      </c>
      <c r="K187" s="24" t="str">
        <f t="shared" si="117"/>
        <v/>
      </c>
      <c r="L187" s="24" t="str">
        <f t="shared" si="117"/>
        <v/>
      </c>
      <c r="M187" s="24" t="str">
        <f t="shared" si="117"/>
        <v/>
      </c>
      <c r="N187" s="24" t="str">
        <f t="shared" si="117"/>
        <v/>
      </c>
      <c r="O187" s="24" t="str">
        <f t="shared" si="117"/>
        <v/>
      </c>
      <c r="P187" s="24" t="str">
        <f t="shared" si="117"/>
        <v/>
      </c>
      <c r="Q187" s="25" t="str">
        <f t="shared" si="117"/>
        <v/>
      </c>
      <c r="R187" s="26"/>
    </row>
    <row r="188" spans="1:18" ht="15" customHeight="1" x14ac:dyDescent="0.25">
      <c r="A188" s="8" t="s">
        <v>16</v>
      </c>
      <c r="B188" s="83"/>
      <c r="C188" s="9" t="str">
        <f t="shared" si="81"/>
        <v/>
      </c>
      <c r="D188" s="10">
        <v>1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3"/>
    </row>
    <row r="189" spans="1:18" ht="15" customHeight="1" x14ac:dyDescent="0.25">
      <c r="A189" s="15" t="str">
        <f>IF(ISBLANK(A188),"No Site input",A188)</f>
        <v>Causeway</v>
      </c>
      <c r="B189" s="84" t="str">
        <f t="shared" ref="B189:B190" si="118">IF(ISBLANK(B188),"No Date",TEXT(B188,"MM/DD/YYYY"))</f>
        <v>No Date</v>
      </c>
      <c r="C189" s="16" t="str">
        <f t="shared" si="81"/>
        <v/>
      </c>
      <c r="D189" s="17">
        <v>2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9"/>
      <c r="R189" s="20"/>
    </row>
    <row r="190" spans="1:18" ht="15" customHeight="1" thickBot="1" x14ac:dyDescent="0.3">
      <c r="A190" s="21" t="str">
        <f>IF(ISBLANK(A189),"No Site input",A189)</f>
        <v>Causeway</v>
      </c>
      <c r="B190" s="85" t="str">
        <f t="shared" si="118"/>
        <v>No Date</v>
      </c>
      <c r="C190" s="22" t="str">
        <f t="shared" si="81"/>
        <v/>
      </c>
      <c r="D190" s="23" t="s">
        <v>14</v>
      </c>
      <c r="E190" s="24" t="str">
        <f t="shared" ref="E190:Q190" si="119">IFERROR(AVERAGE(E188,E189),"")</f>
        <v/>
      </c>
      <c r="F190" s="24" t="str">
        <f t="shared" si="119"/>
        <v/>
      </c>
      <c r="G190" s="24" t="str">
        <f t="shared" si="119"/>
        <v/>
      </c>
      <c r="H190" s="24" t="str">
        <f t="shared" si="119"/>
        <v/>
      </c>
      <c r="I190" s="24" t="str">
        <f t="shared" si="119"/>
        <v/>
      </c>
      <c r="J190" s="24" t="str">
        <f t="shared" si="119"/>
        <v/>
      </c>
      <c r="K190" s="24" t="str">
        <f t="shared" si="119"/>
        <v/>
      </c>
      <c r="L190" s="24" t="str">
        <f t="shared" si="119"/>
        <v/>
      </c>
      <c r="M190" s="24" t="str">
        <f t="shared" si="119"/>
        <v/>
      </c>
      <c r="N190" s="24" t="str">
        <f t="shared" si="119"/>
        <v/>
      </c>
      <c r="O190" s="24" t="str">
        <f t="shared" si="119"/>
        <v/>
      </c>
      <c r="P190" s="24" t="str">
        <f t="shared" si="119"/>
        <v/>
      </c>
      <c r="Q190" s="25" t="str">
        <f t="shared" si="119"/>
        <v/>
      </c>
      <c r="R190" s="26"/>
    </row>
    <row r="191" spans="1:18" ht="15" customHeight="1" x14ac:dyDescent="0.25">
      <c r="A191" s="15" t="s">
        <v>0</v>
      </c>
      <c r="B191" s="83"/>
      <c r="C191" s="9" t="str">
        <f t="shared" si="81"/>
        <v/>
      </c>
      <c r="D191" s="17">
        <v>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20"/>
    </row>
    <row r="192" spans="1:18" ht="15" customHeight="1" x14ac:dyDescent="0.25">
      <c r="A192" s="15" t="str">
        <f>IF(ISBLANK(A191),"No Site input",A191)</f>
        <v>Bells</v>
      </c>
      <c r="B192" s="84" t="str">
        <f t="shared" ref="B192:B193" si="120">IF(ISBLANK(B191),"No Date",TEXT(B191,"MM/DD/YYYY"))</f>
        <v>No Date</v>
      </c>
      <c r="C192" s="16" t="str">
        <f t="shared" si="81"/>
        <v/>
      </c>
      <c r="D192" s="17">
        <v>2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9"/>
      <c r="R192" s="20"/>
    </row>
    <row r="193" spans="1:18" ht="15" customHeight="1" thickBot="1" x14ac:dyDescent="0.3">
      <c r="A193" s="21" t="str">
        <f>IF(ISBLANK(A192),"No Site input",A192)</f>
        <v>Bells</v>
      </c>
      <c r="B193" s="85" t="str">
        <f t="shared" si="120"/>
        <v>No Date</v>
      </c>
      <c r="C193" s="22" t="str">
        <f t="shared" si="81"/>
        <v/>
      </c>
      <c r="D193" s="23" t="s">
        <v>14</v>
      </c>
      <c r="E193" s="24" t="str">
        <f t="shared" ref="E193:Q193" si="121">IFERROR(AVERAGE(E191,E192),"")</f>
        <v/>
      </c>
      <c r="F193" s="24" t="str">
        <f t="shared" si="121"/>
        <v/>
      </c>
      <c r="G193" s="24" t="str">
        <f t="shared" si="121"/>
        <v/>
      </c>
      <c r="H193" s="24" t="str">
        <f t="shared" si="121"/>
        <v/>
      </c>
      <c r="I193" s="24" t="str">
        <f t="shared" si="121"/>
        <v/>
      </c>
      <c r="J193" s="24" t="str">
        <f t="shared" si="121"/>
        <v/>
      </c>
      <c r="K193" s="24" t="str">
        <f t="shared" si="121"/>
        <v/>
      </c>
      <c r="L193" s="24" t="str">
        <f t="shared" si="121"/>
        <v/>
      </c>
      <c r="M193" s="24" t="str">
        <f t="shared" si="121"/>
        <v/>
      </c>
      <c r="N193" s="24" t="str">
        <f t="shared" si="121"/>
        <v/>
      </c>
      <c r="O193" s="24" t="str">
        <f t="shared" si="121"/>
        <v/>
      </c>
      <c r="P193" s="24" t="str">
        <f t="shared" si="121"/>
        <v/>
      </c>
      <c r="Q193" s="25" t="str">
        <f t="shared" si="121"/>
        <v/>
      </c>
      <c r="R193" s="26"/>
    </row>
    <row r="194" spans="1:18" ht="15" customHeight="1" x14ac:dyDescent="0.25">
      <c r="A194" s="8" t="s">
        <v>6</v>
      </c>
      <c r="B194" s="83"/>
      <c r="C194" s="9" t="str">
        <f t="shared" si="81"/>
        <v/>
      </c>
      <c r="D194" s="10">
        <v>1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3"/>
    </row>
    <row r="195" spans="1:18" ht="15" customHeight="1" x14ac:dyDescent="0.25">
      <c r="A195" s="15" t="str">
        <f>IF(ISBLANK(A194),"No Site input",A194)</f>
        <v>Muddy Creek</v>
      </c>
      <c r="B195" s="84" t="str">
        <f t="shared" ref="B195:B196" si="122">IF(ISBLANK(B194),"No Date",TEXT(B194,"MM/DD/YYYY"))</f>
        <v>No Date</v>
      </c>
      <c r="C195" s="16" t="str">
        <f t="shared" si="81"/>
        <v/>
      </c>
      <c r="D195" s="17">
        <v>2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9"/>
      <c r="R195" s="20"/>
    </row>
    <row r="196" spans="1:18" ht="15" customHeight="1" thickBot="1" x14ac:dyDescent="0.3">
      <c r="A196" s="21" t="str">
        <f>IF(ISBLANK(A195),"No Site input",A195)</f>
        <v>Muddy Creek</v>
      </c>
      <c r="B196" s="85" t="str">
        <f t="shared" si="122"/>
        <v>No Date</v>
      </c>
      <c r="C196" s="22" t="str">
        <f t="shared" si="81"/>
        <v/>
      </c>
      <c r="D196" s="23" t="s">
        <v>14</v>
      </c>
      <c r="E196" s="24" t="str">
        <f>IFERROR(AVERAGE(E194,E195),"")</f>
        <v/>
      </c>
      <c r="F196" s="24" t="str">
        <f t="shared" ref="F196:Q196" si="123">IFERROR(AVERAGE(F194,F195),"")</f>
        <v/>
      </c>
      <c r="G196" s="24" t="str">
        <f t="shared" si="123"/>
        <v/>
      </c>
      <c r="H196" s="24" t="str">
        <f t="shared" si="123"/>
        <v/>
      </c>
      <c r="I196" s="24" t="str">
        <f t="shared" si="123"/>
        <v/>
      </c>
      <c r="J196" s="24" t="str">
        <f t="shared" si="123"/>
        <v/>
      </c>
      <c r="K196" s="24" t="str">
        <f t="shared" si="123"/>
        <v/>
      </c>
      <c r="L196" s="24" t="str">
        <f t="shared" si="123"/>
        <v/>
      </c>
      <c r="M196" s="24" t="str">
        <f t="shared" si="123"/>
        <v/>
      </c>
      <c r="N196" s="24" t="str">
        <f t="shared" si="123"/>
        <v/>
      </c>
      <c r="O196" s="24" t="str">
        <f t="shared" si="123"/>
        <v/>
      </c>
      <c r="P196" s="24" t="str">
        <f t="shared" si="123"/>
        <v/>
      </c>
      <c r="Q196" s="25" t="str">
        <f t="shared" si="123"/>
        <v/>
      </c>
      <c r="R196" s="26"/>
    </row>
    <row r="197" spans="1:18" ht="15" customHeight="1" x14ac:dyDescent="0.25">
      <c r="A197" s="15" t="s">
        <v>5</v>
      </c>
      <c r="B197" s="83"/>
      <c r="C197" s="9" t="str">
        <f t="shared" si="81"/>
        <v/>
      </c>
      <c r="D197" s="17">
        <v>1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20"/>
    </row>
    <row r="198" spans="1:18" ht="15" customHeight="1" x14ac:dyDescent="0.25">
      <c r="A198" s="15" t="str">
        <f>IF(ISBLANK(A197),"No Site input",A197)</f>
        <v>ODNR_4</v>
      </c>
      <c r="B198" s="84" t="str">
        <f t="shared" ref="B198:B199" si="124">IF(ISBLANK(B197),"No Date",TEXT(B197,"MM/DD/YYYY"))</f>
        <v>No Date</v>
      </c>
      <c r="C198" s="16" t="str">
        <f t="shared" ref="C198:C261" si="125">IFERROR(IF(B198&gt;0,B198-DATE(YEAR(B198),1,1)+1,""),"")</f>
        <v/>
      </c>
      <c r="D198" s="17">
        <v>2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9"/>
      <c r="R198" s="20"/>
    </row>
    <row r="199" spans="1:18" ht="15" customHeight="1" thickBot="1" x14ac:dyDescent="0.3">
      <c r="A199" s="21" t="str">
        <f>IF(ISBLANK(A198),"No Site input",A198)</f>
        <v>ODNR_4</v>
      </c>
      <c r="B199" s="85" t="str">
        <f t="shared" si="124"/>
        <v>No Date</v>
      </c>
      <c r="C199" s="22" t="str">
        <f t="shared" si="125"/>
        <v/>
      </c>
      <c r="D199" s="23" t="s">
        <v>14</v>
      </c>
      <c r="E199" s="24" t="str">
        <f t="shared" ref="E199:Q199" si="126">IFERROR(AVERAGE(E197,E198),"")</f>
        <v/>
      </c>
      <c r="F199" s="24" t="str">
        <f t="shared" si="126"/>
        <v/>
      </c>
      <c r="G199" s="24" t="str">
        <f t="shared" si="126"/>
        <v/>
      </c>
      <c r="H199" s="24" t="str">
        <f t="shared" si="126"/>
        <v/>
      </c>
      <c r="I199" s="24" t="str">
        <f t="shared" si="126"/>
        <v/>
      </c>
      <c r="J199" s="24" t="str">
        <f t="shared" si="126"/>
        <v/>
      </c>
      <c r="K199" s="24" t="str">
        <f t="shared" si="126"/>
        <v/>
      </c>
      <c r="L199" s="24" t="str">
        <f t="shared" si="126"/>
        <v/>
      </c>
      <c r="M199" s="24" t="str">
        <f t="shared" si="126"/>
        <v/>
      </c>
      <c r="N199" s="24" t="str">
        <f t="shared" si="126"/>
        <v/>
      </c>
      <c r="O199" s="24" t="str">
        <f t="shared" si="126"/>
        <v/>
      </c>
      <c r="P199" s="24" t="str">
        <f t="shared" si="126"/>
        <v/>
      </c>
      <c r="Q199" s="25" t="str">
        <f t="shared" si="126"/>
        <v/>
      </c>
      <c r="R199" s="26"/>
    </row>
    <row r="200" spans="1:18" ht="15" customHeight="1" x14ac:dyDescent="0.25">
      <c r="A200" s="8" t="s">
        <v>4</v>
      </c>
      <c r="B200" s="83"/>
      <c r="C200" s="9" t="str">
        <f t="shared" si="125"/>
        <v/>
      </c>
      <c r="D200" s="10">
        <v>1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3"/>
    </row>
    <row r="201" spans="1:18" ht="15" customHeight="1" x14ac:dyDescent="0.25">
      <c r="A201" s="15" t="str">
        <f>IF(ISBLANK(A200),"No Site input",A200)</f>
        <v>ODNR_6</v>
      </c>
      <c r="B201" s="84" t="str">
        <f t="shared" ref="B201:B202" si="127">IF(ISBLANK(B200),"No Date",TEXT(B200,"MM/DD/YYYY"))</f>
        <v>No Date</v>
      </c>
      <c r="C201" s="16" t="str">
        <f t="shared" si="125"/>
        <v/>
      </c>
      <c r="D201" s="17">
        <v>2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9"/>
      <c r="R201" s="20"/>
    </row>
    <row r="202" spans="1:18" ht="15" customHeight="1" thickBot="1" x14ac:dyDescent="0.3">
      <c r="A202" s="21" t="str">
        <f>IF(ISBLANK(A201),"No Site input",A201)</f>
        <v>ODNR_6</v>
      </c>
      <c r="B202" s="85" t="str">
        <f t="shared" si="127"/>
        <v>No Date</v>
      </c>
      <c r="C202" s="22" t="str">
        <f t="shared" si="125"/>
        <v/>
      </c>
      <c r="D202" s="23" t="s">
        <v>14</v>
      </c>
      <c r="E202" s="24" t="str">
        <f t="shared" ref="E202:Q202" si="128">IFERROR(AVERAGE(E200,E201),"")</f>
        <v/>
      </c>
      <c r="F202" s="24" t="str">
        <f t="shared" si="128"/>
        <v/>
      </c>
      <c r="G202" s="24" t="str">
        <f t="shared" si="128"/>
        <v/>
      </c>
      <c r="H202" s="24" t="str">
        <f t="shared" si="128"/>
        <v/>
      </c>
      <c r="I202" s="24" t="str">
        <f t="shared" si="128"/>
        <v/>
      </c>
      <c r="J202" s="24" t="str">
        <f t="shared" si="128"/>
        <v/>
      </c>
      <c r="K202" s="24" t="str">
        <f t="shared" si="128"/>
        <v/>
      </c>
      <c r="L202" s="24" t="str">
        <f t="shared" si="128"/>
        <v/>
      </c>
      <c r="M202" s="24" t="str">
        <f t="shared" si="128"/>
        <v/>
      </c>
      <c r="N202" s="24" t="str">
        <f t="shared" si="128"/>
        <v/>
      </c>
      <c r="O202" s="24" t="str">
        <f t="shared" si="128"/>
        <v/>
      </c>
      <c r="P202" s="24" t="str">
        <f t="shared" si="128"/>
        <v/>
      </c>
      <c r="Q202" s="25" t="str">
        <f t="shared" si="128"/>
        <v/>
      </c>
      <c r="R202" s="26"/>
    </row>
    <row r="203" spans="1:18" ht="15" customHeight="1" x14ac:dyDescent="0.25">
      <c r="A203" s="8" t="s">
        <v>3</v>
      </c>
      <c r="B203" s="83"/>
      <c r="C203" s="9" t="str">
        <f t="shared" si="125"/>
        <v/>
      </c>
      <c r="D203" s="10">
        <v>1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27"/>
    </row>
    <row r="204" spans="1:18" ht="15" customHeight="1" x14ac:dyDescent="0.25">
      <c r="A204" s="15" t="str">
        <f>IF(ISBLANK(A203),"No Site input",A203)</f>
        <v>ODNR_2</v>
      </c>
      <c r="B204" s="84" t="str">
        <f t="shared" ref="B204:B205" si="129">IF(ISBLANK(B203),"No Date",TEXT(B203,"MM/DD/YYYY"))</f>
        <v>No Date</v>
      </c>
      <c r="C204" s="16" t="str">
        <f t="shared" si="125"/>
        <v/>
      </c>
      <c r="D204" s="17">
        <v>2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9"/>
      <c r="R204" s="20"/>
    </row>
    <row r="205" spans="1:18" ht="15" customHeight="1" thickBot="1" x14ac:dyDescent="0.3">
      <c r="A205" s="21" t="str">
        <f>IF(ISBLANK(A204),"No Site input",A204)</f>
        <v>ODNR_2</v>
      </c>
      <c r="B205" s="85" t="str">
        <f t="shared" si="129"/>
        <v>No Date</v>
      </c>
      <c r="C205" s="22" t="str">
        <f t="shared" si="125"/>
        <v/>
      </c>
      <c r="D205" s="23" t="s">
        <v>14</v>
      </c>
      <c r="E205" s="24" t="str">
        <f t="shared" ref="E205:Q205" si="130">IFERROR(AVERAGE(E203,E204),"")</f>
        <v/>
      </c>
      <c r="F205" s="24" t="str">
        <f t="shared" si="130"/>
        <v/>
      </c>
      <c r="G205" s="24" t="str">
        <f t="shared" si="130"/>
        <v/>
      </c>
      <c r="H205" s="24" t="str">
        <f t="shared" si="130"/>
        <v/>
      </c>
      <c r="I205" s="24" t="str">
        <f t="shared" si="130"/>
        <v/>
      </c>
      <c r="J205" s="24" t="str">
        <f t="shared" si="130"/>
        <v/>
      </c>
      <c r="K205" s="24" t="str">
        <f t="shared" si="130"/>
        <v/>
      </c>
      <c r="L205" s="24" t="str">
        <f t="shared" si="130"/>
        <v/>
      </c>
      <c r="M205" s="24" t="str">
        <f t="shared" si="130"/>
        <v/>
      </c>
      <c r="N205" s="24" t="str">
        <f t="shared" si="130"/>
        <v/>
      </c>
      <c r="O205" s="24" t="str">
        <f t="shared" si="130"/>
        <v/>
      </c>
      <c r="P205" s="24" t="str">
        <f t="shared" si="130"/>
        <v/>
      </c>
      <c r="Q205" s="25" t="str">
        <f t="shared" si="130"/>
        <v/>
      </c>
      <c r="R205" s="26"/>
    </row>
    <row r="206" spans="1:18" ht="15" customHeight="1" x14ac:dyDescent="0.25">
      <c r="A206" s="8" t="s">
        <v>15</v>
      </c>
      <c r="B206" s="83"/>
      <c r="C206" s="9" t="str">
        <f t="shared" si="125"/>
        <v/>
      </c>
      <c r="D206" s="10">
        <v>1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3"/>
    </row>
    <row r="207" spans="1:18" ht="15" customHeight="1" x14ac:dyDescent="0.25">
      <c r="A207" s="15" t="str">
        <f>IF(ISBLANK(A206),"No Site input",A206)</f>
        <v>Buoy_2</v>
      </c>
      <c r="B207" s="84" t="str">
        <f t="shared" ref="B207:B208" si="131">IF(ISBLANK(B206),"No Date",TEXT(B206,"MM/DD/YYYY"))</f>
        <v>No Date</v>
      </c>
      <c r="C207" s="16" t="str">
        <f t="shared" si="125"/>
        <v/>
      </c>
      <c r="D207" s="17">
        <v>2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9"/>
      <c r="R207" s="20"/>
    </row>
    <row r="208" spans="1:18" ht="15" customHeight="1" thickBot="1" x14ac:dyDescent="0.3">
      <c r="A208" s="21" t="str">
        <f>IF(ISBLANK(A207),"No Site input",A207)</f>
        <v>Buoy_2</v>
      </c>
      <c r="B208" s="85" t="str">
        <f t="shared" si="131"/>
        <v>No Date</v>
      </c>
      <c r="C208" s="22" t="str">
        <f t="shared" si="125"/>
        <v/>
      </c>
      <c r="D208" s="23" t="s">
        <v>14</v>
      </c>
      <c r="E208" s="24" t="str">
        <f t="shared" ref="E208:Q208" si="132">IFERROR(AVERAGE(E206,E207),"")</f>
        <v/>
      </c>
      <c r="F208" s="24" t="str">
        <f t="shared" si="132"/>
        <v/>
      </c>
      <c r="G208" s="24" t="str">
        <f t="shared" si="132"/>
        <v/>
      </c>
      <c r="H208" s="24" t="str">
        <f t="shared" si="132"/>
        <v/>
      </c>
      <c r="I208" s="24" t="str">
        <f t="shared" si="132"/>
        <v/>
      </c>
      <c r="J208" s="24" t="str">
        <f t="shared" si="132"/>
        <v/>
      </c>
      <c r="K208" s="24" t="str">
        <f t="shared" si="132"/>
        <v/>
      </c>
      <c r="L208" s="24" t="str">
        <f t="shared" si="132"/>
        <v/>
      </c>
      <c r="M208" s="24" t="str">
        <f t="shared" si="132"/>
        <v/>
      </c>
      <c r="N208" s="24" t="str">
        <f t="shared" si="132"/>
        <v/>
      </c>
      <c r="O208" s="24" t="str">
        <f t="shared" si="132"/>
        <v/>
      </c>
      <c r="P208" s="24" t="str">
        <f t="shared" si="132"/>
        <v/>
      </c>
      <c r="Q208" s="25" t="str">
        <f t="shared" si="132"/>
        <v/>
      </c>
      <c r="R208" s="26"/>
    </row>
    <row r="209" spans="1:18" ht="15" customHeight="1" x14ac:dyDescent="0.25">
      <c r="A209" s="8" t="s">
        <v>2</v>
      </c>
      <c r="B209" s="83"/>
      <c r="C209" s="9" t="str">
        <f t="shared" si="125"/>
        <v/>
      </c>
      <c r="D209" s="10">
        <v>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3"/>
    </row>
    <row r="210" spans="1:18" ht="15" customHeight="1" x14ac:dyDescent="0.25">
      <c r="A210" s="15" t="str">
        <f>IF(ISBLANK(A209),"No Site input",A209)</f>
        <v>ODNR_1</v>
      </c>
      <c r="B210" s="84" t="str">
        <f t="shared" ref="B210:B211" si="133">IF(ISBLANK(B209),"No Date",TEXT(B209,"MM/DD/YYYY"))</f>
        <v>No Date</v>
      </c>
      <c r="C210" s="16" t="str">
        <f t="shared" si="125"/>
        <v/>
      </c>
      <c r="D210" s="17">
        <v>2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9"/>
      <c r="R210" s="20"/>
    </row>
    <row r="211" spans="1:18" ht="15" customHeight="1" thickBot="1" x14ac:dyDescent="0.3">
      <c r="A211" s="21" t="str">
        <f>IF(ISBLANK(A210),"No Site input",A210)</f>
        <v>ODNR_1</v>
      </c>
      <c r="B211" s="85" t="str">
        <f t="shared" si="133"/>
        <v>No Date</v>
      </c>
      <c r="C211" s="22" t="str">
        <f t="shared" si="125"/>
        <v/>
      </c>
      <c r="D211" s="23" t="s">
        <v>14</v>
      </c>
      <c r="E211" s="24" t="str">
        <f t="shared" ref="E211:Q211" si="134">IFERROR(AVERAGE(E209,E210),"")</f>
        <v/>
      </c>
      <c r="F211" s="24" t="str">
        <f t="shared" si="134"/>
        <v/>
      </c>
      <c r="G211" s="24" t="str">
        <f t="shared" si="134"/>
        <v/>
      </c>
      <c r="H211" s="24" t="str">
        <f t="shared" si="134"/>
        <v/>
      </c>
      <c r="I211" s="24" t="str">
        <f t="shared" si="134"/>
        <v/>
      </c>
      <c r="J211" s="24" t="str">
        <f t="shared" si="134"/>
        <v/>
      </c>
      <c r="K211" s="24" t="str">
        <f t="shared" si="134"/>
        <v/>
      </c>
      <c r="L211" s="24" t="str">
        <f t="shared" si="134"/>
        <v/>
      </c>
      <c r="M211" s="24" t="str">
        <f t="shared" si="134"/>
        <v/>
      </c>
      <c r="N211" s="24" t="str">
        <f t="shared" si="134"/>
        <v/>
      </c>
      <c r="O211" s="24" t="str">
        <f t="shared" si="134"/>
        <v/>
      </c>
      <c r="P211" s="24" t="str">
        <f t="shared" si="134"/>
        <v/>
      </c>
      <c r="Q211" s="25" t="str">
        <f t="shared" si="134"/>
        <v/>
      </c>
      <c r="R211" s="26"/>
    </row>
    <row r="212" spans="1:18" ht="15" customHeight="1" x14ac:dyDescent="0.25">
      <c r="A212" s="8" t="s">
        <v>1</v>
      </c>
      <c r="B212" s="83"/>
      <c r="C212" s="9" t="str">
        <f t="shared" si="125"/>
        <v/>
      </c>
      <c r="D212" s="10">
        <v>1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3"/>
    </row>
    <row r="213" spans="1:18" ht="15" customHeight="1" x14ac:dyDescent="0.25">
      <c r="A213" s="15" t="str">
        <f>IF(ISBLANK(A212),"No Site input",A212)</f>
        <v>EC_1163</v>
      </c>
      <c r="B213" s="84" t="str">
        <f t="shared" ref="B213:B214" si="135">IF(ISBLANK(B212),"No Date",TEXT(B212,"MM/DD/YYYY"))</f>
        <v>No Date</v>
      </c>
      <c r="C213" s="16" t="str">
        <f t="shared" si="125"/>
        <v/>
      </c>
      <c r="D213" s="17">
        <v>2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9"/>
      <c r="R213" s="20"/>
    </row>
    <row r="214" spans="1:18" ht="15" customHeight="1" thickBot="1" x14ac:dyDescent="0.3">
      <c r="A214" s="21" t="str">
        <f>IF(ISBLANK(A213),"No Site input",A213)</f>
        <v>EC_1163</v>
      </c>
      <c r="B214" s="85" t="str">
        <f t="shared" si="135"/>
        <v>No Date</v>
      </c>
      <c r="C214" s="22" t="str">
        <f t="shared" si="125"/>
        <v/>
      </c>
      <c r="D214" s="23" t="s">
        <v>14</v>
      </c>
      <c r="E214" s="24" t="str">
        <f t="shared" ref="E214:Q214" si="136">IFERROR(AVERAGE(E212,E213),"")</f>
        <v/>
      </c>
      <c r="F214" s="24" t="str">
        <f t="shared" si="136"/>
        <v/>
      </c>
      <c r="G214" s="24" t="str">
        <f t="shared" si="136"/>
        <v/>
      </c>
      <c r="H214" s="24" t="str">
        <f t="shared" si="136"/>
        <v/>
      </c>
      <c r="I214" s="24" t="str">
        <f t="shared" si="136"/>
        <v/>
      </c>
      <c r="J214" s="24" t="str">
        <f t="shared" si="136"/>
        <v/>
      </c>
      <c r="K214" s="24" t="str">
        <f t="shared" si="136"/>
        <v/>
      </c>
      <c r="L214" s="24" t="str">
        <f t="shared" si="136"/>
        <v/>
      </c>
      <c r="M214" s="24" t="str">
        <f t="shared" si="136"/>
        <v/>
      </c>
      <c r="N214" s="24" t="str">
        <f t="shared" si="136"/>
        <v/>
      </c>
      <c r="O214" s="24" t="str">
        <f t="shared" si="136"/>
        <v/>
      </c>
      <c r="P214" s="24" t="str">
        <f t="shared" si="136"/>
        <v/>
      </c>
      <c r="Q214" s="25" t="str">
        <f t="shared" si="136"/>
        <v/>
      </c>
      <c r="R214" s="26"/>
    </row>
    <row r="215" spans="1:18" ht="15" customHeight="1" x14ac:dyDescent="0.25">
      <c r="A215" s="8" t="s">
        <v>16</v>
      </c>
      <c r="B215" s="83"/>
      <c r="C215" s="9" t="str">
        <f t="shared" si="125"/>
        <v/>
      </c>
      <c r="D215" s="10">
        <v>1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3"/>
    </row>
    <row r="216" spans="1:18" ht="15" customHeight="1" x14ac:dyDescent="0.25">
      <c r="A216" s="15" t="str">
        <f>IF(ISBLANK(A215),"No Site input",A215)</f>
        <v>Causeway</v>
      </c>
      <c r="B216" s="84" t="str">
        <f t="shared" ref="B216:B217" si="137">IF(ISBLANK(B215),"No Date",TEXT(B215,"MM/DD/YYYY"))</f>
        <v>No Date</v>
      </c>
      <c r="C216" s="16" t="str">
        <f t="shared" si="125"/>
        <v/>
      </c>
      <c r="D216" s="17">
        <v>2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9"/>
      <c r="R216" s="20"/>
    </row>
    <row r="217" spans="1:18" ht="15" customHeight="1" thickBot="1" x14ac:dyDescent="0.3">
      <c r="A217" s="21" t="str">
        <f>IF(ISBLANK(A216),"No Site input",A216)</f>
        <v>Causeway</v>
      </c>
      <c r="B217" s="85" t="str">
        <f t="shared" si="137"/>
        <v>No Date</v>
      </c>
      <c r="C217" s="22" t="str">
        <f t="shared" si="125"/>
        <v/>
      </c>
      <c r="D217" s="23" t="s">
        <v>14</v>
      </c>
      <c r="E217" s="24" t="str">
        <f t="shared" ref="E217:Q217" si="138">IFERROR(AVERAGE(E215,E216),"")</f>
        <v/>
      </c>
      <c r="F217" s="24" t="str">
        <f t="shared" si="138"/>
        <v/>
      </c>
      <c r="G217" s="24" t="str">
        <f t="shared" si="138"/>
        <v/>
      </c>
      <c r="H217" s="24" t="str">
        <f t="shared" si="138"/>
        <v/>
      </c>
      <c r="I217" s="24" t="str">
        <f t="shared" si="138"/>
        <v/>
      </c>
      <c r="J217" s="24" t="str">
        <f t="shared" si="138"/>
        <v/>
      </c>
      <c r="K217" s="24" t="str">
        <f t="shared" si="138"/>
        <v/>
      </c>
      <c r="L217" s="24" t="str">
        <f t="shared" si="138"/>
        <v/>
      </c>
      <c r="M217" s="24" t="str">
        <f t="shared" si="138"/>
        <v/>
      </c>
      <c r="N217" s="24" t="str">
        <f t="shared" si="138"/>
        <v/>
      </c>
      <c r="O217" s="24" t="str">
        <f t="shared" si="138"/>
        <v/>
      </c>
      <c r="P217" s="24" t="str">
        <f t="shared" si="138"/>
        <v/>
      </c>
      <c r="Q217" s="25" t="str">
        <f t="shared" si="138"/>
        <v/>
      </c>
      <c r="R217" s="26"/>
    </row>
    <row r="218" spans="1:18" ht="15" customHeight="1" x14ac:dyDescent="0.25">
      <c r="A218" s="15" t="s">
        <v>0</v>
      </c>
      <c r="B218" s="83"/>
      <c r="C218" s="9" t="str">
        <f t="shared" si="125"/>
        <v/>
      </c>
      <c r="D218" s="17">
        <v>1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20"/>
    </row>
    <row r="219" spans="1:18" ht="15" customHeight="1" x14ac:dyDescent="0.25">
      <c r="A219" s="15" t="str">
        <f>IF(ISBLANK(A218),"No Site input",A218)</f>
        <v>Bells</v>
      </c>
      <c r="B219" s="84" t="str">
        <f t="shared" ref="B219:B220" si="139">IF(ISBLANK(B218),"No Date",TEXT(B218,"MM/DD/YYYY"))</f>
        <v>No Date</v>
      </c>
      <c r="C219" s="16" t="str">
        <f t="shared" si="125"/>
        <v/>
      </c>
      <c r="D219" s="17">
        <v>2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9"/>
      <c r="R219" s="20"/>
    </row>
    <row r="220" spans="1:18" ht="15" customHeight="1" thickBot="1" x14ac:dyDescent="0.3">
      <c r="A220" s="21" t="str">
        <f>IF(ISBLANK(A219),"No Site input",A219)</f>
        <v>Bells</v>
      </c>
      <c r="B220" s="85" t="str">
        <f t="shared" si="139"/>
        <v>No Date</v>
      </c>
      <c r="C220" s="22" t="str">
        <f t="shared" si="125"/>
        <v/>
      </c>
      <c r="D220" s="23" t="s">
        <v>14</v>
      </c>
      <c r="E220" s="24" t="str">
        <f t="shared" ref="E220:Q220" si="140">IFERROR(AVERAGE(E218,E219),"")</f>
        <v/>
      </c>
      <c r="F220" s="24" t="str">
        <f t="shared" si="140"/>
        <v/>
      </c>
      <c r="G220" s="24" t="str">
        <f t="shared" si="140"/>
        <v/>
      </c>
      <c r="H220" s="24" t="str">
        <f t="shared" si="140"/>
        <v/>
      </c>
      <c r="I220" s="24" t="str">
        <f t="shared" si="140"/>
        <v/>
      </c>
      <c r="J220" s="24" t="str">
        <f t="shared" si="140"/>
        <v/>
      </c>
      <c r="K220" s="24" t="str">
        <f t="shared" si="140"/>
        <v/>
      </c>
      <c r="L220" s="24" t="str">
        <f t="shared" si="140"/>
        <v/>
      </c>
      <c r="M220" s="24" t="str">
        <f t="shared" si="140"/>
        <v/>
      </c>
      <c r="N220" s="24" t="str">
        <f t="shared" si="140"/>
        <v/>
      </c>
      <c r="O220" s="24" t="str">
        <f t="shared" si="140"/>
        <v/>
      </c>
      <c r="P220" s="24" t="str">
        <f t="shared" si="140"/>
        <v/>
      </c>
      <c r="Q220" s="25" t="str">
        <f t="shared" si="140"/>
        <v/>
      </c>
      <c r="R220" s="26"/>
    </row>
    <row r="221" spans="1:18" ht="15" customHeight="1" x14ac:dyDescent="0.25">
      <c r="A221" s="8" t="s">
        <v>6</v>
      </c>
      <c r="B221" s="83"/>
      <c r="C221" s="9" t="str">
        <f t="shared" si="125"/>
        <v/>
      </c>
      <c r="D221" s="10">
        <v>1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3"/>
    </row>
    <row r="222" spans="1:18" ht="15" customHeight="1" x14ac:dyDescent="0.25">
      <c r="A222" s="15" t="str">
        <f>IF(ISBLANK(A221),"No Site input",A221)</f>
        <v>Muddy Creek</v>
      </c>
      <c r="B222" s="84" t="str">
        <f t="shared" ref="B222:B223" si="141">IF(ISBLANK(B221),"No Date",TEXT(B221,"MM/DD/YYYY"))</f>
        <v>No Date</v>
      </c>
      <c r="C222" s="16" t="str">
        <f t="shared" si="125"/>
        <v/>
      </c>
      <c r="D222" s="17">
        <v>2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9"/>
      <c r="R222" s="20"/>
    </row>
    <row r="223" spans="1:18" ht="15" customHeight="1" thickBot="1" x14ac:dyDescent="0.3">
      <c r="A223" s="21" t="str">
        <f>IF(ISBLANK(A222),"No Site input",A222)</f>
        <v>Muddy Creek</v>
      </c>
      <c r="B223" s="85" t="str">
        <f t="shared" si="141"/>
        <v>No Date</v>
      </c>
      <c r="C223" s="22" t="str">
        <f t="shared" si="125"/>
        <v/>
      </c>
      <c r="D223" s="23" t="s">
        <v>14</v>
      </c>
      <c r="E223" s="24" t="str">
        <f>IFERROR(AVERAGE(E221,E222),"")</f>
        <v/>
      </c>
      <c r="F223" s="24" t="str">
        <f t="shared" ref="F223:Q223" si="142">IFERROR(AVERAGE(F221,F222),"")</f>
        <v/>
      </c>
      <c r="G223" s="24" t="str">
        <f t="shared" si="142"/>
        <v/>
      </c>
      <c r="H223" s="24" t="str">
        <f t="shared" si="142"/>
        <v/>
      </c>
      <c r="I223" s="24" t="str">
        <f t="shared" si="142"/>
        <v/>
      </c>
      <c r="J223" s="24" t="str">
        <f t="shared" si="142"/>
        <v/>
      </c>
      <c r="K223" s="24" t="str">
        <f t="shared" si="142"/>
        <v/>
      </c>
      <c r="L223" s="24" t="str">
        <f t="shared" si="142"/>
        <v/>
      </c>
      <c r="M223" s="24" t="str">
        <f t="shared" si="142"/>
        <v/>
      </c>
      <c r="N223" s="24" t="str">
        <f t="shared" si="142"/>
        <v/>
      </c>
      <c r="O223" s="24" t="str">
        <f t="shared" si="142"/>
        <v/>
      </c>
      <c r="P223" s="24" t="str">
        <f t="shared" si="142"/>
        <v/>
      </c>
      <c r="Q223" s="25" t="str">
        <f t="shared" si="142"/>
        <v/>
      </c>
      <c r="R223" s="26"/>
    </row>
    <row r="224" spans="1:18" ht="15" customHeight="1" x14ac:dyDescent="0.25">
      <c r="A224" s="15" t="s">
        <v>5</v>
      </c>
      <c r="B224" s="83"/>
      <c r="C224" s="9" t="str">
        <f t="shared" si="125"/>
        <v/>
      </c>
      <c r="D224" s="17">
        <v>1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20"/>
    </row>
    <row r="225" spans="1:18" ht="15" customHeight="1" x14ac:dyDescent="0.25">
      <c r="A225" s="15" t="str">
        <f>IF(ISBLANK(A224),"No Site input",A224)</f>
        <v>ODNR_4</v>
      </c>
      <c r="B225" s="84" t="str">
        <f t="shared" ref="B225:B226" si="143">IF(ISBLANK(B224),"No Date",TEXT(B224,"MM/DD/YYYY"))</f>
        <v>No Date</v>
      </c>
      <c r="C225" s="16" t="str">
        <f t="shared" si="125"/>
        <v/>
      </c>
      <c r="D225" s="17">
        <v>2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9"/>
      <c r="R225" s="20"/>
    </row>
    <row r="226" spans="1:18" ht="15" customHeight="1" thickBot="1" x14ac:dyDescent="0.3">
      <c r="A226" s="21" t="str">
        <f>IF(ISBLANK(A225),"No Site input",A225)</f>
        <v>ODNR_4</v>
      </c>
      <c r="B226" s="85" t="str">
        <f t="shared" si="143"/>
        <v>No Date</v>
      </c>
      <c r="C226" s="22" t="str">
        <f t="shared" si="125"/>
        <v/>
      </c>
      <c r="D226" s="23" t="s">
        <v>14</v>
      </c>
      <c r="E226" s="24" t="str">
        <f t="shared" ref="E226:Q226" si="144">IFERROR(AVERAGE(E224,E225),"")</f>
        <v/>
      </c>
      <c r="F226" s="24" t="str">
        <f t="shared" si="144"/>
        <v/>
      </c>
      <c r="G226" s="24" t="str">
        <f t="shared" si="144"/>
        <v/>
      </c>
      <c r="H226" s="24" t="str">
        <f t="shared" si="144"/>
        <v/>
      </c>
      <c r="I226" s="24" t="str">
        <f t="shared" si="144"/>
        <v/>
      </c>
      <c r="J226" s="24" t="str">
        <f t="shared" si="144"/>
        <v/>
      </c>
      <c r="K226" s="24" t="str">
        <f t="shared" si="144"/>
        <v/>
      </c>
      <c r="L226" s="24" t="str">
        <f t="shared" si="144"/>
        <v/>
      </c>
      <c r="M226" s="24" t="str">
        <f t="shared" si="144"/>
        <v/>
      </c>
      <c r="N226" s="24" t="str">
        <f t="shared" si="144"/>
        <v/>
      </c>
      <c r="O226" s="24" t="str">
        <f t="shared" si="144"/>
        <v/>
      </c>
      <c r="P226" s="24" t="str">
        <f t="shared" si="144"/>
        <v/>
      </c>
      <c r="Q226" s="25" t="str">
        <f t="shared" si="144"/>
        <v/>
      </c>
      <c r="R226" s="26"/>
    </row>
    <row r="227" spans="1:18" ht="15" customHeight="1" x14ac:dyDescent="0.25">
      <c r="A227" s="8" t="s">
        <v>4</v>
      </c>
      <c r="B227" s="83"/>
      <c r="C227" s="9" t="str">
        <f t="shared" si="125"/>
        <v/>
      </c>
      <c r="D227" s="10">
        <v>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3"/>
    </row>
    <row r="228" spans="1:18" ht="15" customHeight="1" x14ac:dyDescent="0.25">
      <c r="A228" s="15" t="str">
        <f>IF(ISBLANK(A227),"No Site input",A227)</f>
        <v>ODNR_6</v>
      </c>
      <c r="B228" s="84" t="str">
        <f t="shared" ref="B228:B229" si="145">IF(ISBLANK(B227),"No Date",TEXT(B227,"MM/DD/YYYY"))</f>
        <v>No Date</v>
      </c>
      <c r="C228" s="16" t="str">
        <f t="shared" si="125"/>
        <v/>
      </c>
      <c r="D228" s="17">
        <v>2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9"/>
      <c r="R228" s="20"/>
    </row>
    <row r="229" spans="1:18" ht="15" customHeight="1" thickBot="1" x14ac:dyDescent="0.3">
      <c r="A229" s="21" t="str">
        <f>IF(ISBLANK(A228),"No Site input",A228)</f>
        <v>ODNR_6</v>
      </c>
      <c r="B229" s="85" t="str">
        <f t="shared" si="145"/>
        <v>No Date</v>
      </c>
      <c r="C229" s="22" t="str">
        <f t="shared" si="125"/>
        <v/>
      </c>
      <c r="D229" s="23" t="s">
        <v>14</v>
      </c>
      <c r="E229" s="24" t="str">
        <f t="shared" ref="E229:Q229" si="146">IFERROR(AVERAGE(E227,E228),"")</f>
        <v/>
      </c>
      <c r="F229" s="24" t="str">
        <f t="shared" si="146"/>
        <v/>
      </c>
      <c r="G229" s="24" t="str">
        <f t="shared" si="146"/>
        <v/>
      </c>
      <c r="H229" s="24" t="str">
        <f t="shared" si="146"/>
        <v/>
      </c>
      <c r="I229" s="24" t="str">
        <f t="shared" si="146"/>
        <v/>
      </c>
      <c r="J229" s="24" t="str">
        <f t="shared" si="146"/>
        <v/>
      </c>
      <c r="K229" s="24" t="str">
        <f t="shared" si="146"/>
        <v/>
      </c>
      <c r="L229" s="24" t="str">
        <f t="shared" si="146"/>
        <v/>
      </c>
      <c r="M229" s="24" t="str">
        <f t="shared" si="146"/>
        <v/>
      </c>
      <c r="N229" s="24" t="str">
        <f t="shared" si="146"/>
        <v/>
      </c>
      <c r="O229" s="24" t="str">
        <f t="shared" si="146"/>
        <v/>
      </c>
      <c r="P229" s="24" t="str">
        <f t="shared" si="146"/>
        <v/>
      </c>
      <c r="Q229" s="25" t="str">
        <f t="shared" si="146"/>
        <v/>
      </c>
      <c r="R229" s="26"/>
    </row>
    <row r="230" spans="1:18" ht="15" customHeight="1" x14ac:dyDescent="0.25">
      <c r="A230" s="8" t="s">
        <v>3</v>
      </c>
      <c r="B230" s="83"/>
      <c r="C230" s="9" t="str">
        <f t="shared" si="125"/>
        <v/>
      </c>
      <c r="D230" s="10">
        <v>1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27"/>
    </row>
    <row r="231" spans="1:18" ht="15" customHeight="1" x14ac:dyDescent="0.25">
      <c r="A231" s="15" t="str">
        <f>IF(ISBLANK(A230),"No Site input",A230)</f>
        <v>ODNR_2</v>
      </c>
      <c r="B231" s="84" t="str">
        <f t="shared" ref="B231:B232" si="147">IF(ISBLANK(B230),"No Date",TEXT(B230,"MM/DD/YYYY"))</f>
        <v>No Date</v>
      </c>
      <c r="C231" s="16" t="str">
        <f t="shared" si="125"/>
        <v/>
      </c>
      <c r="D231" s="17">
        <v>2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9"/>
      <c r="R231" s="20"/>
    </row>
    <row r="232" spans="1:18" ht="15" customHeight="1" thickBot="1" x14ac:dyDescent="0.3">
      <c r="A232" s="21" t="str">
        <f>IF(ISBLANK(A231),"No Site input",A231)</f>
        <v>ODNR_2</v>
      </c>
      <c r="B232" s="85" t="str">
        <f t="shared" si="147"/>
        <v>No Date</v>
      </c>
      <c r="C232" s="22" t="str">
        <f t="shared" si="125"/>
        <v/>
      </c>
      <c r="D232" s="23" t="s">
        <v>14</v>
      </c>
      <c r="E232" s="24" t="str">
        <f t="shared" ref="E232:Q232" si="148">IFERROR(AVERAGE(E230,E231),"")</f>
        <v/>
      </c>
      <c r="F232" s="24" t="str">
        <f t="shared" si="148"/>
        <v/>
      </c>
      <c r="G232" s="24" t="str">
        <f t="shared" si="148"/>
        <v/>
      </c>
      <c r="H232" s="24" t="str">
        <f t="shared" si="148"/>
        <v/>
      </c>
      <c r="I232" s="24" t="str">
        <f t="shared" si="148"/>
        <v/>
      </c>
      <c r="J232" s="24" t="str">
        <f t="shared" si="148"/>
        <v/>
      </c>
      <c r="K232" s="24" t="str">
        <f t="shared" si="148"/>
        <v/>
      </c>
      <c r="L232" s="24" t="str">
        <f t="shared" si="148"/>
        <v/>
      </c>
      <c r="M232" s="24" t="str">
        <f t="shared" si="148"/>
        <v/>
      </c>
      <c r="N232" s="24" t="str">
        <f t="shared" si="148"/>
        <v/>
      </c>
      <c r="O232" s="24" t="str">
        <f t="shared" si="148"/>
        <v/>
      </c>
      <c r="P232" s="24" t="str">
        <f t="shared" si="148"/>
        <v/>
      </c>
      <c r="Q232" s="25" t="str">
        <f t="shared" si="148"/>
        <v/>
      </c>
      <c r="R232" s="26"/>
    </row>
    <row r="233" spans="1:18" ht="15" customHeight="1" x14ac:dyDescent="0.25">
      <c r="A233" s="8" t="s">
        <v>15</v>
      </c>
      <c r="B233" s="83"/>
      <c r="C233" s="9" t="str">
        <f t="shared" si="125"/>
        <v/>
      </c>
      <c r="D233" s="10">
        <v>1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3"/>
    </row>
    <row r="234" spans="1:18" ht="15" customHeight="1" x14ac:dyDescent="0.25">
      <c r="A234" s="15" t="str">
        <f>IF(ISBLANK(A233),"No Site input",A233)</f>
        <v>Buoy_2</v>
      </c>
      <c r="B234" s="84" t="str">
        <f t="shared" ref="B234:B235" si="149">IF(ISBLANK(B233),"No Date",TEXT(B233,"MM/DD/YYYY"))</f>
        <v>No Date</v>
      </c>
      <c r="C234" s="16" t="str">
        <f t="shared" si="125"/>
        <v/>
      </c>
      <c r="D234" s="17">
        <v>2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9"/>
      <c r="R234" s="20"/>
    </row>
    <row r="235" spans="1:18" ht="15" customHeight="1" thickBot="1" x14ac:dyDescent="0.3">
      <c r="A235" s="21" t="str">
        <f>IF(ISBLANK(A234),"No Site input",A234)</f>
        <v>Buoy_2</v>
      </c>
      <c r="B235" s="85" t="str">
        <f t="shared" si="149"/>
        <v>No Date</v>
      </c>
      <c r="C235" s="22" t="str">
        <f t="shared" si="125"/>
        <v/>
      </c>
      <c r="D235" s="23" t="s">
        <v>14</v>
      </c>
      <c r="E235" s="24" t="str">
        <f t="shared" ref="E235:Q235" si="150">IFERROR(AVERAGE(E233,E234),"")</f>
        <v/>
      </c>
      <c r="F235" s="24" t="str">
        <f t="shared" si="150"/>
        <v/>
      </c>
      <c r="G235" s="24" t="str">
        <f t="shared" si="150"/>
        <v/>
      </c>
      <c r="H235" s="24" t="str">
        <f t="shared" si="150"/>
        <v/>
      </c>
      <c r="I235" s="24" t="str">
        <f t="shared" si="150"/>
        <v/>
      </c>
      <c r="J235" s="24" t="str">
        <f t="shared" si="150"/>
        <v/>
      </c>
      <c r="K235" s="24" t="str">
        <f t="shared" si="150"/>
        <v/>
      </c>
      <c r="L235" s="24" t="str">
        <f t="shared" si="150"/>
        <v/>
      </c>
      <c r="M235" s="24" t="str">
        <f t="shared" si="150"/>
        <v/>
      </c>
      <c r="N235" s="24" t="str">
        <f t="shared" si="150"/>
        <v/>
      </c>
      <c r="O235" s="24" t="str">
        <f t="shared" si="150"/>
        <v/>
      </c>
      <c r="P235" s="24" t="str">
        <f t="shared" si="150"/>
        <v/>
      </c>
      <c r="Q235" s="25" t="str">
        <f t="shared" si="150"/>
        <v/>
      </c>
      <c r="R235" s="26"/>
    </row>
    <row r="236" spans="1:18" ht="15" customHeight="1" x14ac:dyDescent="0.25">
      <c r="A236" s="8" t="s">
        <v>2</v>
      </c>
      <c r="B236" s="83"/>
      <c r="C236" s="9" t="str">
        <f t="shared" si="125"/>
        <v/>
      </c>
      <c r="D236" s="10">
        <v>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3"/>
    </row>
    <row r="237" spans="1:18" ht="15" customHeight="1" x14ac:dyDescent="0.25">
      <c r="A237" s="15" t="str">
        <f>IF(ISBLANK(A236),"No Site input",A236)</f>
        <v>ODNR_1</v>
      </c>
      <c r="B237" s="84" t="str">
        <f t="shared" ref="B237:B238" si="151">IF(ISBLANK(B236),"No Date",TEXT(B236,"MM/DD/YYYY"))</f>
        <v>No Date</v>
      </c>
      <c r="C237" s="16" t="str">
        <f t="shared" si="125"/>
        <v/>
      </c>
      <c r="D237" s="17">
        <v>2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9"/>
      <c r="R237" s="20"/>
    </row>
    <row r="238" spans="1:18" ht="15" customHeight="1" thickBot="1" x14ac:dyDescent="0.3">
      <c r="A238" s="21" t="str">
        <f>IF(ISBLANK(A237),"No Site input",A237)</f>
        <v>ODNR_1</v>
      </c>
      <c r="B238" s="85" t="str">
        <f t="shared" si="151"/>
        <v>No Date</v>
      </c>
      <c r="C238" s="22" t="str">
        <f t="shared" si="125"/>
        <v/>
      </c>
      <c r="D238" s="23" t="s">
        <v>14</v>
      </c>
      <c r="E238" s="24" t="str">
        <f t="shared" ref="E238:Q238" si="152">IFERROR(AVERAGE(E236,E237),"")</f>
        <v/>
      </c>
      <c r="F238" s="24" t="str">
        <f t="shared" si="152"/>
        <v/>
      </c>
      <c r="G238" s="24" t="str">
        <f t="shared" si="152"/>
        <v/>
      </c>
      <c r="H238" s="24" t="str">
        <f t="shared" si="152"/>
        <v/>
      </c>
      <c r="I238" s="24" t="str">
        <f t="shared" si="152"/>
        <v/>
      </c>
      <c r="J238" s="24" t="str">
        <f t="shared" si="152"/>
        <v/>
      </c>
      <c r="K238" s="24" t="str">
        <f t="shared" si="152"/>
        <v/>
      </c>
      <c r="L238" s="24" t="str">
        <f t="shared" si="152"/>
        <v/>
      </c>
      <c r="M238" s="24" t="str">
        <f t="shared" si="152"/>
        <v/>
      </c>
      <c r="N238" s="24" t="str">
        <f t="shared" si="152"/>
        <v/>
      </c>
      <c r="O238" s="24" t="str">
        <f t="shared" si="152"/>
        <v/>
      </c>
      <c r="P238" s="24" t="str">
        <f t="shared" si="152"/>
        <v/>
      </c>
      <c r="Q238" s="25" t="str">
        <f t="shared" si="152"/>
        <v/>
      </c>
      <c r="R238" s="26"/>
    </row>
    <row r="239" spans="1:18" ht="15" customHeight="1" x14ac:dyDescent="0.25">
      <c r="A239" s="8" t="s">
        <v>1</v>
      </c>
      <c r="B239" s="83"/>
      <c r="C239" s="9" t="str">
        <f t="shared" si="125"/>
        <v/>
      </c>
      <c r="D239" s="10">
        <v>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2"/>
      <c r="R239" s="13"/>
    </row>
    <row r="240" spans="1:18" ht="15" customHeight="1" x14ac:dyDescent="0.25">
      <c r="A240" s="15" t="str">
        <f>IF(ISBLANK(A239),"No Site input",A239)</f>
        <v>EC_1163</v>
      </c>
      <c r="B240" s="84" t="str">
        <f t="shared" ref="B240:B241" si="153">IF(ISBLANK(B239),"No Date",TEXT(B239,"MM/DD/YYYY"))</f>
        <v>No Date</v>
      </c>
      <c r="C240" s="16" t="str">
        <f t="shared" si="125"/>
        <v/>
      </c>
      <c r="D240" s="17">
        <v>2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9"/>
      <c r="R240" s="20"/>
    </row>
    <row r="241" spans="1:18" ht="15" customHeight="1" thickBot="1" x14ac:dyDescent="0.3">
      <c r="A241" s="21" t="str">
        <f>IF(ISBLANK(A240),"No Site input",A240)</f>
        <v>EC_1163</v>
      </c>
      <c r="B241" s="85" t="str">
        <f t="shared" si="153"/>
        <v>No Date</v>
      </c>
      <c r="C241" s="22" t="str">
        <f t="shared" si="125"/>
        <v/>
      </c>
      <c r="D241" s="23" t="s">
        <v>14</v>
      </c>
      <c r="E241" s="24" t="str">
        <f t="shared" ref="E241:Q241" si="154">IFERROR(AVERAGE(E239,E240),"")</f>
        <v/>
      </c>
      <c r="F241" s="24" t="str">
        <f t="shared" si="154"/>
        <v/>
      </c>
      <c r="G241" s="24" t="str">
        <f t="shared" si="154"/>
        <v/>
      </c>
      <c r="H241" s="24" t="str">
        <f t="shared" si="154"/>
        <v/>
      </c>
      <c r="I241" s="24" t="str">
        <f t="shared" si="154"/>
        <v/>
      </c>
      <c r="J241" s="24" t="str">
        <f t="shared" si="154"/>
        <v/>
      </c>
      <c r="K241" s="24" t="str">
        <f t="shared" si="154"/>
        <v/>
      </c>
      <c r="L241" s="24" t="str">
        <f t="shared" si="154"/>
        <v/>
      </c>
      <c r="M241" s="24" t="str">
        <f t="shared" si="154"/>
        <v/>
      </c>
      <c r="N241" s="24" t="str">
        <f t="shared" si="154"/>
        <v/>
      </c>
      <c r="O241" s="24" t="str">
        <f t="shared" si="154"/>
        <v/>
      </c>
      <c r="P241" s="24" t="str">
        <f t="shared" si="154"/>
        <v/>
      </c>
      <c r="Q241" s="25" t="str">
        <f t="shared" si="154"/>
        <v/>
      </c>
      <c r="R241" s="26"/>
    </row>
    <row r="242" spans="1:18" ht="15" customHeight="1" x14ac:dyDescent="0.25">
      <c r="A242" s="8" t="s">
        <v>16</v>
      </c>
      <c r="B242" s="83"/>
      <c r="C242" s="9" t="str">
        <f t="shared" si="125"/>
        <v/>
      </c>
      <c r="D242" s="10">
        <v>1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2"/>
      <c r="R242" s="13"/>
    </row>
    <row r="243" spans="1:18" ht="15" customHeight="1" x14ac:dyDescent="0.25">
      <c r="A243" s="15" t="str">
        <f>IF(ISBLANK(A242),"No Site input",A242)</f>
        <v>Causeway</v>
      </c>
      <c r="B243" s="84" t="str">
        <f t="shared" ref="B243:B244" si="155">IF(ISBLANK(B242),"No Date",TEXT(B242,"MM/DD/YYYY"))</f>
        <v>No Date</v>
      </c>
      <c r="C243" s="16" t="str">
        <f t="shared" si="125"/>
        <v/>
      </c>
      <c r="D243" s="17">
        <v>2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9"/>
      <c r="R243" s="20"/>
    </row>
    <row r="244" spans="1:18" ht="15" customHeight="1" thickBot="1" x14ac:dyDescent="0.3">
      <c r="A244" s="21" t="str">
        <f>IF(ISBLANK(A243),"No Site input",A243)</f>
        <v>Causeway</v>
      </c>
      <c r="B244" s="85" t="str">
        <f t="shared" si="155"/>
        <v>No Date</v>
      </c>
      <c r="C244" s="22" t="str">
        <f t="shared" si="125"/>
        <v/>
      </c>
      <c r="D244" s="23" t="s">
        <v>14</v>
      </c>
      <c r="E244" s="24" t="str">
        <f t="shared" ref="E244:Q244" si="156">IFERROR(AVERAGE(E242,E243),"")</f>
        <v/>
      </c>
      <c r="F244" s="24" t="str">
        <f t="shared" si="156"/>
        <v/>
      </c>
      <c r="G244" s="24" t="str">
        <f t="shared" si="156"/>
        <v/>
      </c>
      <c r="H244" s="24" t="str">
        <f t="shared" si="156"/>
        <v/>
      </c>
      <c r="I244" s="24" t="str">
        <f t="shared" si="156"/>
        <v/>
      </c>
      <c r="J244" s="24" t="str">
        <f t="shared" si="156"/>
        <v/>
      </c>
      <c r="K244" s="24" t="str">
        <f t="shared" si="156"/>
        <v/>
      </c>
      <c r="L244" s="24" t="str">
        <f t="shared" si="156"/>
        <v/>
      </c>
      <c r="M244" s="24" t="str">
        <f t="shared" si="156"/>
        <v/>
      </c>
      <c r="N244" s="24" t="str">
        <f t="shared" si="156"/>
        <v/>
      </c>
      <c r="O244" s="24" t="str">
        <f t="shared" si="156"/>
        <v/>
      </c>
      <c r="P244" s="24" t="str">
        <f t="shared" si="156"/>
        <v/>
      </c>
      <c r="Q244" s="25" t="str">
        <f t="shared" si="156"/>
        <v/>
      </c>
      <c r="R244" s="26"/>
    </row>
    <row r="245" spans="1:18" ht="15" customHeight="1" x14ac:dyDescent="0.25">
      <c r="A245" s="15" t="s">
        <v>0</v>
      </c>
      <c r="B245" s="83"/>
      <c r="C245" s="9" t="str">
        <f t="shared" si="125"/>
        <v/>
      </c>
      <c r="D245" s="17">
        <v>1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2"/>
      <c r="R245" s="20"/>
    </row>
    <row r="246" spans="1:18" ht="15" customHeight="1" x14ac:dyDescent="0.25">
      <c r="A246" s="15" t="str">
        <f>IF(ISBLANK(A245),"No Site input",A245)</f>
        <v>Bells</v>
      </c>
      <c r="B246" s="84" t="str">
        <f t="shared" ref="B246:B247" si="157">IF(ISBLANK(B245),"No Date",TEXT(B245,"MM/DD/YYYY"))</f>
        <v>No Date</v>
      </c>
      <c r="C246" s="16" t="str">
        <f t="shared" si="125"/>
        <v/>
      </c>
      <c r="D246" s="17">
        <v>2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9"/>
      <c r="R246" s="20"/>
    </row>
    <row r="247" spans="1:18" ht="15" customHeight="1" thickBot="1" x14ac:dyDescent="0.3">
      <c r="A247" s="21" t="str">
        <f>IF(ISBLANK(A246),"No Site input",A246)</f>
        <v>Bells</v>
      </c>
      <c r="B247" s="85" t="str">
        <f t="shared" si="157"/>
        <v>No Date</v>
      </c>
      <c r="C247" s="22" t="str">
        <f t="shared" si="125"/>
        <v/>
      </c>
      <c r="D247" s="23" t="s">
        <v>14</v>
      </c>
      <c r="E247" s="24" t="str">
        <f t="shared" ref="E247:Q247" si="158">IFERROR(AVERAGE(E245,E246),"")</f>
        <v/>
      </c>
      <c r="F247" s="24" t="str">
        <f t="shared" si="158"/>
        <v/>
      </c>
      <c r="G247" s="24" t="str">
        <f t="shared" si="158"/>
        <v/>
      </c>
      <c r="H247" s="24" t="str">
        <f t="shared" si="158"/>
        <v/>
      </c>
      <c r="I247" s="24" t="str">
        <f t="shared" si="158"/>
        <v/>
      </c>
      <c r="J247" s="24" t="str">
        <f t="shared" si="158"/>
        <v/>
      </c>
      <c r="K247" s="24" t="str">
        <f t="shared" si="158"/>
        <v/>
      </c>
      <c r="L247" s="24" t="str">
        <f t="shared" si="158"/>
        <v/>
      </c>
      <c r="M247" s="24" t="str">
        <f t="shared" si="158"/>
        <v/>
      </c>
      <c r="N247" s="24" t="str">
        <f t="shared" si="158"/>
        <v/>
      </c>
      <c r="O247" s="24" t="str">
        <f t="shared" si="158"/>
        <v/>
      </c>
      <c r="P247" s="24" t="str">
        <f t="shared" si="158"/>
        <v/>
      </c>
      <c r="Q247" s="25" t="str">
        <f t="shared" si="158"/>
        <v/>
      </c>
      <c r="R247" s="26"/>
    </row>
    <row r="248" spans="1:18" ht="15" customHeight="1" x14ac:dyDescent="0.25">
      <c r="A248" s="8" t="s">
        <v>6</v>
      </c>
      <c r="B248" s="83"/>
      <c r="C248" s="9" t="str">
        <f t="shared" si="125"/>
        <v/>
      </c>
      <c r="D248" s="10">
        <v>1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2"/>
      <c r="R248" s="13"/>
    </row>
    <row r="249" spans="1:18" ht="15" customHeight="1" x14ac:dyDescent="0.25">
      <c r="A249" s="15" t="str">
        <f>IF(ISBLANK(A248),"No Site input",A248)</f>
        <v>Muddy Creek</v>
      </c>
      <c r="B249" s="84" t="str">
        <f t="shared" ref="B249:B250" si="159">IF(ISBLANK(B248),"No Date",TEXT(B248,"MM/DD/YYYY"))</f>
        <v>No Date</v>
      </c>
      <c r="C249" s="16" t="str">
        <f t="shared" si="125"/>
        <v/>
      </c>
      <c r="D249" s="17">
        <v>2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9"/>
      <c r="R249" s="20"/>
    </row>
    <row r="250" spans="1:18" ht="15" customHeight="1" thickBot="1" x14ac:dyDescent="0.3">
      <c r="A250" s="21" t="str">
        <f>IF(ISBLANK(A249),"No Site input",A249)</f>
        <v>Muddy Creek</v>
      </c>
      <c r="B250" s="85" t="str">
        <f t="shared" si="159"/>
        <v>No Date</v>
      </c>
      <c r="C250" s="22" t="str">
        <f t="shared" si="125"/>
        <v/>
      </c>
      <c r="D250" s="23" t="s">
        <v>14</v>
      </c>
      <c r="E250" s="24" t="str">
        <f>IFERROR(AVERAGE(E248,E249),"")</f>
        <v/>
      </c>
      <c r="F250" s="24" t="str">
        <f t="shared" ref="F250:Q250" si="160">IFERROR(AVERAGE(F248,F249),"")</f>
        <v/>
      </c>
      <c r="G250" s="24" t="str">
        <f t="shared" si="160"/>
        <v/>
      </c>
      <c r="H250" s="24" t="str">
        <f t="shared" si="160"/>
        <v/>
      </c>
      <c r="I250" s="24" t="str">
        <f t="shared" si="160"/>
        <v/>
      </c>
      <c r="J250" s="24" t="str">
        <f t="shared" si="160"/>
        <v/>
      </c>
      <c r="K250" s="24" t="str">
        <f t="shared" si="160"/>
        <v/>
      </c>
      <c r="L250" s="24" t="str">
        <f t="shared" si="160"/>
        <v/>
      </c>
      <c r="M250" s="24" t="str">
        <f t="shared" si="160"/>
        <v/>
      </c>
      <c r="N250" s="24" t="str">
        <f t="shared" si="160"/>
        <v/>
      </c>
      <c r="O250" s="24" t="str">
        <f t="shared" si="160"/>
        <v/>
      </c>
      <c r="P250" s="24" t="str">
        <f t="shared" si="160"/>
        <v/>
      </c>
      <c r="Q250" s="25" t="str">
        <f t="shared" si="160"/>
        <v/>
      </c>
      <c r="R250" s="26"/>
    </row>
    <row r="251" spans="1:18" ht="15" customHeight="1" x14ac:dyDescent="0.25">
      <c r="A251" s="15" t="s">
        <v>5</v>
      </c>
      <c r="B251" s="83"/>
      <c r="C251" s="9" t="str">
        <f t="shared" si="125"/>
        <v/>
      </c>
      <c r="D251" s="17">
        <v>1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2"/>
      <c r="R251" s="20"/>
    </row>
    <row r="252" spans="1:18" ht="15" customHeight="1" x14ac:dyDescent="0.25">
      <c r="A252" s="15" t="str">
        <f>IF(ISBLANK(A251),"No Site input",A251)</f>
        <v>ODNR_4</v>
      </c>
      <c r="B252" s="84" t="str">
        <f t="shared" ref="B252:B253" si="161">IF(ISBLANK(B251),"No Date",TEXT(B251,"MM/DD/YYYY"))</f>
        <v>No Date</v>
      </c>
      <c r="C252" s="16" t="str">
        <f t="shared" si="125"/>
        <v/>
      </c>
      <c r="D252" s="17">
        <v>2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9"/>
      <c r="R252" s="20"/>
    </row>
    <row r="253" spans="1:18" ht="15" customHeight="1" thickBot="1" x14ac:dyDescent="0.3">
      <c r="A253" s="21" t="str">
        <f>IF(ISBLANK(A252),"No Site input",A252)</f>
        <v>ODNR_4</v>
      </c>
      <c r="B253" s="85" t="str">
        <f t="shared" si="161"/>
        <v>No Date</v>
      </c>
      <c r="C253" s="22" t="str">
        <f t="shared" si="125"/>
        <v/>
      </c>
      <c r="D253" s="23" t="s">
        <v>14</v>
      </c>
      <c r="E253" s="24" t="str">
        <f t="shared" ref="E253:Q253" si="162">IFERROR(AVERAGE(E251,E252),"")</f>
        <v/>
      </c>
      <c r="F253" s="24" t="str">
        <f t="shared" si="162"/>
        <v/>
      </c>
      <c r="G253" s="24" t="str">
        <f t="shared" si="162"/>
        <v/>
      </c>
      <c r="H253" s="24" t="str">
        <f t="shared" si="162"/>
        <v/>
      </c>
      <c r="I253" s="24" t="str">
        <f t="shared" si="162"/>
        <v/>
      </c>
      <c r="J253" s="24" t="str">
        <f t="shared" si="162"/>
        <v/>
      </c>
      <c r="K253" s="24" t="str">
        <f t="shared" si="162"/>
        <v/>
      </c>
      <c r="L253" s="24" t="str">
        <f t="shared" si="162"/>
        <v/>
      </c>
      <c r="M253" s="24" t="str">
        <f t="shared" si="162"/>
        <v/>
      </c>
      <c r="N253" s="24" t="str">
        <f t="shared" si="162"/>
        <v/>
      </c>
      <c r="O253" s="24" t="str">
        <f t="shared" si="162"/>
        <v/>
      </c>
      <c r="P253" s="24" t="str">
        <f t="shared" si="162"/>
        <v/>
      </c>
      <c r="Q253" s="25" t="str">
        <f t="shared" si="162"/>
        <v/>
      </c>
      <c r="R253" s="26"/>
    </row>
    <row r="254" spans="1:18" ht="15" customHeight="1" x14ac:dyDescent="0.25">
      <c r="A254" s="8" t="s">
        <v>4</v>
      </c>
      <c r="B254" s="83"/>
      <c r="C254" s="9" t="str">
        <f t="shared" si="125"/>
        <v/>
      </c>
      <c r="D254" s="10">
        <v>1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2"/>
      <c r="R254" s="13"/>
    </row>
    <row r="255" spans="1:18" ht="15" customHeight="1" x14ac:dyDescent="0.25">
      <c r="A255" s="15" t="str">
        <f>IF(ISBLANK(A254),"No Site input",A254)</f>
        <v>ODNR_6</v>
      </c>
      <c r="B255" s="84" t="str">
        <f t="shared" ref="B255:B256" si="163">IF(ISBLANK(B254),"No Date",TEXT(B254,"MM/DD/YYYY"))</f>
        <v>No Date</v>
      </c>
      <c r="C255" s="16" t="str">
        <f t="shared" si="125"/>
        <v/>
      </c>
      <c r="D255" s="17">
        <v>2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9"/>
      <c r="R255" s="20"/>
    </row>
    <row r="256" spans="1:18" ht="15" customHeight="1" thickBot="1" x14ac:dyDescent="0.3">
      <c r="A256" s="21" t="str">
        <f>IF(ISBLANK(A255),"No Site input",A255)</f>
        <v>ODNR_6</v>
      </c>
      <c r="B256" s="85" t="str">
        <f t="shared" si="163"/>
        <v>No Date</v>
      </c>
      <c r="C256" s="22" t="str">
        <f t="shared" si="125"/>
        <v/>
      </c>
      <c r="D256" s="23" t="s">
        <v>14</v>
      </c>
      <c r="E256" s="24" t="str">
        <f t="shared" ref="E256:Q256" si="164">IFERROR(AVERAGE(E254,E255),"")</f>
        <v/>
      </c>
      <c r="F256" s="24" t="str">
        <f t="shared" si="164"/>
        <v/>
      </c>
      <c r="G256" s="24" t="str">
        <f t="shared" si="164"/>
        <v/>
      </c>
      <c r="H256" s="24" t="str">
        <f t="shared" si="164"/>
        <v/>
      </c>
      <c r="I256" s="24" t="str">
        <f t="shared" si="164"/>
        <v/>
      </c>
      <c r="J256" s="24" t="str">
        <f t="shared" si="164"/>
        <v/>
      </c>
      <c r="K256" s="24" t="str">
        <f t="shared" si="164"/>
        <v/>
      </c>
      <c r="L256" s="24" t="str">
        <f t="shared" si="164"/>
        <v/>
      </c>
      <c r="M256" s="24" t="str">
        <f t="shared" si="164"/>
        <v/>
      </c>
      <c r="N256" s="24" t="str">
        <f t="shared" si="164"/>
        <v/>
      </c>
      <c r="O256" s="24" t="str">
        <f t="shared" si="164"/>
        <v/>
      </c>
      <c r="P256" s="24" t="str">
        <f t="shared" si="164"/>
        <v/>
      </c>
      <c r="Q256" s="25" t="str">
        <f t="shared" si="164"/>
        <v/>
      </c>
      <c r="R256" s="26"/>
    </row>
    <row r="257" spans="1:18" ht="15" customHeight="1" x14ac:dyDescent="0.25">
      <c r="A257" s="8" t="s">
        <v>3</v>
      </c>
      <c r="B257" s="83"/>
      <c r="C257" s="9" t="str">
        <f t="shared" si="125"/>
        <v/>
      </c>
      <c r="D257" s="10">
        <v>1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2"/>
      <c r="R257" s="27"/>
    </row>
    <row r="258" spans="1:18" ht="15" customHeight="1" x14ac:dyDescent="0.25">
      <c r="A258" s="15" t="str">
        <f>IF(ISBLANK(A257),"No Site input",A257)</f>
        <v>ODNR_2</v>
      </c>
      <c r="B258" s="84" t="str">
        <f t="shared" ref="B258:B259" si="165">IF(ISBLANK(B257),"No Date",TEXT(B257,"MM/DD/YYYY"))</f>
        <v>No Date</v>
      </c>
      <c r="C258" s="16" t="str">
        <f t="shared" si="125"/>
        <v/>
      </c>
      <c r="D258" s="17">
        <v>2</v>
      </c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9"/>
      <c r="R258" s="20"/>
    </row>
    <row r="259" spans="1:18" ht="15" customHeight="1" thickBot="1" x14ac:dyDescent="0.3">
      <c r="A259" s="21" t="str">
        <f>IF(ISBLANK(A258),"No Site input",A258)</f>
        <v>ODNR_2</v>
      </c>
      <c r="B259" s="85" t="str">
        <f t="shared" si="165"/>
        <v>No Date</v>
      </c>
      <c r="C259" s="22" t="str">
        <f t="shared" si="125"/>
        <v/>
      </c>
      <c r="D259" s="23" t="s">
        <v>14</v>
      </c>
      <c r="E259" s="24" t="str">
        <f t="shared" ref="E259:Q259" si="166">IFERROR(AVERAGE(E257,E258),"")</f>
        <v/>
      </c>
      <c r="F259" s="24" t="str">
        <f t="shared" si="166"/>
        <v/>
      </c>
      <c r="G259" s="24" t="str">
        <f t="shared" si="166"/>
        <v/>
      </c>
      <c r="H259" s="24" t="str">
        <f t="shared" si="166"/>
        <v/>
      </c>
      <c r="I259" s="24" t="str">
        <f t="shared" si="166"/>
        <v/>
      </c>
      <c r="J259" s="24" t="str">
        <f t="shared" si="166"/>
        <v/>
      </c>
      <c r="K259" s="24" t="str">
        <f t="shared" si="166"/>
        <v/>
      </c>
      <c r="L259" s="24" t="str">
        <f t="shared" si="166"/>
        <v/>
      </c>
      <c r="M259" s="24" t="str">
        <f t="shared" si="166"/>
        <v/>
      </c>
      <c r="N259" s="24" t="str">
        <f t="shared" si="166"/>
        <v/>
      </c>
      <c r="O259" s="24" t="str">
        <f t="shared" si="166"/>
        <v/>
      </c>
      <c r="P259" s="24" t="str">
        <f t="shared" si="166"/>
        <v/>
      </c>
      <c r="Q259" s="25" t="str">
        <f t="shared" si="166"/>
        <v/>
      </c>
      <c r="R259" s="26"/>
    </row>
    <row r="260" spans="1:18" ht="15" customHeight="1" x14ac:dyDescent="0.25">
      <c r="A260" s="8" t="s">
        <v>15</v>
      </c>
      <c r="B260" s="83"/>
      <c r="C260" s="9" t="str">
        <f t="shared" si="125"/>
        <v/>
      </c>
      <c r="D260" s="10">
        <v>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2"/>
      <c r="R260" s="13"/>
    </row>
    <row r="261" spans="1:18" ht="15" customHeight="1" x14ac:dyDescent="0.25">
      <c r="A261" s="15" t="str">
        <f>IF(ISBLANK(A260),"No Site input",A260)</f>
        <v>Buoy_2</v>
      </c>
      <c r="B261" s="84" t="str">
        <f t="shared" ref="B261:B262" si="167">IF(ISBLANK(B260),"No Date",TEXT(B260,"MM/DD/YYYY"))</f>
        <v>No Date</v>
      </c>
      <c r="C261" s="16" t="str">
        <f t="shared" si="125"/>
        <v/>
      </c>
      <c r="D261" s="17">
        <v>2</v>
      </c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9"/>
      <c r="R261" s="20"/>
    </row>
    <row r="262" spans="1:18" ht="15" customHeight="1" thickBot="1" x14ac:dyDescent="0.3">
      <c r="A262" s="21" t="str">
        <f>IF(ISBLANK(A261),"No Site input",A261)</f>
        <v>Buoy_2</v>
      </c>
      <c r="B262" s="85" t="str">
        <f t="shared" si="167"/>
        <v>No Date</v>
      </c>
      <c r="C262" s="22" t="str">
        <f t="shared" ref="C262:C325" si="168">IFERROR(IF(B262&gt;0,B262-DATE(YEAR(B262),1,1)+1,""),"")</f>
        <v/>
      </c>
      <c r="D262" s="23" t="s">
        <v>14</v>
      </c>
      <c r="E262" s="24" t="str">
        <f t="shared" ref="E262:Q262" si="169">IFERROR(AVERAGE(E260,E261),"")</f>
        <v/>
      </c>
      <c r="F262" s="24" t="str">
        <f t="shared" si="169"/>
        <v/>
      </c>
      <c r="G262" s="24" t="str">
        <f t="shared" si="169"/>
        <v/>
      </c>
      <c r="H262" s="24" t="str">
        <f t="shared" si="169"/>
        <v/>
      </c>
      <c r="I262" s="24" t="str">
        <f t="shared" si="169"/>
        <v/>
      </c>
      <c r="J262" s="24" t="str">
        <f t="shared" si="169"/>
        <v/>
      </c>
      <c r="K262" s="24" t="str">
        <f t="shared" si="169"/>
        <v/>
      </c>
      <c r="L262" s="24" t="str">
        <f t="shared" si="169"/>
        <v/>
      </c>
      <c r="M262" s="24" t="str">
        <f t="shared" si="169"/>
        <v/>
      </c>
      <c r="N262" s="24" t="str">
        <f t="shared" si="169"/>
        <v/>
      </c>
      <c r="O262" s="24" t="str">
        <f t="shared" si="169"/>
        <v/>
      </c>
      <c r="P262" s="24" t="str">
        <f t="shared" si="169"/>
        <v/>
      </c>
      <c r="Q262" s="25" t="str">
        <f t="shared" si="169"/>
        <v/>
      </c>
      <c r="R262" s="26"/>
    </row>
    <row r="263" spans="1:18" ht="15" customHeight="1" x14ac:dyDescent="0.25">
      <c r="A263" s="8" t="s">
        <v>2</v>
      </c>
      <c r="B263" s="83"/>
      <c r="C263" s="9" t="str">
        <f t="shared" si="168"/>
        <v/>
      </c>
      <c r="D263" s="10">
        <v>1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2"/>
      <c r="R263" s="13"/>
    </row>
    <row r="264" spans="1:18" ht="15" customHeight="1" x14ac:dyDescent="0.25">
      <c r="A264" s="15" t="str">
        <f>IF(ISBLANK(A263),"No Site input",A263)</f>
        <v>ODNR_1</v>
      </c>
      <c r="B264" s="84" t="str">
        <f t="shared" ref="B264:B265" si="170">IF(ISBLANK(B263),"No Date",TEXT(B263,"MM/DD/YYYY"))</f>
        <v>No Date</v>
      </c>
      <c r="C264" s="16" t="str">
        <f t="shared" si="168"/>
        <v/>
      </c>
      <c r="D264" s="17">
        <v>2</v>
      </c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9"/>
      <c r="R264" s="20"/>
    </row>
    <row r="265" spans="1:18" ht="15" customHeight="1" thickBot="1" x14ac:dyDescent="0.3">
      <c r="A265" s="21" t="str">
        <f>IF(ISBLANK(A264),"No Site input",A264)</f>
        <v>ODNR_1</v>
      </c>
      <c r="B265" s="85" t="str">
        <f t="shared" si="170"/>
        <v>No Date</v>
      </c>
      <c r="C265" s="22" t="str">
        <f t="shared" si="168"/>
        <v/>
      </c>
      <c r="D265" s="23" t="s">
        <v>14</v>
      </c>
      <c r="E265" s="24" t="str">
        <f t="shared" ref="E265:Q265" si="171">IFERROR(AVERAGE(E263,E264),"")</f>
        <v/>
      </c>
      <c r="F265" s="24" t="str">
        <f t="shared" si="171"/>
        <v/>
      </c>
      <c r="G265" s="24" t="str">
        <f t="shared" si="171"/>
        <v/>
      </c>
      <c r="H265" s="24" t="str">
        <f t="shared" si="171"/>
        <v/>
      </c>
      <c r="I265" s="24" t="str">
        <f t="shared" si="171"/>
        <v/>
      </c>
      <c r="J265" s="24" t="str">
        <f t="shared" si="171"/>
        <v/>
      </c>
      <c r="K265" s="24" t="str">
        <f t="shared" si="171"/>
        <v/>
      </c>
      <c r="L265" s="24" t="str">
        <f t="shared" si="171"/>
        <v/>
      </c>
      <c r="M265" s="24" t="str">
        <f t="shared" si="171"/>
        <v/>
      </c>
      <c r="N265" s="24" t="str">
        <f t="shared" si="171"/>
        <v/>
      </c>
      <c r="O265" s="24" t="str">
        <f t="shared" si="171"/>
        <v/>
      </c>
      <c r="P265" s="24" t="str">
        <f t="shared" si="171"/>
        <v/>
      </c>
      <c r="Q265" s="25" t="str">
        <f t="shared" si="171"/>
        <v/>
      </c>
      <c r="R265" s="26"/>
    </row>
    <row r="266" spans="1:18" ht="15" customHeight="1" x14ac:dyDescent="0.25">
      <c r="A266" s="8" t="s">
        <v>1</v>
      </c>
      <c r="B266" s="83"/>
      <c r="C266" s="9" t="str">
        <f t="shared" si="168"/>
        <v/>
      </c>
      <c r="D266" s="10">
        <v>1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2"/>
      <c r="R266" s="13"/>
    </row>
    <row r="267" spans="1:18" ht="15" customHeight="1" x14ac:dyDescent="0.25">
      <c r="A267" s="15" t="str">
        <f>IF(ISBLANK(A266),"No Site input",A266)</f>
        <v>EC_1163</v>
      </c>
      <c r="B267" s="84" t="str">
        <f t="shared" ref="B267:B268" si="172">IF(ISBLANK(B266),"No Date",TEXT(B266,"MM/DD/YYYY"))</f>
        <v>No Date</v>
      </c>
      <c r="C267" s="16" t="str">
        <f t="shared" si="168"/>
        <v/>
      </c>
      <c r="D267" s="17">
        <v>2</v>
      </c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9"/>
      <c r="R267" s="20"/>
    </row>
    <row r="268" spans="1:18" ht="15" customHeight="1" thickBot="1" x14ac:dyDescent="0.3">
      <c r="A268" s="21" t="str">
        <f>IF(ISBLANK(A267),"No Site input",A267)</f>
        <v>EC_1163</v>
      </c>
      <c r="B268" s="85" t="str">
        <f t="shared" si="172"/>
        <v>No Date</v>
      </c>
      <c r="C268" s="22" t="str">
        <f t="shared" si="168"/>
        <v/>
      </c>
      <c r="D268" s="23" t="s">
        <v>14</v>
      </c>
      <c r="E268" s="24" t="str">
        <f t="shared" ref="E268:Q268" si="173">IFERROR(AVERAGE(E266,E267),"")</f>
        <v/>
      </c>
      <c r="F268" s="24" t="str">
        <f t="shared" si="173"/>
        <v/>
      </c>
      <c r="G268" s="24" t="str">
        <f t="shared" si="173"/>
        <v/>
      </c>
      <c r="H268" s="24" t="str">
        <f t="shared" si="173"/>
        <v/>
      </c>
      <c r="I268" s="24" t="str">
        <f t="shared" si="173"/>
        <v/>
      </c>
      <c r="J268" s="24" t="str">
        <f t="shared" si="173"/>
        <v/>
      </c>
      <c r="K268" s="24" t="str">
        <f t="shared" si="173"/>
        <v/>
      </c>
      <c r="L268" s="24" t="str">
        <f t="shared" si="173"/>
        <v/>
      </c>
      <c r="M268" s="24" t="str">
        <f t="shared" si="173"/>
        <v/>
      </c>
      <c r="N268" s="24" t="str">
        <f t="shared" si="173"/>
        <v/>
      </c>
      <c r="O268" s="24" t="str">
        <f t="shared" si="173"/>
        <v/>
      </c>
      <c r="P268" s="24" t="str">
        <f t="shared" si="173"/>
        <v/>
      </c>
      <c r="Q268" s="25" t="str">
        <f t="shared" si="173"/>
        <v/>
      </c>
      <c r="R268" s="26"/>
    </row>
    <row r="269" spans="1:18" ht="15" customHeight="1" x14ac:dyDescent="0.25">
      <c r="A269" s="8" t="s">
        <v>16</v>
      </c>
      <c r="B269" s="83"/>
      <c r="C269" s="9" t="str">
        <f t="shared" si="168"/>
        <v/>
      </c>
      <c r="D269" s="10">
        <v>1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2"/>
      <c r="R269" s="13"/>
    </row>
    <row r="270" spans="1:18" ht="15" customHeight="1" x14ac:dyDescent="0.25">
      <c r="A270" s="15" t="str">
        <f>IF(ISBLANK(A269),"No Site input",A269)</f>
        <v>Causeway</v>
      </c>
      <c r="B270" s="84" t="str">
        <f t="shared" ref="B270:B271" si="174">IF(ISBLANK(B269),"No Date",TEXT(B269,"MM/DD/YYYY"))</f>
        <v>No Date</v>
      </c>
      <c r="C270" s="16" t="str">
        <f t="shared" si="168"/>
        <v/>
      </c>
      <c r="D270" s="17">
        <v>2</v>
      </c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  <c r="R270" s="20"/>
    </row>
    <row r="271" spans="1:18" ht="15" customHeight="1" thickBot="1" x14ac:dyDescent="0.3">
      <c r="A271" s="21" t="str">
        <f>IF(ISBLANK(A270),"No Site input",A270)</f>
        <v>Causeway</v>
      </c>
      <c r="B271" s="85" t="str">
        <f t="shared" si="174"/>
        <v>No Date</v>
      </c>
      <c r="C271" s="22" t="str">
        <f t="shared" si="168"/>
        <v/>
      </c>
      <c r="D271" s="23" t="s">
        <v>14</v>
      </c>
      <c r="E271" s="24" t="str">
        <f t="shared" ref="E271:Q271" si="175">IFERROR(AVERAGE(E269,E270),"")</f>
        <v/>
      </c>
      <c r="F271" s="24" t="str">
        <f t="shared" si="175"/>
        <v/>
      </c>
      <c r="G271" s="24" t="str">
        <f t="shared" si="175"/>
        <v/>
      </c>
      <c r="H271" s="24" t="str">
        <f t="shared" si="175"/>
        <v/>
      </c>
      <c r="I271" s="24" t="str">
        <f t="shared" si="175"/>
        <v/>
      </c>
      <c r="J271" s="24" t="str">
        <f t="shared" si="175"/>
        <v/>
      </c>
      <c r="K271" s="24" t="str">
        <f t="shared" si="175"/>
        <v/>
      </c>
      <c r="L271" s="24" t="str">
        <f t="shared" si="175"/>
        <v/>
      </c>
      <c r="M271" s="24" t="str">
        <f t="shared" si="175"/>
        <v/>
      </c>
      <c r="N271" s="24" t="str">
        <f t="shared" si="175"/>
        <v/>
      </c>
      <c r="O271" s="24" t="str">
        <f t="shared" si="175"/>
        <v/>
      </c>
      <c r="P271" s="24" t="str">
        <f t="shared" si="175"/>
        <v/>
      </c>
      <c r="Q271" s="25" t="str">
        <f t="shared" si="175"/>
        <v/>
      </c>
      <c r="R271" s="26"/>
    </row>
    <row r="272" spans="1:18" ht="15" customHeight="1" x14ac:dyDescent="0.25">
      <c r="A272" s="15" t="s">
        <v>0</v>
      </c>
      <c r="B272" s="83"/>
      <c r="C272" s="9" t="str">
        <f t="shared" si="168"/>
        <v/>
      </c>
      <c r="D272" s="17">
        <v>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2"/>
      <c r="R272" s="20"/>
    </row>
    <row r="273" spans="1:18" ht="15" customHeight="1" x14ac:dyDescent="0.25">
      <c r="A273" s="15" t="str">
        <f>IF(ISBLANK(A272),"No Site input",A272)</f>
        <v>Bells</v>
      </c>
      <c r="B273" s="84" t="str">
        <f t="shared" ref="B273:B274" si="176">IF(ISBLANK(B272),"No Date",TEXT(B272,"MM/DD/YYYY"))</f>
        <v>No Date</v>
      </c>
      <c r="C273" s="16" t="str">
        <f t="shared" si="168"/>
        <v/>
      </c>
      <c r="D273" s="17">
        <v>2</v>
      </c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9"/>
      <c r="R273" s="20"/>
    </row>
    <row r="274" spans="1:18" ht="15" customHeight="1" thickBot="1" x14ac:dyDescent="0.3">
      <c r="A274" s="21" t="str">
        <f>IF(ISBLANK(A273),"No Site input",A273)</f>
        <v>Bells</v>
      </c>
      <c r="B274" s="85" t="str">
        <f t="shared" si="176"/>
        <v>No Date</v>
      </c>
      <c r="C274" s="22" t="str">
        <f t="shared" si="168"/>
        <v/>
      </c>
      <c r="D274" s="23" t="s">
        <v>14</v>
      </c>
      <c r="E274" s="24" t="str">
        <f t="shared" ref="E274:Q274" si="177">IFERROR(AVERAGE(E272,E273),"")</f>
        <v/>
      </c>
      <c r="F274" s="24" t="str">
        <f t="shared" si="177"/>
        <v/>
      </c>
      <c r="G274" s="24" t="str">
        <f t="shared" si="177"/>
        <v/>
      </c>
      <c r="H274" s="24" t="str">
        <f t="shared" si="177"/>
        <v/>
      </c>
      <c r="I274" s="24" t="str">
        <f t="shared" si="177"/>
        <v/>
      </c>
      <c r="J274" s="24" t="str">
        <f t="shared" si="177"/>
        <v/>
      </c>
      <c r="K274" s="24" t="str">
        <f t="shared" si="177"/>
        <v/>
      </c>
      <c r="L274" s="24" t="str">
        <f t="shared" si="177"/>
        <v/>
      </c>
      <c r="M274" s="24" t="str">
        <f t="shared" si="177"/>
        <v/>
      </c>
      <c r="N274" s="24" t="str">
        <f t="shared" si="177"/>
        <v/>
      </c>
      <c r="O274" s="24" t="str">
        <f t="shared" si="177"/>
        <v/>
      </c>
      <c r="P274" s="24" t="str">
        <f t="shared" si="177"/>
        <v/>
      </c>
      <c r="Q274" s="25" t="str">
        <f t="shared" si="177"/>
        <v/>
      </c>
      <c r="R274" s="26"/>
    </row>
    <row r="275" spans="1:18" ht="15" customHeight="1" x14ac:dyDescent="0.25">
      <c r="A275" s="8" t="s">
        <v>6</v>
      </c>
      <c r="B275" s="83"/>
      <c r="C275" s="9" t="str">
        <f t="shared" si="168"/>
        <v/>
      </c>
      <c r="D275" s="10">
        <v>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2"/>
      <c r="R275" s="13"/>
    </row>
    <row r="276" spans="1:18" ht="15" customHeight="1" x14ac:dyDescent="0.25">
      <c r="A276" s="15" t="str">
        <f>IF(ISBLANK(A275),"No Site input",A275)</f>
        <v>Muddy Creek</v>
      </c>
      <c r="B276" s="84" t="str">
        <f t="shared" ref="B276:B277" si="178">IF(ISBLANK(B275),"No Date",TEXT(B275,"MM/DD/YYYY"))</f>
        <v>No Date</v>
      </c>
      <c r="C276" s="16" t="str">
        <f t="shared" si="168"/>
        <v/>
      </c>
      <c r="D276" s="17">
        <v>2</v>
      </c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9"/>
      <c r="R276" s="20"/>
    </row>
    <row r="277" spans="1:18" ht="15" customHeight="1" thickBot="1" x14ac:dyDescent="0.3">
      <c r="A277" s="21" t="str">
        <f>IF(ISBLANK(A276),"No Site input",A276)</f>
        <v>Muddy Creek</v>
      </c>
      <c r="B277" s="85" t="str">
        <f t="shared" si="178"/>
        <v>No Date</v>
      </c>
      <c r="C277" s="22" t="str">
        <f t="shared" si="168"/>
        <v/>
      </c>
      <c r="D277" s="23" t="s">
        <v>14</v>
      </c>
      <c r="E277" s="24" t="str">
        <f>IFERROR(AVERAGE(E275,E276),"")</f>
        <v/>
      </c>
      <c r="F277" s="24" t="str">
        <f t="shared" ref="F277:Q277" si="179">IFERROR(AVERAGE(F275,F276),"")</f>
        <v/>
      </c>
      <c r="G277" s="24" t="str">
        <f t="shared" si="179"/>
        <v/>
      </c>
      <c r="H277" s="24" t="str">
        <f t="shared" si="179"/>
        <v/>
      </c>
      <c r="I277" s="24" t="str">
        <f t="shared" si="179"/>
        <v/>
      </c>
      <c r="J277" s="24" t="str">
        <f t="shared" si="179"/>
        <v/>
      </c>
      <c r="K277" s="24" t="str">
        <f t="shared" si="179"/>
        <v/>
      </c>
      <c r="L277" s="24" t="str">
        <f t="shared" si="179"/>
        <v/>
      </c>
      <c r="M277" s="24" t="str">
        <f t="shared" si="179"/>
        <v/>
      </c>
      <c r="N277" s="24" t="str">
        <f t="shared" si="179"/>
        <v/>
      </c>
      <c r="O277" s="24" t="str">
        <f t="shared" si="179"/>
        <v/>
      </c>
      <c r="P277" s="24" t="str">
        <f t="shared" si="179"/>
        <v/>
      </c>
      <c r="Q277" s="25" t="str">
        <f t="shared" si="179"/>
        <v/>
      </c>
      <c r="R277" s="26"/>
    </row>
    <row r="278" spans="1:18" ht="15" customHeight="1" x14ac:dyDescent="0.25">
      <c r="A278" s="15" t="s">
        <v>5</v>
      </c>
      <c r="B278" s="83"/>
      <c r="C278" s="9" t="str">
        <f t="shared" si="168"/>
        <v/>
      </c>
      <c r="D278" s="17">
        <v>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2"/>
      <c r="R278" s="20"/>
    </row>
    <row r="279" spans="1:18" ht="15" customHeight="1" x14ac:dyDescent="0.25">
      <c r="A279" s="15" t="str">
        <f>IF(ISBLANK(A278),"No Site input",A278)</f>
        <v>ODNR_4</v>
      </c>
      <c r="B279" s="84" t="str">
        <f t="shared" ref="B279:B280" si="180">IF(ISBLANK(B278),"No Date",TEXT(B278,"MM/DD/YYYY"))</f>
        <v>No Date</v>
      </c>
      <c r="C279" s="16" t="str">
        <f t="shared" si="168"/>
        <v/>
      </c>
      <c r="D279" s="17">
        <v>2</v>
      </c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9"/>
      <c r="R279" s="20"/>
    </row>
    <row r="280" spans="1:18" ht="15" customHeight="1" thickBot="1" x14ac:dyDescent="0.3">
      <c r="A280" s="21" t="str">
        <f>IF(ISBLANK(A279),"No Site input",A279)</f>
        <v>ODNR_4</v>
      </c>
      <c r="B280" s="85" t="str">
        <f t="shared" si="180"/>
        <v>No Date</v>
      </c>
      <c r="C280" s="22" t="str">
        <f t="shared" si="168"/>
        <v/>
      </c>
      <c r="D280" s="23" t="s">
        <v>14</v>
      </c>
      <c r="E280" s="24" t="str">
        <f t="shared" ref="E280:Q280" si="181">IFERROR(AVERAGE(E278,E279),"")</f>
        <v/>
      </c>
      <c r="F280" s="24" t="str">
        <f t="shared" si="181"/>
        <v/>
      </c>
      <c r="G280" s="24" t="str">
        <f t="shared" si="181"/>
        <v/>
      </c>
      <c r="H280" s="24" t="str">
        <f t="shared" si="181"/>
        <v/>
      </c>
      <c r="I280" s="24" t="str">
        <f t="shared" si="181"/>
        <v/>
      </c>
      <c r="J280" s="24" t="str">
        <f t="shared" si="181"/>
        <v/>
      </c>
      <c r="K280" s="24" t="str">
        <f t="shared" si="181"/>
        <v/>
      </c>
      <c r="L280" s="24" t="str">
        <f t="shared" si="181"/>
        <v/>
      </c>
      <c r="M280" s="24" t="str">
        <f t="shared" si="181"/>
        <v/>
      </c>
      <c r="N280" s="24" t="str">
        <f t="shared" si="181"/>
        <v/>
      </c>
      <c r="O280" s="24" t="str">
        <f t="shared" si="181"/>
        <v/>
      </c>
      <c r="P280" s="24" t="str">
        <f t="shared" si="181"/>
        <v/>
      </c>
      <c r="Q280" s="25" t="str">
        <f t="shared" si="181"/>
        <v/>
      </c>
      <c r="R280" s="26"/>
    </row>
    <row r="281" spans="1:18" ht="15" customHeight="1" x14ac:dyDescent="0.25">
      <c r="A281" s="8" t="s">
        <v>4</v>
      </c>
      <c r="B281" s="83"/>
      <c r="C281" s="9" t="str">
        <f t="shared" si="168"/>
        <v/>
      </c>
      <c r="D281" s="10">
        <v>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2"/>
      <c r="R281" s="13"/>
    </row>
    <row r="282" spans="1:18" ht="15" customHeight="1" x14ac:dyDescent="0.25">
      <c r="A282" s="15" t="str">
        <f>IF(ISBLANK(A281),"No Site input",A281)</f>
        <v>ODNR_6</v>
      </c>
      <c r="B282" s="84" t="str">
        <f t="shared" ref="B282:B283" si="182">IF(ISBLANK(B281),"No Date",TEXT(B281,"MM/DD/YYYY"))</f>
        <v>No Date</v>
      </c>
      <c r="C282" s="16" t="str">
        <f t="shared" si="168"/>
        <v/>
      </c>
      <c r="D282" s="17">
        <v>2</v>
      </c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9"/>
      <c r="R282" s="20"/>
    </row>
    <row r="283" spans="1:18" ht="15" customHeight="1" thickBot="1" x14ac:dyDescent="0.3">
      <c r="A283" s="21" t="str">
        <f>IF(ISBLANK(A282),"No Site input",A282)</f>
        <v>ODNR_6</v>
      </c>
      <c r="B283" s="85" t="str">
        <f t="shared" si="182"/>
        <v>No Date</v>
      </c>
      <c r="C283" s="22" t="str">
        <f t="shared" si="168"/>
        <v/>
      </c>
      <c r="D283" s="23" t="s">
        <v>14</v>
      </c>
      <c r="E283" s="24" t="str">
        <f t="shared" ref="E283:Q283" si="183">IFERROR(AVERAGE(E281,E282),"")</f>
        <v/>
      </c>
      <c r="F283" s="24" t="str">
        <f t="shared" si="183"/>
        <v/>
      </c>
      <c r="G283" s="24" t="str">
        <f t="shared" si="183"/>
        <v/>
      </c>
      <c r="H283" s="24" t="str">
        <f t="shared" si="183"/>
        <v/>
      </c>
      <c r="I283" s="24" t="str">
        <f t="shared" si="183"/>
        <v/>
      </c>
      <c r="J283" s="24" t="str">
        <f t="shared" si="183"/>
        <v/>
      </c>
      <c r="K283" s="24" t="str">
        <f t="shared" si="183"/>
        <v/>
      </c>
      <c r="L283" s="24" t="str">
        <f t="shared" si="183"/>
        <v/>
      </c>
      <c r="M283" s="24" t="str">
        <f t="shared" si="183"/>
        <v/>
      </c>
      <c r="N283" s="24" t="str">
        <f t="shared" si="183"/>
        <v/>
      </c>
      <c r="O283" s="24" t="str">
        <f t="shared" si="183"/>
        <v/>
      </c>
      <c r="P283" s="24" t="str">
        <f t="shared" si="183"/>
        <v/>
      </c>
      <c r="Q283" s="25" t="str">
        <f t="shared" si="183"/>
        <v/>
      </c>
      <c r="R283" s="26"/>
    </row>
    <row r="284" spans="1:18" ht="15" customHeight="1" x14ac:dyDescent="0.25">
      <c r="A284" s="8" t="s">
        <v>3</v>
      </c>
      <c r="B284" s="83"/>
      <c r="C284" s="9" t="str">
        <f t="shared" si="168"/>
        <v/>
      </c>
      <c r="D284" s="10">
        <v>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2"/>
      <c r="R284" s="27"/>
    </row>
    <row r="285" spans="1:18" ht="15" customHeight="1" x14ac:dyDescent="0.25">
      <c r="A285" s="15" t="str">
        <f>IF(ISBLANK(A284),"No Site input",A284)</f>
        <v>ODNR_2</v>
      </c>
      <c r="B285" s="84" t="str">
        <f t="shared" ref="B285:B286" si="184">IF(ISBLANK(B284),"No Date",TEXT(B284,"MM/DD/YYYY"))</f>
        <v>No Date</v>
      </c>
      <c r="C285" s="16" t="str">
        <f t="shared" si="168"/>
        <v/>
      </c>
      <c r="D285" s="17">
        <v>2</v>
      </c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9"/>
      <c r="R285" s="20"/>
    </row>
    <row r="286" spans="1:18" ht="15" customHeight="1" thickBot="1" x14ac:dyDescent="0.3">
      <c r="A286" s="21" t="str">
        <f>IF(ISBLANK(A285),"No Site input",A285)</f>
        <v>ODNR_2</v>
      </c>
      <c r="B286" s="85" t="str">
        <f t="shared" si="184"/>
        <v>No Date</v>
      </c>
      <c r="C286" s="22" t="str">
        <f t="shared" si="168"/>
        <v/>
      </c>
      <c r="D286" s="23" t="s">
        <v>14</v>
      </c>
      <c r="E286" s="24" t="str">
        <f t="shared" ref="E286:Q286" si="185">IFERROR(AVERAGE(E284,E285),"")</f>
        <v/>
      </c>
      <c r="F286" s="24" t="str">
        <f t="shared" si="185"/>
        <v/>
      </c>
      <c r="G286" s="24" t="str">
        <f t="shared" si="185"/>
        <v/>
      </c>
      <c r="H286" s="24" t="str">
        <f t="shared" si="185"/>
        <v/>
      </c>
      <c r="I286" s="24" t="str">
        <f t="shared" si="185"/>
        <v/>
      </c>
      <c r="J286" s="24" t="str">
        <f t="shared" si="185"/>
        <v/>
      </c>
      <c r="K286" s="24" t="str">
        <f t="shared" si="185"/>
        <v/>
      </c>
      <c r="L286" s="24" t="str">
        <f t="shared" si="185"/>
        <v/>
      </c>
      <c r="M286" s="24" t="str">
        <f t="shared" si="185"/>
        <v/>
      </c>
      <c r="N286" s="24" t="str">
        <f t="shared" si="185"/>
        <v/>
      </c>
      <c r="O286" s="24" t="str">
        <f t="shared" si="185"/>
        <v/>
      </c>
      <c r="P286" s="24" t="str">
        <f t="shared" si="185"/>
        <v/>
      </c>
      <c r="Q286" s="25" t="str">
        <f t="shared" si="185"/>
        <v/>
      </c>
      <c r="R286" s="26"/>
    </row>
    <row r="287" spans="1:18" ht="15" customHeight="1" x14ac:dyDescent="0.25">
      <c r="A287" s="8" t="s">
        <v>15</v>
      </c>
      <c r="B287" s="83"/>
      <c r="C287" s="9" t="str">
        <f t="shared" si="168"/>
        <v/>
      </c>
      <c r="D287" s="10">
        <v>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2"/>
      <c r="R287" s="13"/>
    </row>
    <row r="288" spans="1:18" ht="15" customHeight="1" x14ac:dyDescent="0.25">
      <c r="A288" s="15" t="str">
        <f>IF(ISBLANK(A287),"No Site input",A287)</f>
        <v>Buoy_2</v>
      </c>
      <c r="B288" s="84" t="str">
        <f t="shared" ref="B288:B289" si="186">IF(ISBLANK(B287),"No Date",TEXT(B287,"MM/DD/YYYY"))</f>
        <v>No Date</v>
      </c>
      <c r="C288" s="16" t="str">
        <f t="shared" si="168"/>
        <v/>
      </c>
      <c r="D288" s="17">
        <v>2</v>
      </c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9"/>
      <c r="R288" s="20"/>
    </row>
    <row r="289" spans="1:18" ht="15" customHeight="1" thickBot="1" x14ac:dyDescent="0.3">
      <c r="A289" s="21" t="str">
        <f>IF(ISBLANK(A288),"No Site input",A288)</f>
        <v>Buoy_2</v>
      </c>
      <c r="B289" s="85" t="str">
        <f t="shared" si="186"/>
        <v>No Date</v>
      </c>
      <c r="C289" s="22" t="str">
        <f t="shared" si="168"/>
        <v/>
      </c>
      <c r="D289" s="23" t="s">
        <v>14</v>
      </c>
      <c r="E289" s="24" t="str">
        <f t="shared" ref="E289:Q289" si="187">IFERROR(AVERAGE(E287,E288),"")</f>
        <v/>
      </c>
      <c r="F289" s="24" t="str">
        <f t="shared" si="187"/>
        <v/>
      </c>
      <c r="G289" s="24" t="str">
        <f t="shared" si="187"/>
        <v/>
      </c>
      <c r="H289" s="24" t="str">
        <f t="shared" si="187"/>
        <v/>
      </c>
      <c r="I289" s="24" t="str">
        <f t="shared" si="187"/>
        <v/>
      </c>
      <c r="J289" s="24" t="str">
        <f t="shared" si="187"/>
        <v/>
      </c>
      <c r="K289" s="24" t="str">
        <f t="shared" si="187"/>
        <v/>
      </c>
      <c r="L289" s="24" t="str">
        <f t="shared" si="187"/>
        <v/>
      </c>
      <c r="M289" s="24" t="str">
        <f t="shared" si="187"/>
        <v/>
      </c>
      <c r="N289" s="24" t="str">
        <f t="shared" si="187"/>
        <v/>
      </c>
      <c r="O289" s="24" t="str">
        <f t="shared" si="187"/>
        <v/>
      </c>
      <c r="P289" s="24" t="str">
        <f t="shared" si="187"/>
        <v/>
      </c>
      <c r="Q289" s="25" t="str">
        <f t="shared" si="187"/>
        <v/>
      </c>
      <c r="R289" s="26"/>
    </row>
    <row r="290" spans="1:18" ht="15" customHeight="1" x14ac:dyDescent="0.25">
      <c r="A290" s="8" t="s">
        <v>2</v>
      </c>
      <c r="B290" s="83"/>
      <c r="C290" s="9" t="str">
        <f t="shared" si="168"/>
        <v/>
      </c>
      <c r="D290" s="10">
        <v>1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2"/>
      <c r="R290" s="13"/>
    </row>
    <row r="291" spans="1:18" ht="15" customHeight="1" x14ac:dyDescent="0.25">
      <c r="A291" s="15" t="str">
        <f>IF(ISBLANK(A290),"No Site input",A290)</f>
        <v>ODNR_1</v>
      </c>
      <c r="B291" s="84" t="str">
        <f t="shared" ref="B291:B292" si="188">IF(ISBLANK(B290),"No Date",TEXT(B290,"MM/DD/YYYY"))</f>
        <v>No Date</v>
      </c>
      <c r="C291" s="16" t="str">
        <f t="shared" si="168"/>
        <v/>
      </c>
      <c r="D291" s="17">
        <v>2</v>
      </c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9"/>
      <c r="R291" s="20"/>
    </row>
    <row r="292" spans="1:18" ht="15" customHeight="1" thickBot="1" x14ac:dyDescent="0.3">
      <c r="A292" s="21" t="str">
        <f>IF(ISBLANK(A291),"No Site input",A291)</f>
        <v>ODNR_1</v>
      </c>
      <c r="B292" s="85" t="str">
        <f t="shared" si="188"/>
        <v>No Date</v>
      </c>
      <c r="C292" s="22" t="str">
        <f t="shared" si="168"/>
        <v/>
      </c>
      <c r="D292" s="23" t="s">
        <v>14</v>
      </c>
      <c r="E292" s="24" t="str">
        <f t="shared" ref="E292:Q292" si="189">IFERROR(AVERAGE(E290,E291),"")</f>
        <v/>
      </c>
      <c r="F292" s="24" t="str">
        <f t="shared" si="189"/>
        <v/>
      </c>
      <c r="G292" s="24" t="str">
        <f t="shared" si="189"/>
        <v/>
      </c>
      <c r="H292" s="24" t="str">
        <f t="shared" si="189"/>
        <v/>
      </c>
      <c r="I292" s="24" t="str">
        <f t="shared" si="189"/>
        <v/>
      </c>
      <c r="J292" s="24" t="str">
        <f t="shared" si="189"/>
        <v/>
      </c>
      <c r="K292" s="24" t="str">
        <f t="shared" si="189"/>
        <v/>
      </c>
      <c r="L292" s="24" t="str">
        <f t="shared" si="189"/>
        <v/>
      </c>
      <c r="M292" s="24" t="str">
        <f t="shared" si="189"/>
        <v/>
      </c>
      <c r="N292" s="24" t="str">
        <f t="shared" si="189"/>
        <v/>
      </c>
      <c r="O292" s="24" t="str">
        <f t="shared" si="189"/>
        <v/>
      </c>
      <c r="P292" s="24" t="str">
        <f t="shared" si="189"/>
        <v/>
      </c>
      <c r="Q292" s="25" t="str">
        <f t="shared" si="189"/>
        <v/>
      </c>
      <c r="R292" s="26"/>
    </row>
    <row r="293" spans="1:18" ht="15" customHeight="1" x14ac:dyDescent="0.25">
      <c r="A293" s="8" t="s">
        <v>1</v>
      </c>
      <c r="B293" s="83"/>
      <c r="C293" s="9" t="str">
        <f t="shared" si="168"/>
        <v/>
      </c>
      <c r="D293" s="10">
        <v>1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2"/>
      <c r="R293" s="13"/>
    </row>
    <row r="294" spans="1:18" ht="15" customHeight="1" x14ac:dyDescent="0.25">
      <c r="A294" s="15" t="str">
        <f>IF(ISBLANK(A293),"No Site input",A293)</f>
        <v>EC_1163</v>
      </c>
      <c r="B294" s="84" t="str">
        <f t="shared" ref="B294:B295" si="190">IF(ISBLANK(B293),"No Date",TEXT(B293,"MM/DD/YYYY"))</f>
        <v>No Date</v>
      </c>
      <c r="C294" s="16" t="str">
        <f t="shared" si="168"/>
        <v/>
      </c>
      <c r="D294" s="17">
        <v>2</v>
      </c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9"/>
      <c r="R294" s="20"/>
    </row>
    <row r="295" spans="1:18" ht="15" customHeight="1" thickBot="1" x14ac:dyDescent="0.3">
      <c r="A295" s="21" t="str">
        <f>IF(ISBLANK(A294),"No Site input",A294)</f>
        <v>EC_1163</v>
      </c>
      <c r="B295" s="85" t="str">
        <f t="shared" si="190"/>
        <v>No Date</v>
      </c>
      <c r="C295" s="22" t="str">
        <f t="shared" si="168"/>
        <v/>
      </c>
      <c r="D295" s="23" t="s">
        <v>14</v>
      </c>
      <c r="E295" s="24" t="str">
        <f t="shared" ref="E295:Q295" si="191">IFERROR(AVERAGE(E293,E294),"")</f>
        <v/>
      </c>
      <c r="F295" s="24" t="str">
        <f t="shared" si="191"/>
        <v/>
      </c>
      <c r="G295" s="24" t="str">
        <f t="shared" si="191"/>
        <v/>
      </c>
      <c r="H295" s="24" t="str">
        <f t="shared" si="191"/>
        <v/>
      </c>
      <c r="I295" s="24" t="str">
        <f t="shared" si="191"/>
        <v/>
      </c>
      <c r="J295" s="24" t="str">
        <f t="shared" si="191"/>
        <v/>
      </c>
      <c r="K295" s="24" t="str">
        <f t="shared" si="191"/>
        <v/>
      </c>
      <c r="L295" s="24" t="str">
        <f t="shared" si="191"/>
        <v/>
      </c>
      <c r="M295" s="24" t="str">
        <f t="shared" si="191"/>
        <v/>
      </c>
      <c r="N295" s="24" t="str">
        <f t="shared" si="191"/>
        <v/>
      </c>
      <c r="O295" s="24" t="str">
        <f t="shared" si="191"/>
        <v/>
      </c>
      <c r="P295" s="24" t="str">
        <f t="shared" si="191"/>
        <v/>
      </c>
      <c r="Q295" s="25" t="str">
        <f t="shared" si="191"/>
        <v/>
      </c>
      <c r="R295" s="26"/>
    </row>
    <row r="296" spans="1:18" ht="15" customHeight="1" x14ac:dyDescent="0.25">
      <c r="A296" s="8" t="s">
        <v>16</v>
      </c>
      <c r="B296" s="83"/>
      <c r="C296" s="9" t="str">
        <f t="shared" si="168"/>
        <v/>
      </c>
      <c r="D296" s="10">
        <v>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2"/>
      <c r="R296" s="13"/>
    </row>
    <row r="297" spans="1:18" ht="15" customHeight="1" x14ac:dyDescent="0.25">
      <c r="A297" s="15" t="str">
        <f>IF(ISBLANK(A296),"No Site input",A296)</f>
        <v>Causeway</v>
      </c>
      <c r="B297" s="84" t="str">
        <f t="shared" ref="B297:B298" si="192">IF(ISBLANK(B296),"No Date",TEXT(B296,"MM/DD/YYYY"))</f>
        <v>No Date</v>
      </c>
      <c r="C297" s="16" t="str">
        <f t="shared" si="168"/>
        <v/>
      </c>
      <c r="D297" s="17">
        <v>2</v>
      </c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9"/>
      <c r="R297" s="20"/>
    </row>
    <row r="298" spans="1:18" ht="15" customHeight="1" thickBot="1" x14ac:dyDescent="0.3">
      <c r="A298" s="21" t="str">
        <f>IF(ISBLANK(A297),"No Site input",A297)</f>
        <v>Causeway</v>
      </c>
      <c r="B298" s="85" t="str">
        <f t="shared" si="192"/>
        <v>No Date</v>
      </c>
      <c r="C298" s="22" t="str">
        <f t="shared" si="168"/>
        <v/>
      </c>
      <c r="D298" s="23" t="s">
        <v>14</v>
      </c>
      <c r="E298" s="24" t="str">
        <f t="shared" ref="E298:Q298" si="193">IFERROR(AVERAGE(E296,E297),"")</f>
        <v/>
      </c>
      <c r="F298" s="24" t="str">
        <f t="shared" si="193"/>
        <v/>
      </c>
      <c r="G298" s="24" t="str">
        <f t="shared" si="193"/>
        <v/>
      </c>
      <c r="H298" s="24" t="str">
        <f t="shared" si="193"/>
        <v/>
      </c>
      <c r="I298" s="24" t="str">
        <f t="shared" si="193"/>
        <v/>
      </c>
      <c r="J298" s="24" t="str">
        <f t="shared" si="193"/>
        <v/>
      </c>
      <c r="K298" s="24" t="str">
        <f t="shared" si="193"/>
        <v/>
      </c>
      <c r="L298" s="24" t="str">
        <f t="shared" si="193"/>
        <v/>
      </c>
      <c r="M298" s="24" t="str">
        <f t="shared" si="193"/>
        <v/>
      </c>
      <c r="N298" s="24" t="str">
        <f t="shared" si="193"/>
        <v/>
      </c>
      <c r="O298" s="24" t="str">
        <f t="shared" si="193"/>
        <v/>
      </c>
      <c r="P298" s="24" t="str">
        <f t="shared" si="193"/>
        <v/>
      </c>
      <c r="Q298" s="25" t="str">
        <f t="shared" si="193"/>
        <v/>
      </c>
      <c r="R298" s="26"/>
    </row>
    <row r="299" spans="1:18" ht="15" customHeight="1" x14ac:dyDescent="0.25">
      <c r="A299" s="15" t="s">
        <v>0</v>
      </c>
      <c r="B299" s="83"/>
      <c r="C299" s="9" t="str">
        <f t="shared" si="168"/>
        <v/>
      </c>
      <c r="D299" s="17">
        <v>1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2"/>
      <c r="R299" s="20"/>
    </row>
    <row r="300" spans="1:18" ht="15" customHeight="1" x14ac:dyDescent="0.25">
      <c r="A300" s="15" t="str">
        <f>IF(ISBLANK(A299),"No Site input",A299)</f>
        <v>Bells</v>
      </c>
      <c r="B300" s="84" t="str">
        <f t="shared" ref="B300:B301" si="194">IF(ISBLANK(B299),"No Date",TEXT(B299,"MM/DD/YYYY"))</f>
        <v>No Date</v>
      </c>
      <c r="C300" s="16" t="str">
        <f t="shared" si="168"/>
        <v/>
      </c>
      <c r="D300" s="17">
        <v>2</v>
      </c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9"/>
      <c r="R300" s="20"/>
    </row>
    <row r="301" spans="1:18" ht="15" customHeight="1" thickBot="1" x14ac:dyDescent="0.3">
      <c r="A301" s="21" t="str">
        <f>IF(ISBLANK(A300),"No Site input",A300)</f>
        <v>Bells</v>
      </c>
      <c r="B301" s="85" t="str">
        <f t="shared" si="194"/>
        <v>No Date</v>
      </c>
      <c r="C301" s="22" t="str">
        <f t="shared" si="168"/>
        <v/>
      </c>
      <c r="D301" s="23" t="s">
        <v>14</v>
      </c>
      <c r="E301" s="24" t="str">
        <f t="shared" ref="E301:Q301" si="195">IFERROR(AVERAGE(E299,E300),"")</f>
        <v/>
      </c>
      <c r="F301" s="24" t="str">
        <f t="shared" si="195"/>
        <v/>
      </c>
      <c r="G301" s="24" t="str">
        <f t="shared" si="195"/>
        <v/>
      </c>
      <c r="H301" s="24" t="str">
        <f t="shared" si="195"/>
        <v/>
      </c>
      <c r="I301" s="24" t="str">
        <f t="shared" si="195"/>
        <v/>
      </c>
      <c r="J301" s="24" t="str">
        <f t="shared" si="195"/>
        <v/>
      </c>
      <c r="K301" s="24" t="str">
        <f t="shared" si="195"/>
        <v/>
      </c>
      <c r="L301" s="24" t="str">
        <f t="shared" si="195"/>
        <v/>
      </c>
      <c r="M301" s="24" t="str">
        <f t="shared" si="195"/>
        <v/>
      </c>
      <c r="N301" s="24" t="str">
        <f t="shared" si="195"/>
        <v/>
      </c>
      <c r="O301" s="24" t="str">
        <f t="shared" si="195"/>
        <v/>
      </c>
      <c r="P301" s="24" t="str">
        <f t="shared" si="195"/>
        <v/>
      </c>
      <c r="Q301" s="25" t="str">
        <f t="shared" si="195"/>
        <v/>
      </c>
      <c r="R301" s="26"/>
    </row>
    <row r="302" spans="1:18" ht="15" customHeight="1" x14ac:dyDescent="0.25">
      <c r="A302" s="8" t="s">
        <v>6</v>
      </c>
      <c r="B302" s="83"/>
      <c r="C302" s="9" t="str">
        <f t="shared" si="168"/>
        <v/>
      </c>
      <c r="D302" s="10">
        <v>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2"/>
      <c r="R302" s="13"/>
    </row>
    <row r="303" spans="1:18" ht="15" customHeight="1" x14ac:dyDescent="0.25">
      <c r="A303" s="15" t="str">
        <f>IF(ISBLANK(A302),"No Site input",A302)</f>
        <v>Muddy Creek</v>
      </c>
      <c r="B303" s="84" t="str">
        <f t="shared" ref="B303:B304" si="196">IF(ISBLANK(B302),"No Date",TEXT(B302,"MM/DD/YYYY"))</f>
        <v>No Date</v>
      </c>
      <c r="C303" s="16" t="str">
        <f t="shared" si="168"/>
        <v/>
      </c>
      <c r="D303" s="17">
        <v>2</v>
      </c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9"/>
      <c r="R303" s="20"/>
    </row>
    <row r="304" spans="1:18" ht="15" customHeight="1" thickBot="1" x14ac:dyDescent="0.3">
      <c r="A304" s="21" t="str">
        <f>IF(ISBLANK(A303),"No Site input",A303)</f>
        <v>Muddy Creek</v>
      </c>
      <c r="B304" s="85" t="str">
        <f t="shared" si="196"/>
        <v>No Date</v>
      </c>
      <c r="C304" s="22" t="str">
        <f t="shared" si="168"/>
        <v/>
      </c>
      <c r="D304" s="23" t="s">
        <v>14</v>
      </c>
      <c r="E304" s="24" t="str">
        <f>IFERROR(AVERAGE(E302,E303),"")</f>
        <v/>
      </c>
      <c r="F304" s="24" t="str">
        <f t="shared" ref="F304:Q304" si="197">IFERROR(AVERAGE(F302,F303),"")</f>
        <v/>
      </c>
      <c r="G304" s="24" t="str">
        <f t="shared" si="197"/>
        <v/>
      </c>
      <c r="H304" s="24" t="str">
        <f t="shared" si="197"/>
        <v/>
      </c>
      <c r="I304" s="24" t="str">
        <f t="shared" si="197"/>
        <v/>
      </c>
      <c r="J304" s="24" t="str">
        <f t="shared" si="197"/>
        <v/>
      </c>
      <c r="K304" s="24" t="str">
        <f t="shared" si="197"/>
        <v/>
      </c>
      <c r="L304" s="24" t="str">
        <f t="shared" si="197"/>
        <v/>
      </c>
      <c r="M304" s="24" t="str">
        <f t="shared" si="197"/>
        <v/>
      </c>
      <c r="N304" s="24" t="str">
        <f t="shared" si="197"/>
        <v/>
      </c>
      <c r="O304" s="24" t="str">
        <f t="shared" si="197"/>
        <v/>
      </c>
      <c r="P304" s="24" t="str">
        <f t="shared" si="197"/>
        <v/>
      </c>
      <c r="Q304" s="25" t="str">
        <f t="shared" si="197"/>
        <v/>
      </c>
      <c r="R304" s="26"/>
    </row>
    <row r="305" spans="1:18" ht="15" customHeight="1" x14ac:dyDescent="0.25">
      <c r="A305" s="15" t="s">
        <v>5</v>
      </c>
      <c r="B305" s="83"/>
      <c r="C305" s="9" t="str">
        <f t="shared" si="168"/>
        <v/>
      </c>
      <c r="D305" s="17">
        <v>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2"/>
      <c r="R305" s="20"/>
    </row>
    <row r="306" spans="1:18" ht="15" customHeight="1" x14ac:dyDescent="0.25">
      <c r="A306" s="15" t="str">
        <f>IF(ISBLANK(A305),"No Site input",A305)</f>
        <v>ODNR_4</v>
      </c>
      <c r="B306" s="84" t="str">
        <f t="shared" ref="B306:B307" si="198">IF(ISBLANK(B305),"No Date",TEXT(B305,"MM/DD/YYYY"))</f>
        <v>No Date</v>
      </c>
      <c r="C306" s="16" t="str">
        <f t="shared" si="168"/>
        <v/>
      </c>
      <c r="D306" s="17">
        <v>2</v>
      </c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9"/>
      <c r="R306" s="20"/>
    </row>
    <row r="307" spans="1:18" ht="15" customHeight="1" thickBot="1" x14ac:dyDescent="0.3">
      <c r="A307" s="21" t="str">
        <f>IF(ISBLANK(A306),"No Site input",A306)</f>
        <v>ODNR_4</v>
      </c>
      <c r="B307" s="85" t="str">
        <f t="shared" si="198"/>
        <v>No Date</v>
      </c>
      <c r="C307" s="22" t="str">
        <f t="shared" si="168"/>
        <v/>
      </c>
      <c r="D307" s="23" t="s">
        <v>14</v>
      </c>
      <c r="E307" s="24" t="str">
        <f t="shared" ref="E307:Q307" si="199">IFERROR(AVERAGE(E305,E306),"")</f>
        <v/>
      </c>
      <c r="F307" s="24" t="str">
        <f t="shared" si="199"/>
        <v/>
      </c>
      <c r="G307" s="24" t="str">
        <f t="shared" si="199"/>
        <v/>
      </c>
      <c r="H307" s="24" t="str">
        <f t="shared" si="199"/>
        <v/>
      </c>
      <c r="I307" s="24" t="str">
        <f t="shared" si="199"/>
        <v/>
      </c>
      <c r="J307" s="24" t="str">
        <f t="shared" si="199"/>
        <v/>
      </c>
      <c r="K307" s="24" t="str">
        <f t="shared" si="199"/>
        <v/>
      </c>
      <c r="L307" s="24" t="str">
        <f t="shared" si="199"/>
        <v/>
      </c>
      <c r="M307" s="24" t="str">
        <f t="shared" si="199"/>
        <v/>
      </c>
      <c r="N307" s="24" t="str">
        <f t="shared" si="199"/>
        <v/>
      </c>
      <c r="O307" s="24" t="str">
        <f t="shared" si="199"/>
        <v/>
      </c>
      <c r="P307" s="24" t="str">
        <f t="shared" si="199"/>
        <v/>
      </c>
      <c r="Q307" s="25" t="str">
        <f t="shared" si="199"/>
        <v/>
      </c>
      <c r="R307" s="26"/>
    </row>
    <row r="308" spans="1:18" ht="15" customHeight="1" x14ac:dyDescent="0.25">
      <c r="A308" s="8" t="s">
        <v>4</v>
      </c>
      <c r="B308" s="83"/>
      <c r="C308" s="9" t="str">
        <f t="shared" si="168"/>
        <v/>
      </c>
      <c r="D308" s="10">
        <v>1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2"/>
      <c r="R308" s="13"/>
    </row>
    <row r="309" spans="1:18" ht="15" customHeight="1" x14ac:dyDescent="0.25">
      <c r="A309" s="15" t="str">
        <f>IF(ISBLANK(A308),"No Site input",A308)</f>
        <v>ODNR_6</v>
      </c>
      <c r="B309" s="84" t="str">
        <f t="shared" ref="B309:B310" si="200">IF(ISBLANK(B308),"No Date",TEXT(B308,"MM/DD/YYYY"))</f>
        <v>No Date</v>
      </c>
      <c r="C309" s="16" t="str">
        <f t="shared" si="168"/>
        <v/>
      </c>
      <c r="D309" s="17">
        <v>2</v>
      </c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9"/>
      <c r="R309" s="20"/>
    </row>
    <row r="310" spans="1:18" ht="15" customHeight="1" thickBot="1" x14ac:dyDescent="0.3">
      <c r="A310" s="21" t="str">
        <f>IF(ISBLANK(A309),"No Site input",A309)</f>
        <v>ODNR_6</v>
      </c>
      <c r="B310" s="85" t="str">
        <f t="shared" si="200"/>
        <v>No Date</v>
      </c>
      <c r="C310" s="22" t="str">
        <f t="shared" si="168"/>
        <v/>
      </c>
      <c r="D310" s="23" t="s">
        <v>14</v>
      </c>
      <c r="E310" s="24" t="str">
        <f t="shared" ref="E310:Q310" si="201">IFERROR(AVERAGE(E308,E309),"")</f>
        <v/>
      </c>
      <c r="F310" s="24" t="str">
        <f t="shared" si="201"/>
        <v/>
      </c>
      <c r="G310" s="24" t="str">
        <f t="shared" si="201"/>
        <v/>
      </c>
      <c r="H310" s="24" t="str">
        <f t="shared" si="201"/>
        <v/>
      </c>
      <c r="I310" s="24" t="str">
        <f t="shared" si="201"/>
        <v/>
      </c>
      <c r="J310" s="24" t="str">
        <f t="shared" si="201"/>
        <v/>
      </c>
      <c r="K310" s="24" t="str">
        <f t="shared" si="201"/>
        <v/>
      </c>
      <c r="L310" s="24" t="str">
        <f t="shared" si="201"/>
        <v/>
      </c>
      <c r="M310" s="24" t="str">
        <f t="shared" si="201"/>
        <v/>
      </c>
      <c r="N310" s="24" t="str">
        <f t="shared" si="201"/>
        <v/>
      </c>
      <c r="O310" s="24" t="str">
        <f t="shared" si="201"/>
        <v/>
      </c>
      <c r="P310" s="24" t="str">
        <f t="shared" si="201"/>
        <v/>
      </c>
      <c r="Q310" s="25" t="str">
        <f t="shared" si="201"/>
        <v/>
      </c>
      <c r="R310" s="26"/>
    </row>
    <row r="311" spans="1:18" ht="15" customHeight="1" x14ac:dyDescent="0.25">
      <c r="A311" s="8" t="s">
        <v>3</v>
      </c>
      <c r="B311" s="83"/>
      <c r="C311" s="9" t="str">
        <f t="shared" si="168"/>
        <v/>
      </c>
      <c r="D311" s="10">
        <v>1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2"/>
      <c r="R311" s="27"/>
    </row>
    <row r="312" spans="1:18" ht="15" customHeight="1" x14ac:dyDescent="0.25">
      <c r="A312" s="15" t="str">
        <f>IF(ISBLANK(A311),"No Site input",A311)</f>
        <v>ODNR_2</v>
      </c>
      <c r="B312" s="84" t="str">
        <f t="shared" ref="B312:B313" si="202">IF(ISBLANK(B311),"No Date",TEXT(B311,"MM/DD/YYYY"))</f>
        <v>No Date</v>
      </c>
      <c r="C312" s="16" t="str">
        <f t="shared" si="168"/>
        <v/>
      </c>
      <c r="D312" s="17">
        <v>2</v>
      </c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9"/>
      <c r="R312" s="20"/>
    </row>
    <row r="313" spans="1:18" ht="15" customHeight="1" thickBot="1" x14ac:dyDescent="0.3">
      <c r="A313" s="21" t="str">
        <f>IF(ISBLANK(A312),"No Site input",A312)</f>
        <v>ODNR_2</v>
      </c>
      <c r="B313" s="85" t="str">
        <f t="shared" si="202"/>
        <v>No Date</v>
      </c>
      <c r="C313" s="22" t="str">
        <f t="shared" si="168"/>
        <v/>
      </c>
      <c r="D313" s="23" t="s">
        <v>14</v>
      </c>
      <c r="E313" s="24" t="str">
        <f t="shared" ref="E313:Q313" si="203">IFERROR(AVERAGE(E311,E312),"")</f>
        <v/>
      </c>
      <c r="F313" s="24" t="str">
        <f t="shared" si="203"/>
        <v/>
      </c>
      <c r="G313" s="24" t="str">
        <f t="shared" si="203"/>
        <v/>
      </c>
      <c r="H313" s="24" t="str">
        <f t="shared" si="203"/>
        <v/>
      </c>
      <c r="I313" s="24" t="str">
        <f t="shared" si="203"/>
        <v/>
      </c>
      <c r="J313" s="24" t="str">
        <f t="shared" si="203"/>
        <v/>
      </c>
      <c r="K313" s="24" t="str">
        <f t="shared" si="203"/>
        <v/>
      </c>
      <c r="L313" s="24" t="str">
        <f t="shared" si="203"/>
        <v/>
      </c>
      <c r="M313" s="24" t="str">
        <f t="shared" si="203"/>
        <v/>
      </c>
      <c r="N313" s="24" t="str">
        <f t="shared" si="203"/>
        <v/>
      </c>
      <c r="O313" s="24" t="str">
        <f t="shared" si="203"/>
        <v/>
      </c>
      <c r="P313" s="24" t="str">
        <f t="shared" si="203"/>
        <v/>
      </c>
      <c r="Q313" s="25" t="str">
        <f t="shared" si="203"/>
        <v/>
      </c>
      <c r="R313" s="26"/>
    </row>
    <row r="314" spans="1:18" ht="15" customHeight="1" x14ac:dyDescent="0.25">
      <c r="A314" s="8" t="s">
        <v>15</v>
      </c>
      <c r="B314" s="83"/>
      <c r="C314" s="9" t="str">
        <f t="shared" si="168"/>
        <v/>
      </c>
      <c r="D314" s="10">
        <v>1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2"/>
      <c r="R314" s="13"/>
    </row>
    <row r="315" spans="1:18" ht="15" customHeight="1" x14ac:dyDescent="0.25">
      <c r="A315" s="15" t="str">
        <f>IF(ISBLANK(A314),"No Site input",A314)</f>
        <v>Buoy_2</v>
      </c>
      <c r="B315" s="84" t="str">
        <f t="shared" ref="B315:B316" si="204">IF(ISBLANK(B314),"No Date",TEXT(B314,"MM/DD/YYYY"))</f>
        <v>No Date</v>
      </c>
      <c r="C315" s="16" t="str">
        <f t="shared" si="168"/>
        <v/>
      </c>
      <c r="D315" s="17">
        <v>2</v>
      </c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9"/>
      <c r="R315" s="20"/>
    </row>
    <row r="316" spans="1:18" ht="15" customHeight="1" thickBot="1" x14ac:dyDescent="0.3">
      <c r="A316" s="21" t="str">
        <f>IF(ISBLANK(A315),"No Site input",A315)</f>
        <v>Buoy_2</v>
      </c>
      <c r="B316" s="85" t="str">
        <f t="shared" si="204"/>
        <v>No Date</v>
      </c>
      <c r="C316" s="22" t="str">
        <f t="shared" si="168"/>
        <v/>
      </c>
      <c r="D316" s="23" t="s">
        <v>14</v>
      </c>
      <c r="E316" s="24" t="str">
        <f t="shared" ref="E316:Q316" si="205">IFERROR(AVERAGE(E314,E315),"")</f>
        <v/>
      </c>
      <c r="F316" s="24" t="str">
        <f t="shared" si="205"/>
        <v/>
      </c>
      <c r="G316" s="24" t="str">
        <f t="shared" si="205"/>
        <v/>
      </c>
      <c r="H316" s="24" t="str">
        <f t="shared" si="205"/>
        <v/>
      </c>
      <c r="I316" s="24" t="str">
        <f t="shared" si="205"/>
        <v/>
      </c>
      <c r="J316" s="24" t="str">
        <f t="shared" si="205"/>
        <v/>
      </c>
      <c r="K316" s="24" t="str">
        <f t="shared" si="205"/>
        <v/>
      </c>
      <c r="L316" s="24" t="str">
        <f t="shared" si="205"/>
        <v/>
      </c>
      <c r="M316" s="24" t="str">
        <f t="shared" si="205"/>
        <v/>
      </c>
      <c r="N316" s="24" t="str">
        <f t="shared" si="205"/>
        <v/>
      </c>
      <c r="O316" s="24" t="str">
        <f t="shared" si="205"/>
        <v/>
      </c>
      <c r="P316" s="24" t="str">
        <f t="shared" si="205"/>
        <v/>
      </c>
      <c r="Q316" s="25" t="str">
        <f t="shared" si="205"/>
        <v/>
      </c>
      <c r="R316" s="26"/>
    </row>
    <row r="317" spans="1:18" ht="15" customHeight="1" x14ac:dyDescent="0.25">
      <c r="A317" s="8" t="s">
        <v>2</v>
      </c>
      <c r="B317" s="83"/>
      <c r="C317" s="9" t="str">
        <f t="shared" si="168"/>
        <v/>
      </c>
      <c r="D317" s="10">
        <v>1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2"/>
      <c r="R317" s="13"/>
    </row>
    <row r="318" spans="1:18" ht="15" customHeight="1" x14ac:dyDescent="0.25">
      <c r="A318" s="15" t="str">
        <f>IF(ISBLANK(A317),"No Site input",A317)</f>
        <v>ODNR_1</v>
      </c>
      <c r="B318" s="84" t="str">
        <f t="shared" ref="B318:B319" si="206">IF(ISBLANK(B317),"No Date",TEXT(B317,"MM/DD/YYYY"))</f>
        <v>No Date</v>
      </c>
      <c r="C318" s="16" t="str">
        <f t="shared" si="168"/>
        <v/>
      </c>
      <c r="D318" s="17">
        <v>2</v>
      </c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9"/>
      <c r="R318" s="20"/>
    </row>
    <row r="319" spans="1:18" ht="15" customHeight="1" thickBot="1" x14ac:dyDescent="0.3">
      <c r="A319" s="21" t="str">
        <f>IF(ISBLANK(A318),"No Site input",A318)</f>
        <v>ODNR_1</v>
      </c>
      <c r="B319" s="85" t="str">
        <f t="shared" si="206"/>
        <v>No Date</v>
      </c>
      <c r="C319" s="22" t="str">
        <f t="shared" si="168"/>
        <v/>
      </c>
      <c r="D319" s="23" t="s">
        <v>14</v>
      </c>
      <c r="E319" s="24" t="str">
        <f t="shared" ref="E319:Q319" si="207">IFERROR(AVERAGE(E317,E318),"")</f>
        <v/>
      </c>
      <c r="F319" s="24" t="str">
        <f t="shared" si="207"/>
        <v/>
      </c>
      <c r="G319" s="24" t="str">
        <f t="shared" si="207"/>
        <v/>
      </c>
      <c r="H319" s="24" t="str">
        <f t="shared" si="207"/>
        <v/>
      </c>
      <c r="I319" s="24" t="str">
        <f t="shared" si="207"/>
        <v/>
      </c>
      <c r="J319" s="24" t="str">
        <f t="shared" si="207"/>
        <v/>
      </c>
      <c r="K319" s="24" t="str">
        <f t="shared" si="207"/>
        <v/>
      </c>
      <c r="L319" s="24" t="str">
        <f t="shared" si="207"/>
        <v/>
      </c>
      <c r="M319" s="24" t="str">
        <f t="shared" si="207"/>
        <v/>
      </c>
      <c r="N319" s="24" t="str">
        <f t="shared" si="207"/>
        <v/>
      </c>
      <c r="O319" s="24" t="str">
        <f t="shared" si="207"/>
        <v/>
      </c>
      <c r="P319" s="24" t="str">
        <f t="shared" si="207"/>
        <v/>
      </c>
      <c r="Q319" s="25" t="str">
        <f t="shared" si="207"/>
        <v/>
      </c>
      <c r="R319" s="26"/>
    </row>
    <row r="320" spans="1:18" ht="15" customHeight="1" x14ac:dyDescent="0.25">
      <c r="A320" s="8" t="s">
        <v>1</v>
      </c>
      <c r="B320" s="83"/>
      <c r="C320" s="9" t="str">
        <f t="shared" si="168"/>
        <v/>
      </c>
      <c r="D320" s="10">
        <v>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2"/>
      <c r="R320" s="13"/>
    </row>
    <row r="321" spans="1:18" ht="15" customHeight="1" x14ac:dyDescent="0.25">
      <c r="A321" s="15" t="str">
        <f>IF(ISBLANK(A320),"No Site input",A320)</f>
        <v>EC_1163</v>
      </c>
      <c r="B321" s="84" t="str">
        <f t="shared" ref="B321:B322" si="208">IF(ISBLANK(B320),"No Date",TEXT(B320,"MM/DD/YYYY"))</f>
        <v>No Date</v>
      </c>
      <c r="C321" s="16" t="str">
        <f t="shared" si="168"/>
        <v/>
      </c>
      <c r="D321" s="17">
        <v>2</v>
      </c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9"/>
      <c r="R321" s="20"/>
    </row>
    <row r="322" spans="1:18" ht="15" customHeight="1" thickBot="1" x14ac:dyDescent="0.3">
      <c r="A322" s="21" t="str">
        <f>IF(ISBLANK(A321),"No Site input",A321)</f>
        <v>EC_1163</v>
      </c>
      <c r="B322" s="85" t="str">
        <f t="shared" si="208"/>
        <v>No Date</v>
      </c>
      <c r="C322" s="22" t="str">
        <f t="shared" si="168"/>
        <v/>
      </c>
      <c r="D322" s="23" t="s">
        <v>14</v>
      </c>
      <c r="E322" s="24" t="str">
        <f t="shared" ref="E322:Q322" si="209">IFERROR(AVERAGE(E320,E321),"")</f>
        <v/>
      </c>
      <c r="F322" s="24" t="str">
        <f t="shared" si="209"/>
        <v/>
      </c>
      <c r="G322" s="24" t="str">
        <f t="shared" si="209"/>
        <v/>
      </c>
      <c r="H322" s="24" t="str">
        <f t="shared" si="209"/>
        <v/>
      </c>
      <c r="I322" s="24" t="str">
        <f t="shared" si="209"/>
        <v/>
      </c>
      <c r="J322" s="24" t="str">
        <f t="shared" si="209"/>
        <v/>
      </c>
      <c r="K322" s="24" t="str">
        <f t="shared" si="209"/>
        <v/>
      </c>
      <c r="L322" s="24" t="str">
        <f t="shared" si="209"/>
        <v/>
      </c>
      <c r="M322" s="24" t="str">
        <f t="shared" si="209"/>
        <v/>
      </c>
      <c r="N322" s="24" t="str">
        <f t="shared" si="209"/>
        <v/>
      </c>
      <c r="O322" s="24" t="str">
        <f t="shared" si="209"/>
        <v/>
      </c>
      <c r="P322" s="24" t="str">
        <f t="shared" si="209"/>
        <v/>
      </c>
      <c r="Q322" s="25" t="str">
        <f t="shared" si="209"/>
        <v/>
      </c>
      <c r="R322" s="26"/>
    </row>
    <row r="323" spans="1:18" ht="15" customHeight="1" x14ac:dyDescent="0.25">
      <c r="A323" s="8" t="s">
        <v>16</v>
      </c>
      <c r="B323" s="83"/>
      <c r="C323" s="9" t="str">
        <f t="shared" si="168"/>
        <v/>
      </c>
      <c r="D323" s="10">
        <v>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2"/>
      <c r="R323" s="13"/>
    </row>
    <row r="324" spans="1:18" ht="15" customHeight="1" x14ac:dyDescent="0.25">
      <c r="A324" s="15" t="str">
        <f>IF(ISBLANK(A323),"No Site input",A323)</f>
        <v>Causeway</v>
      </c>
      <c r="B324" s="84" t="str">
        <f t="shared" ref="B324:B325" si="210">IF(ISBLANK(B323),"No Date",TEXT(B323,"MM/DD/YYYY"))</f>
        <v>No Date</v>
      </c>
      <c r="C324" s="16" t="str">
        <f t="shared" si="168"/>
        <v/>
      </c>
      <c r="D324" s="17">
        <v>2</v>
      </c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9"/>
      <c r="R324" s="20"/>
    </row>
    <row r="325" spans="1:18" ht="15" customHeight="1" thickBot="1" x14ac:dyDescent="0.3">
      <c r="A325" s="21" t="str">
        <f>IF(ISBLANK(A324),"No Site input",A324)</f>
        <v>Causeway</v>
      </c>
      <c r="B325" s="85" t="str">
        <f t="shared" si="210"/>
        <v>No Date</v>
      </c>
      <c r="C325" s="22" t="str">
        <f t="shared" si="168"/>
        <v/>
      </c>
      <c r="D325" s="23" t="s">
        <v>14</v>
      </c>
      <c r="E325" s="24" t="str">
        <f t="shared" ref="E325:Q325" si="211">IFERROR(AVERAGE(E323,E324),"")</f>
        <v/>
      </c>
      <c r="F325" s="24" t="str">
        <f t="shared" si="211"/>
        <v/>
      </c>
      <c r="G325" s="24" t="str">
        <f t="shared" si="211"/>
        <v/>
      </c>
      <c r="H325" s="24" t="str">
        <f t="shared" si="211"/>
        <v/>
      </c>
      <c r="I325" s="24" t="str">
        <f t="shared" si="211"/>
        <v/>
      </c>
      <c r="J325" s="24" t="str">
        <f t="shared" si="211"/>
        <v/>
      </c>
      <c r="K325" s="24" t="str">
        <f t="shared" si="211"/>
        <v/>
      </c>
      <c r="L325" s="24" t="str">
        <f t="shared" si="211"/>
        <v/>
      </c>
      <c r="M325" s="24" t="str">
        <f t="shared" si="211"/>
        <v/>
      </c>
      <c r="N325" s="24" t="str">
        <f t="shared" si="211"/>
        <v/>
      </c>
      <c r="O325" s="24" t="str">
        <f t="shared" si="211"/>
        <v/>
      </c>
      <c r="P325" s="24" t="str">
        <f t="shared" si="211"/>
        <v/>
      </c>
      <c r="Q325" s="25" t="str">
        <f t="shared" si="211"/>
        <v/>
      </c>
      <c r="R325" s="26"/>
    </row>
    <row r="326" spans="1:18" ht="15" customHeight="1" x14ac:dyDescent="0.25">
      <c r="A326" s="15" t="s">
        <v>0</v>
      </c>
      <c r="B326" s="83"/>
      <c r="C326" s="9" t="str">
        <f t="shared" ref="C326:C389" si="212">IFERROR(IF(B326&gt;0,B326-DATE(YEAR(B326),1,1)+1,""),"")</f>
        <v/>
      </c>
      <c r="D326" s="17">
        <v>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2"/>
      <c r="R326" s="20"/>
    </row>
    <row r="327" spans="1:18" ht="15" customHeight="1" x14ac:dyDescent="0.25">
      <c r="A327" s="15" t="str">
        <f>IF(ISBLANK(A326),"No Site input",A326)</f>
        <v>Bells</v>
      </c>
      <c r="B327" s="84" t="str">
        <f t="shared" ref="B327:B328" si="213">IF(ISBLANK(B326),"No Date",TEXT(B326,"MM/DD/YYYY"))</f>
        <v>No Date</v>
      </c>
      <c r="C327" s="16" t="str">
        <f t="shared" si="212"/>
        <v/>
      </c>
      <c r="D327" s="17">
        <v>2</v>
      </c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9"/>
      <c r="R327" s="20"/>
    </row>
    <row r="328" spans="1:18" ht="15" customHeight="1" thickBot="1" x14ac:dyDescent="0.3">
      <c r="A328" s="21" t="str">
        <f>IF(ISBLANK(A327),"No Site input",A327)</f>
        <v>Bells</v>
      </c>
      <c r="B328" s="85" t="str">
        <f t="shared" si="213"/>
        <v>No Date</v>
      </c>
      <c r="C328" s="22" t="str">
        <f t="shared" si="212"/>
        <v/>
      </c>
      <c r="D328" s="23" t="s">
        <v>14</v>
      </c>
      <c r="E328" s="24" t="str">
        <f t="shared" ref="E328:Q328" si="214">IFERROR(AVERAGE(E326,E327),"")</f>
        <v/>
      </c>
      <c r="F328" s="24" t="str">
        <f t="shared" si="214"/>
        <v/>
      </c>
      <c r="G328" s="24" t="str">
        <f t="shared" si="214"/>
        <v/>
      </c>
      <c r="H328" s="24" t="str">
        <f t="shared" si="214"/>
        <v/>
      </c>
      <c r="I328" s="24" t="str">
        <f t="shared" si="214"/>
        <v/>
      </c>
      <c r="J328" s="24" t="str">
        <f t="shared" si="214"/>
        <v/>
      </c>
      <c r="K328" s="24" t="str">
        <f t="shared" si="214"/>
        <v/>
      </c>
      <c r="L328" s="24" t="str">
        <f t="shared" si="214"/>
        <v/>
      </c>
      <c r="M328" s="24" t="str">
        <f t="shared" si="214"/>
        <v/>
      </c>
      <c r="N328" s="24" t="str">
        <f t="shared" si="214"/>
        <v/>
      </c>
      <c r="O328" s="24" t="str">
        <f t="shared" si="214"/>
        <v/>
      </c>
      <c r="P328" s="24" t="str">
        <f t="shared" si="214"/>
        <v/>
      </c>
      <c r="Q328" s="25" t="str">
        <f t="shared" si="214"/>
        <v/>
      </c>
      <c r="R328" s="26"/>
    </row>
    <row r="329" spans="1:18" ht="15" customHeight="1" x14ac:dyDescent="0.25">
      <c r="A329" s="8" t="s">
        <v>6</v>
      </c>
      <c r="B329" s="83"/>
      <c r="C329" s="9" t="str">
        <f t="shared" si="212"/>
        <v/>
      </c>
      <c r="D329" s="10">
        <v>1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2"/>
      <c r="R329" s="13"/>
    </row>
    <row r="330" spans="1:18" ht="15" customHeight="1" x14ac:dyDescent="0.25">
      <c r="A330" s="15" t="str">
        <f>IF(ISBLANK(A329),"No Site input",A329)</f>
        <v>Muddy Creek</v>
      </c>
      <c r="B330" s="84" t="str">
        <f t="shared" ref="B330:B331" si="215">IF(ISBLANK(B329),"No Date",TEXT(B329,"MM/DD/YYYY"))</f>
        <v>No Date</v>
      </c>
      <c r="C330" s="16" t="str">
        <f t="shared" si="212"/>
        <v/>
      </c>
      <c r="D330" s="17">
        <v>2</v>
      </c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9"/>
      <c r="R330" s="20"/>
    </row>
    <row r="331" spans="1:18" ht="15" customHeight="1" thickBot="1" x14ac:dyDescent="0.3">
      <c r="A331" s="21" t="str">
        <f>IF(ISBLANK(A330),"No Site input",A330)</f>
        <v>Muddy Creek</v>
      </c>
      <c r="B331" s="85" t="str">
        <f t="shared" si="215"/>
        <v>No Date</v>
      </c>
      <c r="C331" s="22" t="str">
        <f t="shared" si="212"/>
        <v/>
      </c>
      <c r="D331" s="23" t="s">
        <v>14</v>
      </c>
      <c r="E331" s="24" t="str">
        <f>IFERROR(AVERAGE(E329,E330),"")</f>
        <v/>
      </c>
      <c r="F331" s="24" t="str">
        <f t="shared" ref="F331:Q331" si="216">IFERROR(AVERAGE(F329,F330),"")</f>
        <v/>
      </c>
      <c r="G331" s="24" t="str">
        <f t="shared" si="216"/>
        <v/>
      </c>
      <c r="H331" s="24" t="str">
        <f t="shared" si="216"/>
        <v/>
      </c>
      <c r="I331" s="24" t="str">
        <f t="shared" si="216"/>
        <v/>
      </c>
      <c r="J331" s="24" t="str">
        <f t="shared" si="216"/>
        <v/>
      </c>
      <c r="K331" s="24" t="str">
        <f t="shared" si="216"/>
        <v/>
      </c>
      <c r="L331" s="24" t="str">
        <f t="shared" si="216"/>
        <v/>
      </c>
      <c r="M331" s="24" t="str">
        <f t="shared" si="216"/>
        <v/>
      </c>
      <c r="N331" s="24" t="str">
        <f t="shared" si="216"/>
        <v/>
      </c>
      <c r="O331" s="24" t="str">
        <f t="shared" si="216"/>
        <v/>
      </c>
      <c r="P331" s="24" t="str">
        <f t="shared" si="216"/>
        <v/>
      </c>
      <c r="Q331" s="25" t="str">
        <f t="shared" si="216"/>
        <v/>
      </c>
      <c r="R331" s="26"/>
    </row>
    <row r="332" spans="1:18" ht="15" customHeight="1" x14ac:dyDescent="0.25">
      <c r="A332" s="15" t="s">
        <v>5</v>
      </c>
      <c r="B332" s="83"/>
      <c r="C332" s="9" t="str">
        <f t="shared" si="212"/>
        <v/>
      </c>
      <c r="D332" s="17">
        <v>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2"/>
      <c r="R332" s="20"/>
    </row>
    <row r="333" spans="1:18" ht="15" customHeight="1" x14ac:dyDescent="0.25">
      <c r="A333" s="15" t="str">
        <f>IF(ISBLANK(A332),"No Site input",A332)</f>
        <v>ODNR_4</v>
      </c>
      <c r="B333" s="84" t="str">
        <f t="shared" ref="B333:B334" si="217">IF(ISBLANK(B332),"No Date",TEXT(B332,"MM/DD/YYYY"))</f>
        <v>No Date</v>
      </c>
      <c r="C333" s="16" t="str">
        <f t="shared" si="212"/>
        <v/>
      </c>
      <c r="D333" s="17">
        <v>2</v>
      </c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9"/>
      <c r="R333" s="20"/>
    </row>
    <row r="334" spans="1:18" ht="15" customHeight="1" thickBot="1" x14ac:dyDescent="0.3">
      <c r="A334" s="21" t="str">
        <f>IF(ISBLANK(A333),"No Site input",A333)</f>
        <v>ODNR_4</v>
      </c>
      <c r="B334" s="85" t="str">
        <f t="shared" si="217"/>
        <v>No Date</v>
      </c>
      <c r="C334" s="22" t="str">
        <f t="shared" si="212"/>
        <v/>
      </c>
      <c r="D334" s="23" t="s">
        <v>14</v>
      </c>
      <c r="E334" s="24" t="str">
        <f t="shared" ref="E334:Q334" si="218">IFERROR(AVERAGE(E332,E333),"")</f>
        <v/>
      </c>
      <c r="F334" s="24" t="str">
        <f t="shared" si="218"/>
        <v/>
      </c>
      <c r="G334" s="24" t="str">
        <f t="shared" si="218"/>
        <v/>
      </c>
      <c r="H334" s="24" t="str">
        <f t="shared" si="218"/>
        <v/>
      </c>
      <c r="I334" s="24" t="str">
        <f t="shared" si="218"/>
        <v/>
      </c>
      <c r="J334" s="24" t="str">
        <f t="shared" si="218"/>
        <v/>
      </c>
      <c r="K334" s="24" t="str">
        <f t="shared" si="218"/>
        <v/>
      </c>
      <c r="L334" s="24" t="str">
        <f t="shared" si="218"/>
        <v/>
      </c>
      <c r="M334" s="24" t="str">
        <f t="shared" si="218"/>
        <v/>
      </c>
      <c r="N334" s="24" t="str">
        <f t="shared" si="218"/>
        <v/>
      </c>
      <c r="O334" s="24" t="str">
        <f t="shared" si="218"/>
        <v/>
      </c>
      <c r="P334" s="24" t="str">
        <f t="shared" si="218"/>
        <v/>
      </c>
      <c r="Q334" s="25" t="str">
        <f t="shared" si="218"/>
        <v/>
      </c>
      <c r="R334" s="26"/>
    </row>
    <row r="335" spans="1:18" ht="15" customHeight="1" x14ac:dyDescent="0.25">
      <c r="A335" s="8" t="s">
        <v>4</v>
      </c>
      <c r="B335" s="83"/>
      <c r="C335" s="9" t="str">
        <f t="shared" si="212"/>
        <v/>
      </c>
      <c r="D335" s="10">
        <v>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2"/>
      <c r="R335" s="13"/>
    </row>
    <row r="336" spans="1:18" ht="15" customHeight="1" x14ac:dyDescent="0.25">
      <c r="A336" s="15" t="str">
        <f>IF(ISBLANK(A335),"No Site input",A335)</f>
        <v>ODNR_6</v>
      </c>
      <c r="B336" s="84" t="str">
        <f t="shared" ref="B336:B337" si="219">IF(ISBLANK(B335),"No Date",TEXT(B335,"MM/DD/YYYY"))</f>
        <v>No Date</v>
      </c>
      <c r="C336" s="16" t="str">
        <f t="shared" si="212"/>
        <v/>
      </c>
      <c r="D336" s="17">
        <v>2</v>
      </c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9"/>
      <c r="R336" s="20"/>
    </row>
    <row r="337" spans="1:18" ht="15" customHeight="1" thickBot="1" x14ac:dyDescent="0.3">
      <c r="A337" s="21" t="str">
        <f>IF(ISBLANK(A336),"No Site input",A336)</f>
        <v>ODNR_6</v>
      </c>
      <c r="B337" s="85" t="str">
        <f t="shared" si="219"/>
        <v>No Date</v>
      </c>
      <c r="C337" s="22" t="str">
        <f t="shared" si="212"/>
        <v/>
      </c>
      <c r="D337" s="23" t="s">
        <v>14</v>
      </c>
      <c r="E337" s="24" t="str">
        <f t="shared" ref="E337:Q337" si="220">IFERROR(AVERAGE(E335,E336),"")</f>
        <v/>
      </c>
      <c r="F337" s="24" t="str">
        <f t="shared" si="220"/>
        <v/>
      </c>
      <c r="G337" s="24" t="str">
        <f t="shared" si="220"/>
        <v/>
      </c>
      <c r="H337" s="24" t="str">
        <f t="shared" si="220"/>
        <v/>
      </c>
      <c r="I337" s="24" t="str">
        <f t="shared" si="220"/>
        <v/>
      </c>
      <c r="J337" s="24" t="str">
        <f t="shared" si="220"/>
        <v/>
      </c>
      <c r="K337" s="24" t="str">
        <f t="shared" si="220"/>
        <v/>
      </c>
      <c r="L337" s="24" t="str">
        <f t="shared" si="220"/>
        <v/>
      </c>
      <c r="M337" s="24" t="str">
        <f t="shared" si="220"/>
        <v/>
      </c>
      <c r="N337" s="24" t="str">
        <f t="shared" si="220"/>
        <v/>
      </c>
      <c r="O337" s="24" t="str">
        <f t="shared" si="220"/>
        <v/>
      </c>
      <c r="P337" s="24" t="str">
        <f t="shared" si="220"/>
        <v/>
      </c>
      <c r="Q337" s="25" t="str">
        <f t="shared" si="220"/>
        <v/>
      </c>
      <c r="R337" s="26"/>
    </row>
    <row r="338" spans="1:18" ht="15" customHeight="1" x14ac:dyDescent="0.25">
      <c r="A338" s="8" t="s">
        <v>3</v>
      </c>
      <c r="B338" s="83"/>
      <c r="C338" s="9" t="str">
        <f t="shared" si="212"/>
        <v/>
      </c>
      <c r="D338" s="10">
        <v>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2"/>
      <c r="R338" s="27"/>
    </row>
    <row r="339" spans="1:18" ht="15" customHeight="1" x14ac:dyDescent="0.25">
      <c r="A339" s="15" t="str">
        <f>IF(ISBLANK(A338),"No Site input",A338)</f>
        <v>ODNR_2</v>
      </c>
      <c r="B339" s="84" t="str">
        <f t="shared" ref="B339:B340" si="221">IF(ISBLANK(B338),"No Date",TEXT(B338,"MM/DD/YYYY"))</f>
        <v>No Date</v>
      </c>
      <c r="C339" s="16" t="str">
        <f t="shared" si="212"/>
        <v/>
      </c>
      <c r="D339" s="17">
        <v>2</v>
      </c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9"/>
      <c r="R339" s="20"/>
    </row>
    <row r="340" spans="1:18" ht="15" customHeight="1" thickBot="1" x14ac:dyDescent="0.3">
      <c r="A340" s="21" t="str">
        <f>IF(ISBLANK(A339),"No Site input",A339)</f>
        <v>ODNR_2</v>
      </c>
      <c r="B340" s="85" t="str">
        <f t="shared" si="221"/>
        <v>No Date</v>
      </c>
      <c r="C340" s="22" t="str">
        <f t="shared" si="212"/>
        <v/>
      </c>
      <c r="D340" s="23" t="s">
        <v>14</v>
      </c>
      <c r="E340" s="24" t="str">
        <f t="shared" ref="E340:Q340" si="222">IFERROR(AVERAGE(E338,E339),"")</f>
        <v/>
      </c>
      <c r="F340" s="24" t="str">
        <f t="shared" si="222"/>
        <v/>
      </c>
      <c r="G340" s="24" t="str">
        <f t="shared" si="222"/>
        <v/>
      </c>
      <c r="H340" s="24" t="str">
        <f t="shared" si="222"/>
        <v/>
      </c>
      <c r="I340" s="24" t="str">
        <f t="shared" si="222"/>
        <v/>
      </c>
      <c r="J340" s="24" t="str">
        <f t="shared" si="222"/>
        <v/>
      </c>
      <c r="K340" s="24" t="str">
        <f t="shared" si="222"/>
        <v/>
      </c>
      <c r="L340" s="24" t="str">
        <f t="shared" si="222"/>
        <v/>
      </c>
      <c r="M340" s="24" t="str">
        <f t="shared" si="222"/>
        <v/>
      </c>
      <c r="N340" s="24" t="str">
        <f t="shared" si="222"/>
        <v/>
      </c>
      <c r="O340" s="24" t="str">
        <f t="shared" si="222"/>
        <v/>
      </c>
      <c r="P340" s="24" t="str">
        <f t="shared" si="222"/>
        <v/>
      </c>
      <c r="Q340" s="25" t="str">
        <f t="shared" si="222"/>
        <v/>
      </c>
      <c r="R340" s="26"/>
    </row>
    <row r="341" spans="1:18" ht="15" customHeight="1" x14ac:dyDescent="0.25">
      <c r="A341" s="8" t="s">
        <v>15</v>
      </c>
      <c r="B341" s="83"/>
      <c r="C341" s="9" t="str">
        <f t="shared" si="212"/>
        <v/>
      </c>
      <c r="D341" s="10">
        <v>1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2"/>
      <c r="R341" s="13"/>
    </row>
    <row r="342" spans="1:18" ht="15" customHeight="1" x14ac:dyDescent="0.25">
      <c r="A342" s="15" t="str">
        <f>IF(ISBLANK(A341),"No Site input",A341)</f>
        <v>Buoy_2</v>
      </c>
      <c r="B342" s="84" t="str">
        <f t="shared" ref="B342:B343" si="223">IF(ISBLANK(B341),"No Date",TEXT(B341,"MM/DD/YYYY"))</f>
        <v>No Date</v>
      </c>
      <c r="C342" s="16" t="str">
        <f t="shared" si="212"/>
        <v/>
      </c>
      <c r="D342" s="17">
        <v>2</v>
      </c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9"/>
      <c r="R342" s="20"/>
    </row>
    <row r="343" spans="1:18" ht="15" customHeight="1" thickBot="1" x14ac:dyDescent="0.3">
      <c r="A343" s="21" t="str">
        <f>IF(ISBLANK(A342),"No Site input",A342)</f>
        <v>Buoy_2</v>
      </c>
      <c r="B343" s="85" t="str">
        <f t="shared" si="223"/>
        <v>No Date</v>
      </c>
      <c r="C343" s="22" t="str">
        <f t="shared" si="212"/>
        <v/>
      </c>
      <c r="D343" s="23" t="s">
        <v>14</v>
      </c>
      <c r="E343" s="24" t="str">
        <f t="shared" ref="E343:Q343" si="224">IFERROR(AVERAGE(E341,E342),"")</f>
        <v/>
      </c>
      <c r="F343" s="24" t="str">
        <f t="shared" si="224"/>
        <v/>
      </c>
      <c r="G343" s="24" t="str">
        <f t="shared" si="224"/>
        <v/>
      </c>
      <c r="H343" s="24" t="str">
        <f t="shared" si="224"/>
        <v/>
      </c>
      <c r="I343" s="24" t="str">
        <f t="shared" si="224"/>
        <v/>
      </c>
      <c r="J343" s="24" t="str">
        <f t="shared" si="224"/>
        <v/>
      </c>
      <c r="K343" s="24" t="str">
        <f t="shared" si="224"/>
        <v/>
      </c>
      <c r="L343" s="24" t="str">
        <f t="shared" si="224"/>
        <v/>
      </c>
      <c r="M343" s="24" t="str">
        <f t="shared" si="224"/>
        <v/>
      </c>
      <c r="N343" s="24" t="str">
        <f t="shared" si="224"/>
        <v/>
      </c>
      <c r="O343" s="24" t="str">
        <f t="shared" si="224"/>
        <v/>
      </c>
      <c r="P343" s="24" t="str">
        <f t="shared" si="224"/>
        <v/>
      </c>
      <c r="Q343" s="25" t="str">
        <f t="shared" si="224"/>
        <v/>
      </c>
      <c r="R343" s="26"/>
    </row>
    <row r="344" spans="1:18" ht="15" customHeight="1" x14ac:dyDescent="0.25">
      <c r="A344" s="8" t="s">
        <v>2</v>
      </c>
      <c r="B344" s="83"/>
      <c r="C344" s="9" t="str">
        <f t="shared" si="212"/>
        <v/>
      </c>
      <c r="D344" s="10">
        <v>1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2"/>
      <c r="R344" s="13"/>
    </row>
    <row r="345" spans="1:18" ht="15" customHeight="1" x14ac:dyDescent="0.25">
      <c r="A345" s="15" t="str">
        <f>IF(ISBLANK(A344),"No Site input",A344)</f>
        <v>ODNR_1</v>
      </c>
      <c r="B345" s="84" t="str">
        <f t="shared" ref="B345:B346" si="225">IF(ISBLANK(B344),"No Date",TEXT(B344,"MM/DD/YYYY"))</f>
        <v>No Date</v>
      </c>
      <c r="C345" s="16" t="str">
        <f t="shared" si="212"/>
        <v/>
      </c>
      <c r="D345" s="17">
        <v>2</v>
      </c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9"/>
      <c r="R345" s="20"/>
    </row>
    <row r="346" spans="1:18" ht="15" customHeight="1" thickBot="1" x14ac:dyDescent="0.3">
      <c r="A346" s="21" t="str">
        <f>IF(ISBLANK(A345),"No Site input",A345)</f>
        <v>ODNR_1</v>
      </c>
      <c r="B346" s="85" t="str">
        <f t="shared" si="225"/>
        <v>No Date</v>
      </c>
      <c r="C346" s="22" t="str">
        <f t="shared" si="212"/>
        <v/>
      </c>
      <c r="D346" s="23" t="s">
        <v>14</v>
      </c>
      <c r="E346" s="24" t="str">
        <f t="shared" ref="E346:Q346" si="226">IFERROR(AVERAGE(E344,E345),"")</f>
        <v/>
      </c>
      <c r="F346" s="24" t="str">
        <f t="shared" si="226"/>
        <v/>
      </c>
      <c r="G346" s="24" t="str">
        <f t="shared" si="226"/>
        <v/>
      </c>
      <c r="H346" s="24" t="str">
        <f t="shared" si="226"/>
        <v/>
      </c>
      <c r="I346" s="24" t="str">
        <f t="shared" si="226"/>
        <v/>
      </c>
      <c r="J346" s="24" t="str">
        <f t="shared" si="226"/>
        <v/>
      </c>
      <c r="K346" s="24" t="str">
        <f t="shared" si="226"/>
        <v/>
      </c>
      <c r="L346" s="24" t="str">
        <f t="shared" si="226"/>
        <v/>
      </c>
      <c r="M346" s="24" t="str">
        <f t="shared" si="226"/>
        <v/>
      </c>
      <c r="N346" s="24" t="str">
        <f t="shared" si="226"/>
        <v/>
      </c>
      <c r="O346" s="24" t="str">
        <f t="shared" si="226"/>
        <v/>
      </c>
      <c r="P346" s="24" t="str">
        <f t="shared" si="226"/>
        <v/>
      </c>
      <c r="Q346" s="25" t="str">
        <f t="shared" si="226"/>
        <v/>
      </c>
      <c r="R346" s="26"/>
    </row>
    <row r="347" spans="1:18" ht="15" customHeight="1" x14ac:dyDescent="0.25">
      <c r="A347" s="8" t="s">
        <v>1</v>
      </c>
      <c r="B347" s="83"/>
      <c r="C347" s="9" t="str">
        <f t="shared" si="212"/>
        <v/>
      </c>
      <c r="D347" s="10">
        <v>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2"/>
      <c r="R347" s="13"/>
    </row>
    <row r="348" spans="1:18" ht="15" customHeight="1" x14ac:dyDescent="0.25">
      <c r="A348" s="15" t="str">
        <f>IF(ISBLANK(A347),"No Site input",A347)</f>
        <v>EC_1163</v>
      </c>
      <c r="B348" s="84" t="str">
        <f t="shared" ref="B348:B349" si="227">IF(ISBLANK(B347),"No Date",TEXT(B347,"MM/DD/YYYY"))</f>
        <v>No Date</v>
      </c>
      <c r="C348" s="16" t="str">
        <f t="shared" si="212"/>
        <v/>
      </c>
      <c r="D348" s="17">
        <v>2</v>
      </c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9"/>
      <c r="R348" s="20"/>
    </row>
    <row r="349" spans="1:18" ht="15" customHeight="1" thickBot="1" x14ac:dyDescent="0.3">
      <c r="A349" s="21" t="str">
        <f>IF(ISBLANK(A348),"No Site input",A348)</f>
        <v>EC_1163</v>
      </c>
      <c r="B349" s="85" t="str">
        <f t="shared" si="227"/>
        <v>No Date</v>
      </c>
      <c r="C349" s="22" t="str">
        <f t="shared" si="212"/>
        <v/>
      </c>
      <c r="D349" s="23" t="s">
        <v>14</v>
      </c>
      <c r="E349" s="24" t="str">
        <f t="shared" ref="E349:Q349" si="228">IFERROR(AVERAGE(E347,E348),"")</f>
        <v/>
      </c>
      <c r="F349" s="24" t="str">
        <f t="shared" si="228"/>
        <v/>
      </c>
      <c r="G349" s="24" t="str">
        <f t="shared" si="228"/>
        <v/>
      </c>
      <c r="H349" s="24" t="str">
        <f t="shared" si="228"/>
        <v/>
      </c>
      <c r="I349" s="24" t="str">
        <f t="shared" si="228"/>
        <v/>
      </c>
      <c r="J349" s="24" t="str">
        <f t="shared" si="228"/>
        <v/>
      </c>
      <c r="K349" s="24" t="str">
        <f t="shared" si="228"/>
        <v/>
      </c>
      <c r="L349" s="24" t="str">
        <f t="shared" si="228"/>
        <v/>
      </c>
      <c r="M349" s="24" t="str">
        <f t="shared" si="228"/>
        <v/>
      </c>
      <c r="N349" s="24" t="str">
        <f t="shared" si="228"/>
        <v/>
      </c>
      <c r="O349" s="24" t="str">
        <f t="shared" si="228"/>
        <v/>
      </c>
      <c r="P349" s="24" t="str">
        <f t="shared" si="228"/>
        <v/>
      </c>
      <c r="Q349" s="25" t="str">
        <f t="shared" si="228"/>
        <v/>
      </c>
      <c r="R349" s="26"/>
    </row>
    <row r="350" spans="1:18" ht="15" customHeight="1" x14ac:dyDescent="0.25">
      <c r="A350" s="8" t="s">
        <v>16</v>
      </c>
      <c r="B350" s="83"/>
      <c r="C350" s="9" t="str">
        <f t="shared" si="212"/>
        <v/>
      </c>
      <c r="D350" s="10">
        <v>1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2"/>
      <c r="R350" s="13"/>
    </row>
    <row r="351" spans="1:18" ht="15" customHeight="1" x14ac:dyDescent="0.25">
      <c r="A351" s="15" t="str">
        <f>IF(ISBLANK(A350),"No Site input",A350)</f>
        <v>Causeway</v>
      </c>
      <c r="B351" s="84" t="str">
        <f t="shared" ref="B351:B352" si="229">IF(ISBLANK(B350),"No Date",TEXT(B350,"MM/DD/YYYY"))</f>
        <v>No Date</v>
      </c>
      <c r="C351" s="16" t="str">
        <f t="shared" si="212"/>
        <v/>
      </c>
      <c r="D351" s="17">
        <v>2</v>
      </c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9"/>
      <c r="R351" s="20"/>
    </row>
    <row r="352" spans="1:18" ht="15" customHeight="1" thickBot="1" x14ac:dyDescent="0.3">
      <c r="A352" s="21" t="str">
        <f>IF(ISBLANK(A351),"No Site input",A351)</f>
        <v>Causeway</v>
      </c>
      <c r="B352" s="85" t="str">
        <f t="shared" si="229"/>
        <v>No Date</v>
      </c>
      <c r="C352" s="22" t="str">
        <f t="shared" si="212"/>
        <v/>
      </c>
      <c r="D352" s="23" t="s">
        <v>14</v>
      </c>
      <c r="E352" s="24" t="str">
        <f t="shared" ref="E352:Q352" si="230">IFERROR(AVERAGE(E350,E351),"")</f>
        <v/>
      </c>
      <c r="F352" s="24" t="str">
        <f t="shared" si="230"/>
        <v/>
      </c>
      <c r="G352" s="24" t="str">
        <f t="shared" si="230"/>
        <v/>
      </c>
      <c r="H352" s="24" t="str">
        <f t="shared" si="230"/>
        <v/>
      </c>
      <c r="I352" s="24" t="str">
        <f t="shared" si="230"/>
        <v/>
      </c>
      <c r="J352" s="24" t="str">
        <f t="shared" si="230"/>
        <v/>
      </c>
      <c r="K352" s="24" t="str">
        <f t="shared" si="230"/>
        <v/>
      </c>
      <c r="L352" s="24" t="str">
        <f t="shared" si="230"/>
        <v/>
      </c>
      <c r="M352" s="24" t="str">
        <f t="shared" si="230"/>
        <v/>
      </c>
      <c r="N352" s="24" t="str">
        <f t="shared" si="230"/>
        <v/>
      </c>
      <c r="O352" s="24" t="str">
        <f t="shared" si="230"/>
        <v/>
      </c>
      <c r="P352" s="24" t="str">
        <f t="shared" si="230"/>
        <v/>
      </c>
      <c r="Q352" s="25" t="str">
        <f t="shared" si="230"/>
        <v/>
      </c>
      <c r="R352" s="26"/>
    </row>
    <row r="353" spans="1:18" ht="15" customHeight="1" x14ac:dyDescent="0.25">
      <c r="A353" s="15" t="s">
        <v>0</v>
      </c>
      <c r="B353" s="83"/>
      <c r="C353" s="9" t="str">
        <f t="shared" si="212"/>
        <v/>
      </c>
      <c r="D353" s="17">
        <v>1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2"/>
      <c r="R353" s="20"/>
    </row>
    <row r="354" spans="1:18" ht="15" customHeight="1" x14ac:dyDescent="0.25">
      <c r="A354" s="15" t="str">
        <f>IF(ISBLANK(A353),"No Site input",A353)</f>
        <v>Bells</v>
      </c>
      <c r="B354" s="84" t="str">
        <f t="shared" ref="B354:B355" si="231">IF(ISBLANK(B353),"No Date",TEXT(B353,"MM/DD/YYYY"))</f>
        <v>No Date</v>
      </c>
      <c r="C354" s="16" t="str">
        <f t="shared" si="212"/>
        <v/>
      </c>
      <c r="D354" s="17">
        <v>2</v>
      </c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9"/>
      <c r="R354" s="20"/>
    </row>
    <row r="355" spans="1:18" ht="15" customHeight="1" thickBot="1" x14ac:dyDescent="0.3">
      <c r="A355" s="21" t="str">
        <f>IF(ISBLANK(A354),"No Site input",A354)</f>
        <v>Bells</v>
      </c>
      <c r="B355" s="85" t="str">
        <f t="shared" si="231"/>
        <v>No Date</v>
      </c>
      <c r="C355" s="22" t="str">
        <f t="shared" si="212"/>
        <v/>
      </c>
      <c r="D355" s="23" t="s">
        <v>14</v>
      </c>
      <c r="E355" s="24" t="str">
        <f t="shared" ref="E355:Q355" si="232">IFERROR(AVERAGE(E353,E354),"")</f>
        <v/>
      </c>
      <c r="F355" s="24" t="str">
        <f t="shared" si="232"/>
        <v/>
      </c>
      <c r="G355" s="24" t="str">
        <f t="shared" si="232"/>
        <v/>
      </c>
      <c r="H355" s="24" t="str">
        <f t="shared" si="232"/>
        <v/>
      </c>
      <c r="I355" s="24" t="str">
        <f t="shared" si="232"/>
        <v/>
      </c>
      <c r="J355" s="24" t="str">
        <f t="shared" si="232"/>
        <v/>
      </c>
      <c r="K355" s="24" t="str">
        <f t="shared" si="232"/>
        <v/>
      </c>
      <c r="L355" s="24" t="str">
        <f t="shared" si="232"/>
        <v/>
      </c>
      <c r="M355" s="24" t="str">
        <f t="shared" si="232"/>
        <v/>
      </c>
      <c r="N355" s="24" t="str">
        <f t="shared" si="232"/>
        <v/>
      </c>
      <c r="O355" s="24" t="str">
        <f t="shared" si="232"/>
        <v/>
      </c>
      <c r="P355" s="24" t="str">
        <f t="shared" si="232"/>
        <v/>
      </c>
      <c r="Q355" s="25" t="str">
        <f t="shared" si="232"/>
        <v/>
      </c>
      <c r="R355" s="26"/>
    </row>
    <row r="356" spans="1:18" ht="15" customHeight="1" x14ac:dyDescent="0.25">
      <c r="A356" s="8" t="s">
        <v>6</v>
      </c>
      <c r="B356" s="83"/>
      <c r="C356" s="9" t="str">
        <f t="shared" si="212"/>
        <v/>
      </c>
      <c r="D356" s="10">
        <v>1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2"/>
      <c r="R356" s="13"/>
    </row>
    <row r="357" spans="1:18" ht="15" customHeight="1" x14ac:dyDescent="0.25">
      <c r="A357" s="15" t="str">
        <f>IF(ISBLANK(A356),"No Site input",A356)</f>
        <v>Muddy Creek</v>
      </c>
      <c r="B357" s="84" t="str">
        <f t="shared" ref="B357:B358" si="233">IF(ISBLANK(B356),"No Date",TEXT(B356,"MM/DD/YYYY"))</f>
        <v>No Date</v>
      </c>
      <c r="C357" s="16" t="str">
        <f t="shared" si="212"/>
        <v/>
      </c>
      <c r="D357" s="17">
        <v>2</v>
      </c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9"/>
      <c r="R357" s="20"/>
    </row>
    <row r="358" spans="1:18" ht="15" customHeight="1" thickBot="1" x14ac:dyDescent="0.3">
      <c r="A358" s="21" t="str">
        <f>IF(ISBLANK(A357),"No Site input",A357)</f>
        <v>Muddy Creek</v>
      </c>
      <c r="B358" s="85" t="str">
        <f t="shared" si="233"/>
        <v>No Date</v>
      </c>
      <c r="C358" s="22" t="str">
        <f t="shared" si="212"/>
        <v/>
      </c>
      <c r="D358" s="23" t="s">
        <v>14</v>
      </c>
      <c r="E358" s="24" t="str">
        <f>IFERROR(AVERAGE(E356,E357),"")</f>
        <v/>
      </c>
      <c r="F358" s="24" t="str">
        <f t="shared" ref="F358:Q358" si="234">IFERROR(AVERAGE(F356,F357),"")</f>
        <v/>
      </c>
      <c r="G358" s="24" t="str">
        <f t="shared" si="234"/>
        <v/>
      </c>
      <c r="H358" s="24" t="str">
        <f t="shared" si="234"/>
        <v/>
      </c>
      <c r="I358" s="24" t="str">
        <f t="shared" si="234"/>
        <v/>
      </c>
      <c r="J358" s="24" t="str">
        <f t="shared" si="234"/>
        <v/>
      </c>
      <c r="K358" s="24" t="str">
        <f t="shared" si="234"/>
        <v/>
      </c>
      <c r="L358" s="24" t="str">
        <f t="shared" si="234"/>
        <v/>
      </c>
      <c r="M358" s="24" t="str">
        <f t="shared" si="234"/>
        <v/>
      </c>
      <c r="N358" s="24" t="str">
        <f t="shared" si="234"/>
        <v/>
      </c>
      <c r="O358" s="24" t="str">
        <f t="shared" si="234"/>
        <v/>
      </c>
      <c r="P358" s="24" t="str">
        <f t="shared" si="234"/>
        <v/>
      </c>
      <c r="Q358" s="25" t="str">
        <f t="shared" si="234"/>
        <v/>
      </c>
      <c r="R358" s="26"/>
    </row>
    <row r="359" spans="1:18" ht="15" customHeight="1" x14ac:dyDescent="0.25">
      <c r="A359" s="15" t="s">
        <v>5</v>
      </c>
      <c r="B359" s="83"/>
      <c r="C359" s="9" t="str">
        <f t="shared" si="212"/>
        <v/>
      </c>
      <c r="D359" s="17">
        <v>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2"/>
      <c r="R359" s="20"/>
    </row>
    <row r="360" spans="1:18" ht="15" customHeight="1" x14ac:dyDescent="0.25">
      <c r="A360" s="15" t="str">
        <f>IF(ISBLANK(A359),"No Site input",A359)</f>
        <v>ODNR_4</v>
      </c>
      <c r="B360" s="84" t="str">
        <f t="shared" ref="B360:B361" si="235">IF(ISBLANK(B359),"No Date",TEXT(B359,"MM/DD/YYYY"))</f>
        <v>No Date</v>
      </c>
      <c r="C360" s="16" t="str">
        <f t="shared" si="212"/>
        <v/>
      </c>
      <c r="D360" s="17">
        <v>2</v>
      </c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9"/>
      <c r="R360" s="20"/>
    </row>
    <row r="361" spans="1:18" ht="15" customHeight="1" thickBot="1" x14ac:dyDescent="0.3">
      <c r="A361" s="21" t="str">
        <f>IF(ISBLANK(A360),"No Site input",A360)</f>
        <v>ODNR_4</v>
      </c>
      <c r="B361" s="85" t="str">
        <f t="shared" si="235"/>
        <v>No Date</v>
      </c>
      <c r="C361" s="22" t="str">
        <f t="shared" si="212"/>
        <v/>
      </c>
      <c r="D361" s="23" t="s">
        <v>14</v>
      </c>
      <c r="E361" s="24" t="str">
        <f t="shared" ref="E361:Q361" si="236">IFERROR(AVERAGE(E359,E360),"")</f>
        <v/>
      </c>
      <c r="F361" s="24" t="str">
        <f t="shared" si="236"/>
        <v/>
      </c>
      <c r="G361" s="24" t="str">
        <f t="shared" si="236"/>
        <v/>
      </c>
      <c r="H361" s="24" t="str">
        <f t="shared" si="236"/>
        <v/>
      </c>
      <c r="I361" s="24" t="str">
        <f t="shared" si="236"/>
        <v/>
      </c>
      <c r="J361" s="24" t="str">
        <f t="shared" si="236"/>
        <v/>
      </c>
      <c r="K361" s="24" t="str">
        <f t="shared" si="236"/>
        <v/>
      </c>
      <c r="L361" s="24" t="str">
        <f t="shared" si="236"/>
        <v/>
      </c>
      <c r="M361" s="24" t="str">
        <f t="shared" si="236"/>
        <v/>
      </c>
      <c r="N361" s="24" t="str">
        <f t="shared" si="236"/>
        <v/>
      </c>
      <c r="O361" s="24" t="str">
        <f t="shared" si="236"/>
        <v/>
      </c>
      <c r="P361" s="24" t="str">
        <f t="shared" si="236"/>
        <v/>
      </c>
      <c r="Q361" s="25" t="str">
        <f t="shared" si="236"/>
        <v/>
      </c>
      <c r="R361" s="26"/>
    </row>
    <row r="362" spans="1:18" ht="15" customHeight="1" x14ac:dyDescent="0.25">
      <c r="A362" s="8" t="s">
        <v>4</v>
      </c>
      <c r="B362" s="83"/>
      <c r="C362" s="9" t="str">
        <f t="shared" si="212"/>
        <v/>
      </c>
      <c r="D362" s="10">
        <v>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2"/>
      <c r="R362" s="13"/>
    </row>
    <row r="363" spans="1:18" ht="15" customHeight="1" x14ac:dyDescent="0.25">
      <c r="A363" s="15" t="str">
        <f>IF(ISBLANK(A362),"No Site input",A362)</f>
        <v>ODNR_6</v>
      </c>
      <c r="B363" s="84" t="str">
        <f t="shared" ref="B363:B364" si="237">IF(ISBLANK(B362),"No Date",TEXT(B362,"MM/DD/YYYY"))</f>
        <v>No Date</v>
      </c>
      <c r="C363" s="16" t="str">
        <f t="shared" si="212"/>
        <v/>
      </c>
      <c r="D363" s="17">
        <v>2</v>
      </c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9"/>
      <c r="R363" s="20"/>
    </row>
    <row r="364" spans="1:18" ht="15" customHeight="1" thickBot="1" x14ac:dyDescent="0.3">
      <c r="A364" s="21" t="str">
        <f>IF(ISBLANK(A363),"No Site input",A363)</f>
        <v>ODNR_6</v>
      </c>
      <c r="B364" s="85" t="str">
        <f t="shared" si="237"/>
        <v>No Date</v>
      </c>
      <c r="C364" s="22" t="str">
        <f t="shared" si="212"/>
        <v/>
      </c>
      <c r="D364" s="23" t="s">
        <v>14</v>
      </c>
      <c r="E364" s="24" t="str">
        <f t="shared" ref="E364:Q364" si="238">IFERROR(AVERAGE(E362,E363),"")</f>
        <v/>
      </c>
      <c r="F364" s="24" t="str">
        <f t="shared" si="238"/>
        <v/>
      </c>
      <c r="G364" s="24" t="str">
        <f t="shared" si="238"/>
        <v/>
      </c>
      <c r="H364" s="24" t="str">
        <f t="shared" si="238"/>
        <v/>
      </c>
      <c r="I364" s="24" t="str">
        <f t="shared" si="238"/>
        <v/>
      </c>
      <c r="J364" s="24" t="str">
        <f t="shared" si="238"/>
        <v/>
      </c>
      <c r="K364" s="24" t="str">
        <f t="shared" si="238"/>
        <v/>
      </c>
      <c r="L364" s="24" t="str">
        <f t="shared" si="238"/>
        <v/>
      </c>
      <c r="M364" s="24" t="str">
        <f t="shared" si="238"/>
        <v/>
      </c>
      <c r="N364" s="24" t="str">
        <f t="shared" si="238"/>
        <v/>
      </c>
      <c r="O364" s="24" t="str">
        <f t="shared" si="238"/>
        <v/>
      </c>
      <c r="P364" s="24" t="str">
        <f t="shared" si="238"/>
        <v/>
      </c>
      <c r="Q364" s="25" t="str">
        <f t="shared" si="238"/>
        <v/>
      </c>
      <c r="R364" s="26"/>
    </row>
    <row r="365" spans="1:18" ht="15" customHeight="1" x14ac:dyDescent="0.25">
      <c r="A365" s="8" t="s">
        <v>3</v>
      </c>
      <c r="B365" s="83"/>
      <c r="C365" s="9" t="str">
        <f t="shared" si="212"/>
        <v/>
      </c>
      <c r="D365" s="10">
        <v>1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2"/>
      <c r="R365" s="27"/>
    </row>
    <row r="366" spans="1:18" ht="15" customHeight="1" x14ac:dyDescent="0.25">
      <c r="A366" s="15" t="str">
        <f>IF(ISBLANK(A365),"No Site input",A365)</f>
        <v>ODNR_2</v>
      </c>
      <c r="B366" s="84" t="str">
        <f t="shared" ref="B366:B367" si="239">IF(ISBLANK(B365),"No Date",TEXT(B365,"MM/DD/YYYY"))</f>
        <v>No Date</v>
      </c>
      <c r="C366" s="16" t="str">
        <f t="shared" si="212"/>
        <v/>
      </c>
      <c r="D366" s="17">
        <v>2</v>
      </c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9"/>
      <c r="R366" s="20"/>
    </row>
    <row r="367" spans="1:18" ht="15" customHeight="1" thickBot="1" x14ac:dyDescent="0.3">
      <c r="A367" s="21" t="str">
        <f>IF(ISBLANK(A366),"No Site input",A366)</f>
        <v>ODNR_2</v>
      </c>
      <c r="B367" s="85" t="str">
        <f t="shared" si="239"/>
        <v>No Date</v>
      </c>
      <c r="C367" s="22" t="str">
        <f t="shared" si="212"/>
        <v/>
      </c>
      <c r="D367" s="23" t="s">
        <v>14</v>
      </c>
      <c r="E367" s="24" t="str">
        <f t="shared" ref="E367:Q367" si="240">IFERROR(AVERAGE(E365,E366),"")</f>
        <v/>
      </c>
      <c r="F367" s="24" t="str">
        <f t="shared" si="240"/>
        <v/>
      </c>
      <c r="G367" s="24" t="str">
        <f t="shared" si="240"/>
        <v/>
      </c>
      <c r="H367" s="24" t="str">
        <f t="shared" si="240"/>
        <v/>
      </c>
      <c r="I367" s="24" t="str">
        <f t="shared" si="240"/>
        <v/>
      </c>
      <c r="J367" s="24" t="str">
        <f t="shared" si="240"/>
        <v/>
      </c>
      <c r="K367" s="24" t="str">
        <f t="shared" si="240"/>
        <v/>
      </c>
      <c r="L367" s="24" t="str">
        <f t="shared" si="240"/>
        <v/>
      </c>
      <c r="M367" s="24" t="str">
        <f t="shared" si="240"/>
        <v/>
      </c>
      <c r="N367" s="24" t="str">
        <f t="shared" si="240"/>
        <v/>
      </c>
      <c r="O367" s="24" t="str">
        <f t="shared" si="240"/>
        <v/>
      </c>
      <c r="P367" s="24" t="str">
        <f t="shared" si="240"/>
        <v/>
      </c>
      <c r="Q367" s="25" t="str">
        <f t="shared" si="240"/>
        <v/>
      </c>
      <c r="R367" s="26"/>
    </row>
    <row r="368" spans="1:18" ht="15" customHeight="1" x14ac:dyDescent="0.25">
      <c r="A368" s="8" t="s">
        <v>15</v>
      </c>
      <c r="B368" s="83"/>
      <c r="C368" s="9" t="str">
        <f t="shared" si="212"/>
        <v/>
      </c>
      <c r="D368" s="10">
        <v>1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2"/>
      <c r="R368" s="13"/>
    </row>
    <row r="369" spans="1:18" ht="15" customHeight="1" x14ac:dyDescent="0.25">
      <c r="A369" s="15" t="str">
        <f>IF(ISBLANK(A368),"No Site input",A368)</f>
        <v>Buoy_2</v>
      </c>
      <c r="B369" s="84" t="str">
        <f t="shared" ref="B369:B370" si="241">IF(ISBLANK(B368),"No Date",TEXT(B368,"MM/DD/YYYY"))</f>
        <v>No Date</v>
      </c>
      <c r="C369" s="16" t="str">
        <f t="shared" si="212"/>
        <v/>
      </c>
      <c r="D369" s="17">
        <v>2</v>
      </c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9"/>
      <c r="R369" s="20"/>
    </row>
    <row r="370" spans="1:18" ht="15" customHeight="1" thickBot="1" x14ac:dyDescent="0.3">
      <c r="A370" s="21" t="str">
        <f>IF(ISBLANK(A369),"No Site input",A369)</f>
        <v>Buoy_2</v>
      </c>
      <c r="B370" s="85" t="str">
        <f t="shared" si="241"/>
        <v>No Date</v>
      </c>
      <c r="C370" s="22" t="str">
        <f t="shared" si="212"/>
        <v/>
      </c>
      <c r="D370" s="23" t="s">
        <v>14</v>
      </c>
      <c r="E370" s="24" t="str">
        <f t="shared" ref="E370:Q370" si="242">IFERROR(AVERAGE(E368,E369),"")</f>
        <v/>
      </c>
      <c r="F370" s="24" t="str">
        <f t="shared" si="242"/>
        <v/>
      </c>
      <c r="G370" s="24" t="str">
        <f t="shared" si="242"/>
        <v/>
      </c>
      <c r="H370" s="24" t="str">
        <f t="shared" si="242"/>
        <v/>
      </c>
      <c r="I370" s="24" t="str">
        <f t="shared" si="242"/>
        <v/>
      </c>
      <c r="J370" s="24" t="str">
        <f t="shared" si="242"/>
        <v/>
      </c>
      <c r="K370" s="24" t="str">
        <f t="shared" si="242"/>
        <v/>
      </c>
      <c r="L370" s="24" t="str">
        <f t="shared" si="242"/>
        <v/>
      </c>
      <c r="M370" s="24" t="str">
        <f t="shared" si="242"/>
        <v/>
      </c>
      <c r="N370" s="24" t="str">
        <f t="shared" si="242"/>
        <v/>
      </c>
      <c r="O370" s="24" t="str">
        <f t="shared" si="242"/>
        <v/>
      </c>
      <c r="P370" s="24" t="str">
        <f t="shared" si="242"/>
        <v/>
      </c>
      <c r="Q370" s="25" t="str">
        <f t="shared" si="242"/>
        <v/>
      </c>
      <c r="R370" s="26"/>
    </row>
    <row r="371" spans="1:18" ht="15" customHeight="1" x14ac:dyDescent="0.25">
      <c r="A371" s="8" t="s">
        <v>2</v>
      </c>
      <c r="B371" s="83"/>
      <c r="C371" s="9" t="str">
        <f t="shared" si="212"/>
        <v/>
      </c>
      <c r="D371" s="10">
        <v>1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2"/>
      <c r="R371" s="13"/>
    </row>
    <row r="372" spans="1:18" ht="15" customHeight="1" x14ac:dyDescent="0.25">
      <c r="A372" s="15" t="str">
        <f>IF(ISBLANK(A371),"No Site input",A371)</f>
        <v>ODNR_1</v>
      </c>
      <c r="B372" s="84" t="str">
        <f t="shared" ref="B372:B373" si="243">IF(ISBLANK(B371),"No Date",TEXT(B371,"MM/DD/YYYY"))</f>
        <v>No Date</v>
      </c>
      <c r="C372" s="16" t="str">
        <f t="shared" si="212"/>
        <v/>
      </c>
      <c r="D372" s="17">
        <v>2</v>
      </c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9"/>
      <c r="R372" s="20"/>
    </row>
    <row r="373" spans="1:18" ht="15" customHeight="1" thickBot="1" x14ac:dyDescent="0.3">
      <c r="A373" s="21" t="str">
        <f>IF(ISBLANK(A372),"No Site input",A372)</f>
        <v>ODNR_1</v>
      </c>
      <c r="B373" s="85" t="str">
        <f t="shared" si="243"/>
        <v>No Date</v>
      </c>
      <c r="C373" s="22" t="str">
        <f t="shared" si="212"/>
        <v/>
      </c>
      <c r="D373" s="23" t="s">
        <v>14</v>
      </c>
      <c r="E373" s="24" t="str">
        <f t="shared" ref="E373:Q373" si="244">IFERROR(AVERAGE(E371,E372),"")</f>
        <v/>
      </c>
      <c r="F373" s="24" t="str">
        <f t="shared" si="244"/>
        <v/>
      </c>
      <c r="G373" s="24" t="str">
        <f t="shared" si="244"/>
        <v/>
      </c>
      <c r="H373" s="24" t="str">
        <f t="shared" si="244"/>
        <v/>
      </c>
      <c r="I373" s="24" t="str">
        <f t="shared" si="244"/>
        <v/>
      </c>
      <c r="J373" s="24" t="str">
        <f t="shared" si="244"/>
        <v/>
      </c>
      <c r="K373" s="24" t="str">
        <f t="shared" si="244"/>
        <v/>
      </c>
      <c r="L373" s="24" t="str">
        <f t="shared" si="244"/>
        <v/>
      </c>
      <c r="M373" s="24" t="str">
        <f t="shared" si="244"/>
        <v/>
      </c>
      <c r="N373" s="24" t="str">
        <f t="shared" si="244"/>
        <v/>
      </c>
      <c r="O373" s="24" t="str">
        <f t="shared" si="244"/>
        <v/>
      </c>
      <c r="P373" s="24" t="str">
        <f t="shared" si="244"/>
        <v/>
      </c>
      <c r="Q373" s="25" t="str">
        <f t="shared" si="244"/>
        <v/>
      </c>
      <c r="R373" s="26"/>
    </row>
    <row r="374" spans="1:18" ht="15" customHeight="1" x14ac:dyDescent="0.25">
      <c r="A374" s="8" t="s">
        <v>1</v>
      </c>
      <c r="B374" s="83"/>
      <c r="C374" s="9" t="str">
        <f t="shared" si="212"/>
        <v/>
      </c>
      <c r="D374" s="10">
        <v>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2"/>
      <c r="R374" s="13"/>
    </row>
    <row r="375" spans="1:18" ht="15" customHeight="1" x14ac:dyDescent="0.25">
      <c r="A375" s="15" t="str">
        <f>IF(ISBLANK(A374),"No Site input",A374)</f>
        <v>EC_1163</v>
      </c>
      <c r="B375" s="84" t="str">
        <f t="shared" ref="B375:B376" si="245">IF(ISBLANK(B374),"No Date",TEXT(B374,"MM/DD/YYYY"))</f>
        <v>No Date</v>
      </c>
      <c r="C375" s="16" t="str">
        <f t="shared" si="212"/>
        <v/>
      </c>
      <c r="D375" s="17">
        <v>2</v>
      </c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9"/>
      <c r="R375" s="20"/>
    </row>
    <row r="376" spans="1:18" ht="15" customHeight="1" thickBot="1" x14ac:dyDescent="0.3">
      <c r="A376" s="21" t="str">
        <f>IF(ISBLANK(A375),"No Site input",A375)</f>
        <v>EC_1163</v>
      </c>
      <c r="B376" s="85" t="str">
        <f t="shared" si="245"/>
        <v>No Date</v>
      </c>
      <c r="C376" s="22" t="str">
        <f t="shared" si="212"/>
        <v/>
      </c>
      <c r="D376" s="23" t="s">
        <v>14</v>
      </c>
      <c r="E376" s="24" t="str">
        <f t="shared" ref="E376:Q376" si="246">IFERROR(AVERAGE(E374,E375),"")</f>
        <v/>
      </c>
      <c r="F376" s="24" t="str">
        <f t="shared" si="246"/>
        <v/>
      </c>
      <c r="G376" s="24" t="str">
        <f t="shared" si="246"/>
        <v/>
      </c>
      <c r="H376" s="24" t="str">
        <f t="shared" si="246"/>
        <v/>
      </c>
      <c r="I376" s="24" t="str">
        <f t="shared" si="246"/>
        <v/>
      </c>
      <c r="J376" s="24" t="str">
        <f t="shared" si="246"/>
        <v/>
      </c>
      <c r="K376" s="24" t="str">
        <f t="shared" si="246"/>
        <v/>
      </c>
      <c r="L376" s="24" t="str">
        <f t="shared" si="246"/>
        <v/>
      </c>
      <c r="M376" s="24" t="str">
        <f t="shared" si="246"/>
        <v/>
      </c>
      <c r="N376" s="24" t="str">
        <f t="shared" si="246"/>
        <v/>
      </c>
      <c r="O376" s="24" t="str">
        <f t="shared" si="246"/>
        <v/>
      </c>
      <c r="P376" s="24" t="str">
        <f t="shared" si="246"/>
        <v/>
      </c>
      <c r="Q376" s="25" t="str">
        <f t="shared" si="246"/>
        <v/>
      </c>
      <c r="R376" s="26"/>
    </row>
    <row r="377" spans="1:18" ht="15" customHeight="1" x14ac:dyDescent="0.25">
      <c r="A377" s="8" t="s">
        <v>16</v>
      </c>
      <c r="B377" s="83"/>
      <c r="C377" s="9" t="str">
        <f t="shared" si="212"/>
        <v/>
      </c>
      <c r="D377" s="10">
        <v>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2"/>
      <c r="R377" s="13"/>
    </row>
    <row r="378" spans="1:18" ht="15" customHeight="1" x14ac:dyDescent="0.25">
      <c r="A378" s="15" t="str">
        <f>IF(ISBLANK(A377),"No Site input",A377)</f>
        <v>Causeway</v>
      </c>
      <c r="B378" s="84" t="str">
        <f t="shared" ref="B378:B379" si="247">IF(ISBLANK(B377),"No Date",TEXT(B377,"MM/DD/YYYY"))</f>
        <v>No Date</v>
      </c>
      <c r="C378" s="16" t="str">
        <f t="shared" si="212"/>
        <v/>
      </c>
      <c r="D378" s="17">
        <v>2</v>
      </c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9"/>
      <c r="R378" s="20"/>
    </row>
    <row r="379" spans="1:18" ht="15" customHeight="1" thickBot="1" x14ac:dyDescent="0.3">
      <c r="A379" s="21" t="str">
        <f>IF(ISBLANK(A378),"No Site input",A378)</f>
        <v>Causeway</v>
      </c>
      <c r="B379" s="85" t="str">
        <f t="shared" si="247"/>
        <v>No Date</v>
      </c>
      <c r="C379" s="22" t="str">
        <f t="shared" si="212"/>
        <v/>
      </c>
      <c r="D379" s="23" t="s">
        <v>14</v>
      </c>
      <c r="E379" s="24" t="str">
        <f t="shared" ref="E379:Q379" si="248">IFERROR(AVERAGE(E377,E378),"")</f>
        <v/>
      </c>
      <c r="F379" s="24" t="str">
        <f t="shared" si="248"/>
        <v/>
      </c>
      <c r="G379" s="24" t="str">
        <f t="shared" si="248"/>
        <v/>
      </c>
      <c r="H379" s="24" t="str">
        <f t="shared" si="248"/>
        <v/>
      </c>
      <c r="I379" s="24" t="str">
        <f t="shared" si="248"/>
        <v/>
      </c>
      <c r="J379" s="24" t="str">
        <f t="shared" si="248"/>
        <v/>
      </c>
      <c r="K379" s="24" t="str">
        <f t="shared" si="248"/>
        <v/>
      </c>
      <c r="L379" s="24" t="str">
        <f t="shared" si="248"/>
        <v/>
      </c>
      <c r="M379" s="24" t="str">
        <f t="shared" si="248"/>
        <v/>
      </c>
      <c r="N379" s="24" t="str">
        <f t="shared" si="248"/>
        <v/>
      </c>
      <c r="O379" s="24" t="str">
        <f t="shared" si="248"/>
        <v/>
      </c>
      <c r="P379" s="24" t="str">
        <f t="shared" si="248"/>
        <v/>
      </c>
      <c r="Q379" s="25" t="str">
        <f t="shared" si="248"/>
        <v/>
      </c>
      <c r="R379" s="26"/>
    </row>
    <row r="380" spans="1:18" ht="15" customHeight="1" x14ac:dyDescent="0.25">
      <c r="A380" s="15" t="s">
        <v>0</v>
      </c>
      <c r="B380" s="83"/>
      <c r="C380" s="9" t="str">
        <f t="shared" si="212"/>
        <v/>
      </c>
      <c r="D380" s="17">
        <v>1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2"/>
      <c r="R380" s="20"/>
    </row>
    <row r="381" spans="1:18" ht="15" customHeight="1" x14ac:dyDescent="0.25">
      <c r="A381" s="15" t="str">
        <f>IF(ISBLANK(A380),"No Site input",A380)</f>
        <v>Bells</v>
      </c>
      <c r="B381" s="84" t="str">
        <f t="shared" ref="B381:B382" si="249">IF(ISBLANK(B380),"No Date",TEXT(B380,"MM/DD/YYYY"))</f>
        <v>No Date</v>
      </c>
      <c r="C381" s="16" t="str">
        <f t="shared" si="212"/>
        <v/>
      </c>
      <c r="D381" s="17">
        <v>2</v>
      </c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9"/>
      <c r="R381" s="20"/>
    </row>
    <row r="382" spans="1:18" ht="15" customHeight="1" thickBot="1" x14ac:dyDescent="0.3">
      <c r="A382" s="21" t="str">
        <f>IF(ISBLANK(A381),"No Site input",A381)</f>
        <v>Bells</v>
      </c>
      <c r="B382" s="85" t="str">
        <f t="shared" si="249"/>
        <v>No Date</v>
      </c>
      <c r="C382" s="22" t="str">
        <f t="shared" si="212"/>
        <v/>
      </c>
      <c r="D382" s="23" t="s">
        <v>14</v>
      </c>
      <c r="E382" s="24" t="str">
        <f t="shared" ref="E382:Q382" si="250">IFERROR(AVERAGE(E380,E381),"")</f>
        <v/>
      </c>
      <c r="F382" s="24" t="str">
        <f t="shared" si="250"/>
        <v/>
      </c>
      <c r="G382" s="24" t="str">
        <f t="shared" si="250"/>
        <v/>
      </c>
      <c r="H382" s="24" t="str">
        <f t="shared" si="250"/>
        <v/>
      </c>
      <c r="I382" s="24" t="str">
        <f t="shared" si="250"/>
        <v/>
      </c>
      <c r="J382" s="24" t="str">
        <f t="shared" si="250"/>
        <v/>
      </c>
      <c r="K382" s="24" t="str">
        <f t="shared" si="250"/>
        <v/>
      </c>
      <c r="L382" s="24" t="str">
        <f t="shared" si="250"/>
        <v/>
      </c>
      <c r="M382" s="24" t="str">
        <f t="shared" si="250"/>
        <v/>
      </c>
      <c r="N382" s="24" t="str">
        <f t="shared" si="250"/>
        <v/>
      </c>
      <c r="O382" s="24" t="str">
        <f t="shared" si="250"/>
        <v/>
      </c>
      <c r="P382" s="24" t="str">
        <f t="shared" si="250"/>
        <v/>
      </c>
      <c r="Q382" s="25" t="str">
        <f t="shared" si="250"/>
        <v/>
      </c>
      <c r="R382" s="26"/>
    </row>
    <row r="383" spans="1:18" ht="15" customHeight="1" x14ac:dyDescent="0.25">
      <c r="A383" s="8" t="s">
        <v>6</v>
      </c>
      <c r="B383" s="83"/>
      <c r="C383" s="9" t="str">
        <f t="shared" si="212"/>
        <v/>
      </c>
      <c r="D383" s="10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2"/>
      <c r="R383" s="13"/>
    </row>
    <row r="384" spans="1:18" ht="15" customHeight="1" x14ac:dyDescent="0.25">
      <c r="A384" s="15" t="str">
        <f>IF(ISBLANK(A383),"No Site input",A383)</f>
        <v>Muddy Creek</v>
      </c>
      <c r="B384" s="84" t="str">
        <f t="shared" ref="B384:B385" si="251">IF(ISBLANK(B383),"No Date",TEXT(B383,"MM/DD/YYYY"))</f>
        <v>No Date</v>
      </c>
      <c r="C384" s="16" t="str">
        <f t="shared" si="212"/>
        <v/>
      </c>
      <c r="D384" s="17">
        <v>2</v>
      </c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9"/>
      <c r="R384" s="20"/>
    </row>
    <row r="385" spans="1:18" ht="15" customHeight="1" thickBot="1" x14ac:dyDescent="0.3">
      <c r="A385" s="21" t="str">
        <f>IF(ISBLANK(A384),"No Site input",A384)</f>
        <v>Muddy Creek</v>
      </c>
      <c r="B385" s="85" t="str">
        <f t="shared" si="251"/>
        <v>No Date</v>
      </c>
      <c r="C385" s="22" t="str">
        <f t="shared" si="212"/>
        <v/>
      </c>
      <c r="D385" s="23" t="s">
        <v>14</v>
      </c>
      <c r="E385" s="24" t="str">
        <f>IFERROR(AVERAGE(E383,E384),"")</f>
        <v/>
      </c>
      <c r="F385" s="24" t="str">
        <f t="shared" ref="F385:Q385" si="252">IFERROR(AVERAGE(F383,F384),"")</f>
        <v/>
      </c>
      <c r="G385" s="24" t="str">
        <f t="shared" si="252"/>
        <v/>
      </c>
      <c r="H385" s="24" t="str">
        <f t="shared" si="252"/>
        <v/>
      </c>
      <c r="I385" s="24" t="str">
        <f t="shared" si="252"/>
        <v/>
      </c>
      <c r="J385" s="24" t="str">
        <f t="shared" si="252"/>
        <v/>
      </c>
      <c r="K385" s="24" t="str">
        <f t="shared" si="252"/>
        <v/>
      </c>
      <c r="L385" s="24" t="str">
        <f t="shared" si="252"/>
        <v/>
      </c>
      <c r="M385" s="24" t="str">
        <f t="shared" si="252"/>
        <v/>
      </c>
      <c r="N385" s="24" t="str">
        <f t="shared" si="252"/>
        <v/>
      </c>
      <c r="O385" s="24" t="str">
        <f t="shared" si="252"/>
        <v/>
      </c>
      <c r="P385" s="24" t="str">
        <f t="shared" si="252"/>
        <v/>
      </c>
      <c r="Q385" s="25" t="str">
        <f t="shared" si="252"/>
        <v/>
      </c>
      <c r="R385" s="26"/>
    </row>
    <row r="386" spans="1:18" ht="15" customHeight="1" x14ac:dyDescent="0.25">
      <c r="A386" s="15" t="s">
        <v>5</v>
      </c>
      <c r="B386" s="83"/>
      <c r="C386" s="9" t="str">
        <f t="shared" si="212"/>
        <v/>
      </c>
      <c r="D386" s="17">
        <v>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2"/>
      <c r="R386" s="20"/>
    </row>
    <row r="387" spans="1:18" ht="15" customHeight="1" x14ac:dyDescent="0.25">
      <c r="A387" s="15" t="str">
        <f>IF(ISBLANK(A386),"No Site input",A386)</f>
        <v>ODNR_4</v>
      </c>
      <c r="B387" s="84" t="str">
        <f t="shared" ref="B387:B388" si="253">IF(ISBLANK(B386),"No Date",TEXT(B386,"MM/DD/YYYY"))</f>
        <v>No Date</v>
      </c>
      <c r="C387" s="16" t="str">
        <f t="shared" si="212"/>
        <v/>
      </c>
      <c r="D387" s="17">
        <v>2</v>
      </c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9"/>
      <c r="R387" s="20"/>
    </row>
    <row r="388" spans="1:18" ht="15" customHeight="1" thickBot="1" x14ac:dyDescent="0.3">
      <c r="A388" s="21" t="str">
        <f>IF(ISBLANK(A387),"No Site input",A387)</f>
        <v>ODNR_4</v>
      </c>
      <c r="B388" s="85" t="str">
        <f t="shared" si="253"/>
        <v>No Date</v>
      </c>
      <c r="C388" s="22" t="str">
        <f t="shared" si="212"/>
        <v/>
      </c>
      <c r="D388" s="23" t="s">
        <v>14</v>
      </c>
      <c r="E388" s="24" t="str">
        <f t="shared" ref="E388:Q388" si="254">IFERROR(AVERAGE(E386,E387),"")</f>
        <v/>
      </c>
      <c r="F388" s="24" t="str">
        <f t="shared" si="254"/>
        <v/>
      </c>
      <c r="G388" s="24" t="str">
        <f t="shared" si="254"/>
        <v/>
      </c>
      <c r="H388" s="24" t="str">
        <f t="shared" si="254"/>
        <v/>
      </c>
      <c r="I388" s="24" t="str">
        <f t="shared" si="254"/>
        <v/>
      </c>
      <c r="J388" s="24" t="str">
        <f t="shared" si="254"/>
        <v/>
      </c>
      <c r="K388" s="24" t="str">
        <f t="shared" si="254"/>
        <v/>
      </c>
      <c r="L388" s="24" t="str">
        <f t="shared" si="254"/>
        <v/>
      </c>
      <c r="M388" s="24" t="str">
        <f t="shared" si="254"/>
        <v/>
      </c>
      <c r="N388" s="24" t="str">
        <f t="shared" si="254"/>
        <v/>
      </c>
      <c r="O388" s="24" t="str">
        <f t="shared" si="254"/>
        <v/>
      </c>
      <c r="P388" s="24" t="str">
        <f t="shared" si="254"/>
        <v/>
      </c>
      <c r="Q388" s="25" t="str">
        <f t="shared" si="254"/>
        <v/>
      </c>
      <c r="R388" s="26"/>
    </row>
    <row r="389" spans="1:18" ht="15" customHeight="1" x14ac:dyDescent="0.25">
      <c r="A389" s="8" t="s">
        <v>4</v>
      </c>
      <c r="B389" s="83"/>
      <c r="C389" s="9" t="str">
        <f t="shared" si="212"/>
        <v/>
      </c>
      <c r="D389" s="10">
        <v>1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2"/>
      <c r="R389" s="13"/>
    </row>
    <row r="390" spans="1:18" ht="15" customHeight="1" x14ac:dyDescent="0.25">
      <c r="A390" s="15" t="str">
        <f>IF(ISBLANK(A389),"No Site input",A389)</f>
        <v>ODNR_6</v>
      </c>
      <c r="B390" s="84" t="str">
        <f t="shared" ref="B390:B391" si="255">IF(ISBLANK(B389),"No Date",TEXT(B389,"MM/DD/YYYY"))</f>
        <v>No Date</v>
      </c>
      <c r="C390" s="16" t="str">
        <f t="shared" ref="C390:C409" si="256">IFERROR(IF(B390&gt;0,B390-DATE(YEAR(B390),1,1)+1,""),"")</f>
        <v/>
      </c>
      <c r="D390" s="17">
        <v>2</v>
      </c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9"/>
      <c r="R390" s="20"/>
    </row>
    <row r="391" spans="1:18" ht="15" customHeight="1" thickBot="1" x14ac:dyDescent="0.3">
      <c r="A391" s="21" t="str">
        <f>IF(ISBLANK(A390),"No Site input",A390)</f>
        <v>ODNR_6</v>
      </c>
      <c r="B391" s="85" t="str">
        <f t="shared" si="255"/>
        <v>No Date</v>
      </c>
      <c r="C391" s="22" t="str">
        <f t="shared" si="256"/>
        <v/>
      </c>
      <c r="D391" s="23" t="s">
        <v>14</v>
      </c>
      <c r="E391" s="24" t="str">
        <f t="shared" ref="E391:Q391" si="257">IFERROR(AVERAGE(E389,E390),"")</f>
        <v/>
      </c>
      <c r="F391" s="24" t="str">
        <f t="shared" si="257"/>
        <v/>
      </c>
      <c r="G391" s="24" t="str">
        <f t="shared" si="257"/>
        <v/>
      </c>
      <c r="H391" s="24" t="str">
        <f t="shared" si="257"/>
        <v/>
      </c>
      <c r="I391" s="24" t="str">
        <f t="shared" si="257"/>
        <v/>
      </c>
      <c r="J391" s="24" t="str">
        <f t="shared" si="257"/>
        <v/>
      </c>
      <c r="K391" s="24" t="str">
        <f t="shared" si="257"/>
        <v/>
      </c>
      <c r="L391" s="24" t="str">
        <f t="shared" si="257"/>
        <v/>
      </c>
      <c r="M391" s="24" t="str">
        <f t="shared" si="257"/>
        <v/>
      </c>
      <c r="N391" s="24" t="str">
        <f t="shared" si="257"/>
        <v/>
      </c>
      <c r="O391" s="24" t="str">
        <f t="shared" si="257"/>
        <v/>
      </c>
      <c r="P391" s="24" t="str">
        <f t="shared" si="257"/>
        <v/>
      </c>
      <c r="Q391" s="25" t="str">
        <f t="shared" si="257"/>
        <v/>
      </c>
      <c r="R391" s="26"/>
    </row>
    <row r="392" spans="1:18" ht="15" customHeight="1" x14ac:dyDescent="0.25">
      <c r="A392" s="8" t="s">
        <v>3</v>
      </c>
      <c r="B392" s="83"/>
      <c r="C392" s="9" t="str">
        <f t="shared" si="256"/>
        <v/>
      </c>
      <c r="D392" s="10">
        <v>1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2"/>
      <c r="R392" s="27"/>
    </row>
    <row r="393" spans="1:18" ht="15" customHeight="1" x14ac:dyDescent="0.25">
      <c r="A393" s="15" t="str">
        <f>IF(ISBLANK(A392),"No Site input",A392)</f>
        <v>ODNR_2</v>
      </c>
      <c r="B393" s="84" t="str">
        <f t="shared" ref="B393:B394" si="258">IF(ISBLANK(B392),"No Date",TEXT(B392,"MM/DD/YYYY"))</f>
        <v>No Date</v>
      </c>
      <c r="C393" s="16" t="str">
        <f t="shared" si="256"/>
        <v/>
      </c>
      <c r="D393" s="17">
        <v>2</v>
      </c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9"/>
      <c r="R393" s="20"/>
    </row>
    <row r="394" spans="1:18" ht="15" customHeight="1" thickBot="1" x14ac:dyDescent="0.3">
      <c r="A394" s="21" t="str">
        <f>IF(ISBLANK(A393),"No Site input",A393)</f>
        <v>ODNR_2</v>
      </c>
      <c r="B394" s="85" t="str">
        <f t="shared" si="258"/>
        <v>No Date</v>
      </c>
      <c r="C394" s="22" t="str">
        <f t="shared" si="256"/>
        <v/>
      </c>
      <c r="D394" s="23" t="s">
        <v>14</v>
      </c>
      <c r="E394" s="24" t="str">
        <f t="shared" ref="E394:Q394" si="259">IFERROR(AVERAGE(E392,E393),"")</f>
        <v/>
      </c>
      <c r="F394" s="24" t="str">
        <f t="shared" si="259"/>
        <v/>
      </c>
      <c r="G394" s="24" t="str">
        <f t="shared" si="259"/>
        <v/>
      </c>
      <c r="H394" s="24" t="str">
        <f t="shared" si="259"/>
        <v/>
      </c>
      <c r="I394" s="24" t="str">
        <f t="shared" si="259"/>
        <v/>
      </c>
      <c r="J394" s="24" t="str">
        <f t="shared" si="259"/>
        <v/>
      </c>
      <c r="K394" s="24" t="str">
        <f t="shared" si="259"/>
        <v/>
      </c>
      <c r="L394" s="24" t="str">
        <f t="shared" si="259"/>
        <v/>
      </c>
      <c r="M394" s="24" t="str">
        <f t="shared" si="259"/>
        <v/>
      </c>
      <c r="N394" s="24" t="str">
        <f t="shared" si="259"/>
        <v/>
      </c>
      <c r="O394" s="24" t="str">
        <f t="shared" si="259"/>
        <v/>
      </c>
      <c r="P394" s="24" t="str">
        <f t="shared" si="259"/>
        <v/>
      </c>
      <c r="Q394" s="25" t="str">
        <f t="shared" si="259"/>
        <v/>
      </c>
      <c r="R394" s="26"/>
    </row>
    <row r="395" spans="1:18" ht="15" customHeight="1" x14ac:dyDescent="0.25">
      <c r="A395" s="8" t="s">
        <v>15</v>
      </c>
      <c r="B395" s="83"/>
      <c r="C395" s="9" t="str">
        <f t="shared" si="256"/>
        <v/>
      </c>
      <c r="D395" s="10">
        <v>1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2"/>
      <c r="R395" s="13"/>
    </row>
    <row r="396" spans="1:18" ht="15" customHeight="1" x14ac:dyDescent="0.25">
      <c r="A396" s="15" t="str">
        <f>IF(ISBLANK(A395),"No Site input",A395)</f>
        <v>Buoy_2</v>
      </c>
      <c r="B396" s="84" t="str">
        <f t="shared" ref="B396:B397" si="260">IF(ISBLANK(B395),"No Date",TEXT(B395,"MM/DD/YYYY"))</f>
        <v>No Date</v>
      </c>
      <c r="C396" s="16" t="str">
        <f t="shared" si="256"/>
        <v/>
      </c>
      <c r="D396" s="17">
        <v>2</v>
      </c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9"/>
      <c r="R396" s="20"/>
    </row>
    <row r="397" spans="1:18" ht="15" customHeight="1" thickBot="1" x14ac:dyDescent="0.3">
      <c r="A397" s="21" t="str">
        <f>IF(ISBLANK(A396),"No Site input",A396)</f>
        <v>Buoy_2</v>
      </c>
      <c r="B397" s="85" t="str">
        <f t="shared" si="260"/>
        <v>No Date</v>
      </c>
      <c r="C397" s="22" t="str">
        <f t="shared" si="256"/>
        <v/>
      </c>
      <c r="D397" s="23" t="s">
        <v>14</v>
      </c>
      <c r="E397" s="24" t="str">
        <f t="shared" ref="E397:Q397" si="261">IFERROR(AVERAGE(E395,E396),"")</f>
        <v/>
      </c>
      <c r="F397" s="24" t="str">
        <f t="shared" si="261"/>
        <v/>
      </c>
      <c r="G397" s="24" t="str">
        <f t="shared" si="261"/>
        <v/>
      </c>
      <c r="H397" s="24" t="str">
        <f t="shared" si="261"/>
        <v/>
      </c>
      <c r="I397" s="24" t="str">
        <f t="shared" si="261"/>
        <v/>
      </c>
      <c r="J397" s="24" t="str">
        <f t="shared" si="261"/>
        <v/>
      </c>
      <c r="K397" s="24" t="str">
        <f t="shared" si="261"/>
        <v/>
      </c>
      <c r="L397" s="24" t="str">
        <f t="shared" si="261"/>
        <v/>
      </c>
      <c r="M397" s="24" t="str">
        <f t="shared" si="261"/>
        <v/>
      </c>
      <c r="N397" s="24" t="str">
        <f t="shared" si="261"/>
        <v/>
      </c>
      <c r="O397" s="24" t="str">
        <f t="shared" si="261"/>
        <v/>
      </c>
      <c r="P397" s="24" t="str">
        <f t="shared" si="261"/>
        <v/>
      </c>
      <c r="Q397" s="25" t="str">
        <f t="shared" si="261"/>
        <v/>
      </c>
      <c r="R397" s="26"/>
    </row>
    <row r="398" spans="1:18" ht="15" customHeight="1" x14ac:dyDescent="0.25">
      <c r="A398" s="8" t="s">
        <v>2</v>
      </c>
      <c r="B398" s="83"/>
      <c r="C398" s="9" t="str">
        <f t="shared" si="256"/>
        <v/>
      </c>
      <c r="D398" s="10">
        <v>1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/>
      <c r="R398" s="13"/>
    </row>
    <row r="399" spans="1:18" ht="15" customHeight="1" x14ac:dyDescent="0.25">
      <c r="A399" s="15" t="str">
        <f>IF(ISBLANK(A398),"No Site input",A398)</f>
        <v>ODNR_1</v>
      </c>
      <c r="B399" s="84" t="str">
        <f t="shared" ref="B399:B400" si="262">IF(ISBLANK(B398),"No Date",TEXT(B398,"MM/DD/YYYY"))</f>
        <v>No Date</v>
      </c>
      <c r="C399" s="16" t="str">
        <f t="shared" si="256"/>
        <v/>
      </c>
      <c r="D399" s="17">
        <v>2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9"/>
      <c r="R399" s="20"/>
    </row>
    <row r="400" spans="1:18" ht="15" customHeight="1" thickBot="1" x14ac:dyDescent="0.3">
      <c r="A400" s="21" t="str">
        <f>IF(ISBLANK(A399),"No Site input",A399)</f>
        <v>ODNR_1</v>
      </c>
      <c r="B400" s="85" t="str">
        <f t="shared" si="262"/>
        <v>No Date</v>
      </c>
      <c r="C400" s="22" t="str">
        <f t="shared" si="256"/>
        <v/>
      </c>
      <c r="D400" s="23" t="s">
        <v>14</v>
      </c>
      <c r="E400" s="24" t="str">
        <f t="shared" ref="E400:Q400" si="263">IFERROR(AVERAGE(E398,E399),"")</f>
        <v/>
      </c>
      <c r="F400" s="24" t="str">
        <f t="shared" si="263"/>
        <v/>
      </c>
      <c r="G400" s="24" t="str">
        <f t="shared" si="263"/>
        <v/>
      </c>
      <c r="H400" s="24" t="str">
        <f t="shared" si="263"/>
        <v/>
      </c>
      <c r="I400" s="24" t="str">
        <f t="shared" si="263"/>
        <v/>
      </c>
      <c r="J400" s="24" t="str">
        <f t="shared" si="263"/>
        <v/>
      </c>
      <c r="K400" s="24" t="str">
        <f t="shared" si="263"/>
        <v/>
      </c>
      <c r="L400" s="24" t="str">
        <f t="shared" si="263"/>
        <v/>
      </c>
      <c r="M400" s="24" t="str">
        <f t="shared" si="263"/>
        <v/>
      </c>
      <c r="N400" s="24" t="str">
        <f t="shared" si="263"/>
        <v/>
      </c>
      <c r="O400" s="24" t="str">
        <f t="shared" si="263"/>
        <v/>
      </c>
      <c r="P400" s="24" t="str">
        <f t="shared" si="263"/>
        <v/>
      </c>
      <c r="Q400" s="25" t="str">
        <f t="shared" si="263"/>
        <v/>
      </c>
      <c r="R400" s="26"/>
    </row>
    <row r="401" spans="1:18" ht="15" customHeight="1" x14ac:dyDescent="0.25">
      <c r="A401" s="8" t="s">
        <v>1</v>
      </c>
      <c r="B401" s="83"/>
      <c r="C401" s="9" t="str">
        <f t="shared" si="256"/>
        <v/>
      </c>
      <c r="D401" s="10">
        <v>1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2"/>
      <c r="R401" s="13"/>
    </row>
    <row r="402" spans="1:18" ht="15" customHeight="1" x14ac:dyDescent="0.25">
      <c r="A402" s="15" t="str">
        <f>IF(ISBLANK(A401),"No Site input",A401)</f>
        <v>EC_1163</v>
      </c>
      <c r="B402" s="84" t="str">
        <f t="shared" ref="B402:B403" si="264">IF(ISBLANK(B401),"No Date",TEXT(B401,"MM/DD/YYYY"))</f>
        <v>No Date</v>
      </c>
      <c r="C402" s="16" t="str">
        <f t="shared" si="256"/>
        <v/>
      </c>
      <c r="D402" s="17">
        <v>2</v>
      </c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9"/>
      <c r="R402" s="20"/>
    </row>
    <row r="403" spans="1:18" ht="15" customHeight="1" thickBot="1" x14ac:dyDescent="0.3">
      <c r="A403" s="21" t="str">
        <f>IF(ISBLANK(A402),"No Site input",A402)</f>
        <v>EC_1163</v>
      </c>
      <c r="B403" s="85" t="str">
        <f t="shared" si="264"/>
        <v>No Date</v>
      </c>
      <c r="C403" s="22" t="str">
        <f t="shared" si="256"/>
        <v/>
      </c>
      <c r="D403" s="23" t="s">
        <v>14</v>
      </c>
      <c r="E403" s="24" t="str">
        <f t="shared" ref="E403:Q403" si="265">IFERROR(AVERAGE(E401,E402),"")</f>
        <v/>
      </c>
      <c r="F403" s="24" t="str">
        <f t="shared" si="265"/>
        <v/>
      </c>
      <c r="G403" s="24" t="str">
        <f t="shared" si="265"/>
        <v/>
      </c>
      <c r="H403" s="24" t="str">
        <f t="shared" si="265"/>
        <v/>
      </c>
      <c r="I403" s="24" t="str">
        <f t="shared" si="265"/>
        <v/>
      </c>
      <c r="J403" s="24" t="str">
        <f t="shared" si="265"/>
        <v/>
      </c>
      <c r="K403" s="24" t="str">
        <f t="shared" si="265"/>
        <v/>
      </c>
      <c r="L403" s="24" t="str">
        <f t="shared" si="265"/>
        <v/>
      </c>
      <c r="M403" s="24" t="str">
        <f t="shared" si="265"/>
        <v/>
      </c>
      <c r="N403" s="24" t="str">
        <f t="shared" si="265"/>
        <v/>
      </c>
      <c r="O403" s="24" t="str">
        <f t="shared" si="265"/>
        <v/>
      </c>
      <c r="P403" s="24" t="str">
        <f t="shared" si="265"/>
        <v/>
      </c>
      <c r="Q403" s="25" t="str">
        <f t="shared" si="265"/>
        <v/>
      </c>
      <c r="R403" s="26"/>
    </row>
    <row r="404" spans="1:18" ht="15" customHeight="1" x14ac:dyDescent="0.25">
      <c r="A404" s="8" t="s">
        <v>16</v>
      </c>
      <c r="B404" s="83"/>
      <c r="C404" s="9" t="str">
        <f t="shared" si="256"/>
        <v/>
      </c>
      <c r="D404" s="10">
        <v>1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2"/>
      <c r="R404" s="13"/>
    </row>
    <row r="405" spans="1:18" ht="15" customHeight="1" x14ac:dyDescent="0.25">
      <c r="A405" s="15" t="str">
        <f>IF(ISBLANK(A404),"No Site input",A404)</f>
        <v>Causeway</v>
      </c>
      <c r="B405" s="84" t="str">
        <f t="shared" ref="B405:B406" si="266">IF(ISBLANK(B404),"No Date",TEXT(B404,"MM/DD/YYYY"))</f>
        <v>No Date</v>
      </c>
      <c r="C405" s="16" t="str">
        <f t="shared" si="256"/>
        <v/>
      </c>
      <c r="D405" s="17">
        <v>2</v>
      </c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9"/>
      <c r="R405" s="20"/>
    </row>
    <row r="406" spans="1:18" ht="15" customHeight="1" thickBot="1" x14ac:dyDescent="0.3">
      <c r="A406" s="21" t="str">
        <f>IF(ISBLANK(A405),"No Site input",A405)</f>
        <v>Causeway</v>
      </c>
      <c r="B406" s="85" t="str">
        <f t="shared" si="266"/>
        <v>No Date</v>
      </c>
      <c r="C406" s="22" t="str">
        <f t="shared" si="256"/>
        <v/>
      </c>
      <c r="D406" s="23" t="s">
        <v>14</v>
      </c>
      <c r="E406" s="24" t="str">
        <f t="shared" ref="E406:Q406" si="267">IFERROR(AVERAGE(E404,E405),"")</f>
        <v/>
      </c>
      <c r="F406" s="24" t="str">
        <f t="shared" si="267"/>
        <v/>
      </c>
      <c r="G406" s="24" t="str">
        <f t="shared" si="267"/>
        <v/>
      </c>
      <c r="H406" s="24" t="str">
        <f t="shared" si="267"/>
        <v/>
      </c>
      <c r="I406" s="24" t="str">
        <f t="shared" si="267"/>
        <v/>
      </c>
      <c r="J406" s="24" t="str">
        <f t="shared" si="267"/>
        <v/>
      </c>
      <c r="K406" s="24" t="str">
        <f t="shared" si="267"/>
        <v/>
      </c>
      <c r="L406" s="24" t="str">
        <f t="shared" si="267"/>
        <v/>
      </c>
      <c r="M406" s="24" t="str">
        <f t="shared" si="267"/>
        <v/>
      </c>
      <c r="N406" s="24" t="str">
        <f t="shared" si="267"/>
        <v/>
      </c>
      <c r="O406" s="24" t="str">
        <f t="shared" si="267"/>
        <v/>
      </c>
      <c r="P406" s="24" t="str">
        <f t="shared" si="267"/>
        <v/>
      </c>
      <c r="Q406" s="25" t="str">
        <f t="shared" si="267"/>
        <v/>
      </c>
      <c r="R406" s="26"/>
    </row>
    <row r="407" spans="1:18" ht="15" customHeight="1" x14ac:dyDescent="0.25">
      <c r="A407" s="15" t="s">
        <v>0</v>
      </c>
      <c r="B407" s="83"/>
      <c r="C407" s="9" t="str">
        <f t="shared" si="256"/>
        <v/>
      </c>
      <c r="D407" s="17">
        <v>1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2"/>
      <c r="R407" s="20"/>
    </row>
    <row r="408" spans="1:18" ht="15" customHeight="1" x14ac:dyDescent="0.25">
      <c r="A408" s="15" t="str">
        <f>IF(ISBLANK(A407),"No Site input",A407)</f>
        <v>Bells</v>
      </c>
      <c r="B408" s="84" t="str">
        <f t="shared" ref="B408:B409" si="268">IF(ISBLANK(B407),"No Date",TEXT(B407,"MM/DD/YYYY"))</f>
        <v>No Date</v>
      </c>
      <c r="C408" s="16" t="str">
        <f t="shared" si="256"/>
        <v/>
      </c>
      <c r="D408" s="17">
        <v>2</v>
      </c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9"/>
      <c r="R408" s="20"/>
    </row>
    <row r="409" spans="1:18" ht="15" customHeight="1" thickBot="1" x14ac:dyDescent="0.3">
      <c r="A409" s="21" t="str">
        <f>IF(ISBLANK(A408),"No Site input",A408)</f>
        <v>Bells</v>
      </c>
      <c r="B409" s="85" t="str">
        <f t="shared" si="268"/>
        <v>No Date</v>
      </c>
      <c r="C409" s="22" t="str">
        <f t="shared" si="256"/>
        <v/>
      </c>
      <c r="D409" s="23" t="s">
        <v>14</v>
      </c>
      <c r="E409" s="24" t="str">
        <f t="shared" ref="E409:Q409" si="269">IFERROR(AVERAGE(E407,E408),"")</f>
        <v/>
      </c>
      <c r="F409" s="24" t="str">
        <f t="shared" si="269"/>
        <v/>
      </c>
      <c r="G409" s="24" t="str">
        <f t="shared" si="269"/>
        <v/>
      </c>
      <c r="H409" s="24" t="str">
        <f t="shared" si="269"/>
        <v/>
      </c>
      <c r="I409" s="24" t="str">
        <f t="shared" si="269"/>
        <v/>
      </c>
      <c r="J409" s="24" t="str">
        <f t="shared" si="269"/>
        <v/>
      </c>
      <c r="K409" s="24" t="str">
        <f t="shared" si="269"/>
        <v/>
      </c>
      <c r="L409" s="24" t="str">
        <f t="shared" si="269"/>
        <v/>
      </c>
      <c r="M409" s="24" t="str">
        <f t="shared" si="269"/>
        <v/>
      </c>
      <c r="N409" s="24" t="str">
        <f t="shared" si="269"/>
        <v/>
      </c>
      <c r="O409" s="24" t="str">
        <f t="shared" si="269"/>
        <v/>
      </c>
      <c r="P409" s="24" t="str">
        <f t="shared" si="269"/>
        <v/>
      </c>
      <c r="Q409" s="25" t="str">
        <f t="shared" si="269"/>
        <v/>
      </c>
      <c r="R409" s="26"/>
    </row>
    <row r="410" spans="1:18" ht="15" customHeight="1" x14ac:dyDescent="0.25">
      <c r="A410" s="8"/>
      <c r="B410" s="83"/>
      <c r="C410" s="9" t="str">
        <f>IFERROR(IF(B410&gt;0,B410-DATE(YEAR(B410),1,1)+1,""),"")</f>
        <v/>
      </c>
      <c r="D410" s="17">
        <v>1</v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5"/>
    </row>
    <row r="411" spans="1:18" ht="15" customHeight="1" x14ac:dyDescent="0.25">
      <c r="A411" s="15" t="str">
        <f>IF(ISBLANK(A410),"No Site input",A410)</f>
        <v>No Site input</v>
      </c>
      <c r="B411" s="84" t="str">
        <f>IF(ISBLANK(B410),"No Date",TEXT(B410,"MM/DD/YYYY"))</f>
        <v>No Date</v>
      </c>
      <c r="C411" s="16" t="str">
        <f t="shared" ref="C411:C436" si="270">IFERROR(IF(B411&gt;0,B411-DATE(YEAR(B411),1,1)+1,""),"")</f>
        <v/>
      </c>
      <c r="D411" s="17">
        <v>2</v>
      </c>
      <c r="R411" s="76"/>
    </row>
    <row r="412" spans="1:18" ht="15" customHeight="1" thickBot="1" x14ac:dyDescent="0.3">
      <c r="A412" s="21" t="str">
        <f>IF(ISBLANK(A411),"No Site input",A411)</f>
        <v>No Site input</v>
      </c>
      <c r="B412" s="85" t="str">
        <f>IF(ISBLANK(B411),"No Date",TEXT(B411,"MM/DD/YYYY"))</f>
        <v>No Date</v>
      </c>
      <c r="C412" s="22" t="str">
        <f t="shared" si="270"/>
        <v/>
      </c>
      <c r="D412" s="23" t="s">
        <v>14</v>
      </c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7"/>
    </row>
    <row r="413" spans="1:18" ht="15" customHeight="1" x14ac:dyDescent="0.25">
      <c r="A413" s="8"/>
      <c r="B413" s="83"/>
      <c r="C413" s="9" t="str">
        <f>IFERROR(IF(B413&gt;0,B413-DATE(YEAR(B413),1,1)+1,""),"")</f>
        <v/>
      </c>
      <c r="D413" s="17">
        <v>1</v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5"/>
    </row>
    <row r="414" spans="1:18" ht="15" customHeight="1" x14ac:dyDescent="0.25">
      <c r="A414" s="15" t="str">
        <f t="shared" ref="A414:A415" si="271">IF(ISBLANK(A413),"No Site input",A413)</f>
        <v>No Site input</v>
      </c>
      <c r="B414" s="84" t="str">
        <f>IF(ISBLANK(B413),"No Date",TEXT(B413,"MM/DD/YYYY"))</f>
        <v>No Date</v>
      </c>
      <c r="C414" s="16" t="str">
        <f t="shared" si="270"/>
        <v/>
      </c>
      <c r="D414" s="17">
        <v>2</v>
      </c>
      <c r="R414" s="76"/>
    </row>
    <row r="415" spans="1:18" ht="15" customHeight="1" thickBot="1" x14ac:dyDescent="0.3">
      <c r="A415" s="21" t="str">
        <f t="shared" si="271"/>
        <v>No Site input</v>
      </c>
      <c r="B415" s="85" t="str">
        <f>IF(ISBLANK(B414),"No Date",TEXT(B414,"MM/DD/YYYY"))</f>
        <v>No Date</v>
      </c>
      <c r="C415" s="22" t="str">
        <f t="shared" si="270"/>
        <v/>
      </c>
      <c r="D415" s="23" t="s">
        <v>14</v>
      </c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7"/>
    </row>
    <row r="416" spans="1:18" ht="15" customHeight="1" x14ac:dyDescent="0.25">
      <c r="A416" s="8"/>
      <c r="B416" s="83"/>
      <c r="C416" s="9" t="str">
        <f>IFERROR(IF(B416&gt;0,B416-DATE(YEAR(B416),1,1)+1,""),"")</f>
        <v/>
      </c>
      <c r="D416" s="17">
        <v>1</v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5"/>
    </row>
    <row r="417" spans="1:18" ht="15" customHeight="1" x14ac:dyDescent="0.25">
      <c r="A417" s="15" t="str">
        <f t="shared" ref="A417:A418" si="272">IF(ISBLANK(A416),"No Site input",A416)</f>
        <v>No Site input</v>
      </c>
      <c r="B417" s="84" t="str">
        <f>IF(ISBLANK(B416),"No Date",TEXT(B416,"MM/DD/YYYY"))</f>
        <v>No Date</v>
      </c>
      <c r="C417" s="16" t="str">
        <f t="shared" si="270"/>
        <v/>
      </c>
      <c r="D417" s="17">
        <v>2</v>
      </c>
      <c r="R417" s="76"/>
    </row>
    <row r="418" spans="1:18" ht="15" customHeight="1" thickBot="1" x14ac:dyDescent="0.3">
      <c r="A418" s="21" t="str">
        <f t="shared" si="272"/>
        <v>No Site input</v>
      </c>
      <c r="B418" s="85" t="str">
        <f>IF(ISBLANK(B417),"No Date",TEXT(B417,"MM/DD/YYYY"))</f>
        <v>No Date</v>
      </c>
      <c r="C418" s="22" t="str">
        <f t="shared" si="270"/>
        <v/>
      </c>
      <c r="D418" s="23" t="s">
        <v>14</v>
      </c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7"/>
    </row>
    <row r="419" spans="1:18" ht="15" customHeight="1" x14ac:dyDescent="0.25">
      <c r="A419" s="8"/>
      <c r="B419" s="83"/>
      <c r="C419" s="9" t="str">
        <f>IFERROR(IF(B419&gt;0,B419-DATE(YEAR(B419),1,1)+1,""),"")</f>
        <v/>
      </c>
      <c r="D419" s="17">
        <v>1</v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5"/>
    </row>
    <row r="420" spans="1:18" ht="15" customHeight="1" x14ac:dyDescent="0.25">
      <c r="A420" s="15" t="str">
        <f t="shared" ref="A420:A421" si="273">IF(ISBLANK(A419),"No Site input",A419)</f>
        <v>No Site input</v>
      </c>
      <c r="B420" s="84" t="str">
        <f>IF(ISBLANK(B419),"No Date",TEXT(B419,"MM/DD/YYYY"))</f>
        <v>No Date</v>
      </c>
      <c r="C420" s="16" t="str">
        <f t="shared" si="270"/>
        <v/>
      </c>
      <c r="D420" s="17">
        <v>2</v>
      </c>
      <c r="R420" s="76"/>
    </row>
    <row r="421" spans="1:18" ht="15" customHeight="1" thickBot="1" x14ac:dyDescent="0.3">
      <c r="A421" s="21" t="str">
        <f t="shared" si="273"/>
        <v>No Site input</v>
      </c>
      <c r="B421" s="85" t="str">
        <f>IF(ISBLANK(B420),"No Date",TEXT(B420,"MM/DD/YYYY"))</f>
        <v>No Date</v>
      </c>
      <c r="C421" s="22" t="str">
        <f t="shared" si="270"/>
        <v/>
      </c>
      <c r="D421" s="23" t="s">
        <v>14</v>
      </c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7"/>
    </row>
    <row r="422" spans="1:18" ht="15" customHeight="1" x14ac:dyDescent="0.25">
      <c r="A422" s="8"/>
      <c r="B422" s="83"/>
      <c r="C422" s="9" t="str">
        <f>IFERROR(IF(B422&gt;0,B422-DATE(YEAR(B422),1,1)+1,""),"")</f>
        <v/>
      </c>
      <c r="D422" s="17">
        <v>1</v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5"/>
    </row>
    <row r="423" spans="1:18" ht="15" customHeight="1" x14ac:dyDescent="0.25">
      <c r="A423" s="15" t="str">
        <f t="shared" ref="A423:A424" si="274">IF(ISBLANK(A422),"No Site input",A422)</f>
        <v>No Site input</v>
      </c>
      <c r="B423" s="84" t="str">
        <f>IF(ISBLANK(B422),"No Date",TEXT(B422,"MM/DD/YYYY"))</f>
        <v>No Date</v>
      </c>
      <c r="C423" s="16" t="str">
        <f t="shared" si="270"/>
        <v/>
      </c>
      <c r="D423" s="17">
        <v>2</v>
      </c>
      <c r="R423" s="76"/>
    </row>
    <row r="424" spans="1:18" ht="15" customHeight="1" thickBot="1" x14ac:dyDescent="0.3">
      <c r="A424" s="21" t="str">
        <f t="shared" si="274"/>
        <v>No Site input</v>
      </c>
      <c r="B424" s="85" t="str">
        <f>IF(ISBLANK(B423),"No Date",TEXT(B423,"MM/DD/YYYY"))</f>
        <v>No Date</v>
      </c>
      <c r="C424" s="22" t="str">
        <f t="shared" si="270"/>
        <v/>
      </c>
      <c r="D424" s="23" t="s">
        <v>14</v>
      </c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7"/>
    </row>
    <row r="425" spans="1:18" ht="15" customHeight="1" x14ac:dyDescent="0.25">
      <c r="A425" s="8"/>
      <c r="B425" s="83"/>
      <c r="C425" s="9" t="str">
        <f>IFERROR(IF(B425&gt;0,B425-DATE(YEAR(B425),1,1)+1,""),"")</f>
        <v/>
      </c>
      <c r="D425" s="17">
        <v>1</v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5"/>
    </row>
    <row r="426" spans="1:18" ht="15" customHeight="1" x14ac:dyDescent="0.25">
      <c r="A426" s="15" t="str">
        <f t="shared" ref="A426:A427" si="275">IF(ISBLANK(A425),"No Site input",A425)</f>
        <v>No Site input</v>
      </c>
      <c r="B426" s="84" t="str">
        <f>IF(ISBLANK(B425),"No Date",TEXT(B425,"MM/DD/YYYY"))</f>
        <v>No Date</v>
      </c>
      <c r="C426" s="16" t="str">
        <f t="shared" si="270"/>
        <v/>
      </c>
      <c r="D426" s="17">
        <v>2</v>
      </c>
      <c r="R426" s="76"/>
    </row>
    <row r="427" spans="1:18" ht="15" customHeight="1" thickBot="1" x14ac:dyDescent="0.3">
      <c r="A427" s="21" t="str">
        <f t="shared" si="275"/>
        <v>No Site input</v>
      </c>
      <c r="B427" s="85" t="str">
        <f>IF(ISBLANK(B426),"No Date",TEXT(B426,"MM/DD/YYYY"))</f>
        <v>No Date</v>
      </c>
      <c r="C427" s="22" t="str">
        <f t="shared" si="270"/>
        <v/>
      </c>
      <c r="D427" s="23" t="s">
        <v>14</v>
      </c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7"/>
    </row>
    <row r="428" spans="1:18" ht="15" customHeight="1" x14ac:dyDescent="0.25">
      <c r="A428" s="8"/>
      <c r="B428" s="83"/>
      <c r="C428" s="9" t="str">
        <f>IFERROR(IF(B428&gt;0,B428-DATE(YEAR(B428),1,1)+1,""),"")</f>
        <v/>
      </c>
      <c r="D428" s="17">
        <v>1</v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5"/>
    </row>
    <row r="429" spans="1:18" ht="15" customHeight="1" x14ac:dyDescent="0.25">
      <c r="A429" s="15" t="str">
        <f t="shared" ref="A429:A430" si="276">IF(ISBLANK(A428),"No Site input",A428)</f>
        <v>No Site input</v>
      </c>
      <c r="B429" s="84" t="str">
        <f>IF(ISBLANK(B428),"No Date",TEXT(B428,"MM/DD/YYYY"))</f>
        <v>No Date</v>
      </c>
      <c r="C429" s="16" t="str">
        <f t="shared" si="270"/>
        <v/>
      </c>
      <c r="D429" s="17">
        <v>2</v>
      </c>
      <c r="R429" s="76"/>
    </row>
    <row r="430" spans="1:18" ht="15" customHeight="1" thickBot="1" x14ac:dyDescent="0.3">
      <c r="A430" s="21" t="str">
        <f t="shared" si="276"/>
        <v>No Site input</v>
      </c>
      <c r="B430" s="85" t="str">
        <f>IF(ISBLANK(B429),"No Date",TEXT(B429,"MM/DD/YYYY"))</f>
        <v>No Date</v>
      </c>
      <c r="C430" s="22" t="str">
        <f t="shared" si="270"/>
        <v/>
      </c>
      <c r="D430" s="23" t="s">
        <v>14</v>
      </c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7"/>
    </row>
    <row r="431" spans="1:18" ht="15" customHeight="1" x14ac:dyDescent="0.25">
      <c r="A431" s="8"/>
      <c r="B431" s="83"/>
      <c r="C431" s="9" t="str">
        <f>IFERROR(IF(B431&gt;0,B431-DATE(YEAR(B431),1,1)+1,""),"")</f>
        <v/>
      </c>
      <c r="D431" s="17">
        <v>1</v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5"/>
    </row>
    <row r="432" spans="1:18" ht="15" customHeight="1" x14ac:dyDescent="0.25">
      <c r="A432" s="15" t="str">
        <f t="shared" ref="A432:A433" si="277">IF(ISBLANK(A431),"No Site input",A431)</f>
        <v>No Site input</v>
      </c>
      <c r="B432" s="84" t="str">
        <f>IF(ISBLANK(B431),"No Date",TEXT(B431,"MM/DD/YYYY"))</f>
        <v>No Date</v>
      </c>
      <c r="C432" s="16" t="str">
        <f t="shared" si="270"/>
        <v/>
      </c>
      <c r="D432" s="17">
        <v>2</v>
      </c>
      <c r="R432" s="76"/>
    </row>
    <row r="433" spans="1:18" ht="15" customHeight="1" thickBot="1" x14ac:dyDescent="0.3">
      <c r="A433" s="21" t="str">
        <f t="shared" si="277"/>
        <v>No Site input</v>
      </c>
      <c r="B433" s="85" t="str">
        <f>IF(ISBLANK(B432),"No Date",TEXT(B432,"MM/DD/YYYY"))</f>
        <v>No Date</v>
      </c>
      <c r="C433" s="22" t="str">
        <f t="shared" si="270"/>
        <v/>
      </c>
      <c r="D433" s="23" t="s">
        <v>14</v>
      </c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7"/>
    </row>
    <row r="434" spans="1:18" ht="15" customHeight="1" x14ac:dyDescent="0.25">
      <c r="A434" s="8"/>
      <c r="B434" s="83"/>
      <c r="C434" s="9" t="str">
        <f>IFERROR(IF(B434&gt;0,B434-DATE(YEAR(B434),1,1)+1,""),"")</f>
        <v/>
      </c>
      <c r="D434" s="17">
        <v>1</v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5"/>
    </row>
    <row r="435" spans="1:18" ht="15" customHeight="1" x14ac:dyDescent="0.25">
      <c r="A435" s="15" t="str">
        <f t="shared" ref="A435:A436" si="278">IF(ISBLANK(A434),"No Site input",A434)</f>
        <v>No Site input</v>
      </c>
      <c r="B435" s="84" t="str">
        <f>IF(ISBLANK(B434),"No Date",TEXT(B434,"MM/DD/YYYY"))</f>
        <v>No Date</v>
      </c>
      <c r="C435" s="16" t="str">
        <f t="shared" si="270"/>
        <v/>
      </c>
      <c r="D435" s="17">
        <v>2</v>
      </c>
      <c r="R435" s="76"/>
    </row>
    <row r="436" spans="1:18" ht="15" customHeight="1" thickBot="1" x14ac:dyDescent="0.3">
      <c r="A436" s="21" t="str">
        <f t="shared" si="278"/>
        <v>No Site input</v>
      </c>
      <c r="B436" s="85" t="str">
        <f>IF(ISBLANK(B435),"No Date",TEXT(B435,"MM/DD/YYYY"))</f>
        <v>No Date</v>
      </c>
      <c r="C436" s="22" t="str">
        <f t="shared" si="270"/>
        <v/>
      </c>
      <c r="D436" s="23" t="s">
        <v>14</v>
      </c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7"/>
    </row>
  </sheetData>
  <sheetProtection algorithmName="SHA-512" hashValue="rZTueNdrCl5pftv0Qhh7CAvMSLKiQMec0E7r8hptQJskMytppeGpHWyJmvsvjD6gUgYh7aHZh79EeZnD54EAlw==" saltValue="2V62vi/iZzFxGS3ByqES/g==" spinCount="100000" sheet="1" objects="1" scenarios="1"/>
  <mergeCells count="1">
    <mergeCell ref="S1:T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6F70-1EE8-445C-B223-32D9519B9032}">
  <dimension ref="A1:AE38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  <col min="2" max="2" width="10.7109375" bestFit="1" customWidth="1"/>
    <col min="17" max="17" width="12.42578125" bestFit="1" customWidth="1"/>
    <col min="18" max="18" width="2.140625" customWidth="1"/>
    <col min="31" max="31" width="13.140625" customWidth="1"/>
  </cols>
  <sheetData>
    <row r="1" spans="1:31" ht="45.75" thickBot="1" x14ac:dyDescent="0.3">
      <c r="A1" s="66" t="s">
        <v>35</v>
      </c>
      <c r="B1" s="67" t="s">
        <v>34</v>
      </c>
      <c r="C1" s="67" t="s">
        <v>33</v>
      </c>
      <c r="D1" s="67">
        <f>Template!E1</f>
        <v>0</v>
      </c>
      <c r="E1" s="67">
        <f>Template!F1</f>
        <v>0.5</v>
      </c>
      <c r="F1" s="79">
        <f>Template!G1</f>
        <v>1</v>
      </c>
      <c r="G1" s="67">
        <f>Template!H1</f>
        <v>1.5</v>
      </c>
      <c r="H1" s="79">
        <f>Template!I1</f>
        <v>2</v>
      </c>
      <c r="I1" s="67">
        <f>Template!J1</f>
        <v>2.5</v>
      </c>
      <c r="J1" s="79">
        <f>Template!K1</f>
        <v>3</v>
      </c>
      <c r="K1" s="67">
        <f>Template!L1</f>
        <v>3.5</v>
      </c>
      <c r="L1" s="79">
        <f>Template!M1</f>
        <v>4</v>
      </c>
      <c r="M1" s="67">
        <f>Template!N1</f>
        <v>4.5</v>
      </c>
      <c r="N1" s="79">
        <f>Template!O1</f>
        <v>5</v>
      </c>
      <c r="O1" s="67">
        <f>Template!P1</f>
        <v>5.5</v>
      </c>
      <c r="P1" s="79">
        <f>Template!Q1</f>
        <v>6</v>
      </c>
      <c r="Q1" s="68" t="s">
        <v>36</v>
      </c>
      <c r="R1" s="69"/>
      <c r="S1" s="70" t="s">
        <v>21</v>
      </c>
      <c r="T1" s="70" t="s">
        <v>22</v>
      </c>
      <c r="U1" s="71" t="s">
        <v>23</v>
      </c>
      <c r="V1" s="71" t="s">
        <v>26</v>
      </c>
      <c r="W1" s="71" t="s">
        <v>24</v>
      </c>
      <c r="X1" s="71" t="s">
        <v>27</v>
      </c>
      <c r="Y1" s="71" t="s">
        <v>25</v>
      </c>
      <c r="Z1" s="71" t="s">
        <v>28</v>
      </c>
      <c r="AA1" s="71" t="s">
        <v>29</v>
      </c>
      <c r="AB1" s="71" t="s">
        <v>30</v>
      </c>
      <c r="AC1" s="71" t="s">
        <v>31</v>
      </c>
      <c r="AD1" s="71" t="s">
        <v>32</v>
      </c>
      <c r="AE1" s="72" t="s">
        <v>37</v>
      </c>
    </row>
    <row r="2" spans="1:31" ht="16.5" thickTop="1" thickBot="1" x14ac:dyDescent="0.3">
      <c r="A2" s="38" t="str">
        <f ca="1">IF(ISBLANK(OFFSET(Template!$A$1,(ROW()-1)*3,0)),"No Site",OFFSET(Template!$A$1,(ROW()-1)*3,0))</f>
        <v>Test</v>
      </c>
      <c r="B2" s="39" t="str">
        <f ca="1">IF(ISBLANK(OFFSET(Template!$B$1,(ROW()-1)*3,0)),"No Data",TEXT(OFFSET(Template!$B$1,(ROW()-1)*3,0),"MM/DD/YYYY"))</f>
        <v>05/29/2023</v>
      </c>
      <c r="C2" s="39">
        <f ca="1">IF(ISBLANK(OFFSET(Template!$C$1,(ROW()-1)*3,0)),"No Data",OFFSET(Template!$C$1,(ROW()-1)*3,0))</f>
        <v>149</v>
      </c>
      <c r="D2" s="39">
        <f ca="1">IF(ISBLANK(OFFSET(Template!E$1,(ROW()-1)*3,0)),"",OFFSET(Template!E$1,(ROW()-1)*3,0))</f>
        <v>10</v>
      </c>
      <c r="E2" s="39">
        <f ca="1">IF(ISBLANK(OFFSET(Template!$F$1,(ROW()-1)*3,0)),"",OFFSET(Template!$F$1,(ROW()-1)*3,0))</f>
        <v>9</v>
      </c>
      <c r="F2" s="39">
        <f ca="1">IF(ISBLANK(OFFSET(Template!$G$1,(ROW()-1)*3,0)),"",OFFSET(Template!$G$1,(ROW()-1)*3,0))</f>
        <v>8</v>
      </c>
      <c r="G2" s="39">
        <f ca="1">IF(ISBLANK(OFFSET(Template!$H$1,(ROW()-1)*3,0)),"",OFFSET(Template!$H$1,(ROW()-1)*3,0))</f>
        <v>7</v>
      </c>
      <c r="H2" s="39">
        <f ca="1">IF(ISBLANK(OFFSET(Template!$I$1,(ROW()-1)*3,0)),"",OFFSET(Template!$I$1,(ROW()-1)*3,0))</f>
        <v>6</v>
      </c>
      <c r="I2" s="39">
        <f ca="1">IF(ISBLANK(OFFSET(Template!$J$1,(ROW()-1)*3,0)),"",OFFSET(Template!$J$1,(ROW()-1)*3,0))</f>
        <v>5</v>
      </c>
      <c r="J2" s="39">
        <f ca="1">IF(ISBLANK(OFFSET(Template!$K$1,(ROW()-1)*3,0)),"",OFFSET(Template!$K$1,(ROW()-1)*3,0))</f>
        <v>4</v>
      </c>
      <c r="K2" s="39">
        <f ca="1">IF(ISBLANK(OFFSET(Template!$L$1,(ROW()-1)*3,0)),"",OFFSET(Template!$L$1,(ROW()-1)*3,0))</f>
        <v>3</v>
      </c>
      <c r="L2" s="39">
        <f ca="1">IF(ISBLANK(OFFSET(Template!$M$1,(ROW()-1)*3,0)),"",OFFSET(Template!$M$1,(ROW()-1)*3,0))</f>
        <v>2</v>
      </c>
      <c r="M2" s="39">
        <f ca="1">IF(ISBLANK(OFFSET(Template!$N$1,(ROW()-1)*3,0)),"",OFFSET(Template!$N$1,(ROW()-1)*3,0))</f>
        <v>1</v>
      </c>
      <c r="N2" s="39" t="str">
        <f ca="1">IF(ISBLANK(OFFSET(Template!$O$1,(ROW()-1)*3,0)),"",OFFSET(Template!$O$1,(ROW()-1)*3,0))</f>
        <v/>
      </c>
      <c r="O2" s="39" t="str">
        <f ca="1">IF(ISBLANK(OFFSET(Template!$P$1,(ROW()-1)*3,0)),"",OFFSET(Template!$P$1,(ROW()-1)*3,0))</f>
        <v/>
      </c>
      <c r="P2" s="39" t="str">
        <f ca="1">IF(ISBLANK(OFFSET(Template!$Q$1,(ROW()-1)*3,0)),"",OFFSET(Template!$Q$1,(ROW()-1)*3,0))</f>
        <v/>
      </c>
      <c r="Q2" s="40">
        <f ca="1">IFERROR((AVERAGE(D2:P2)),"No Data")</f>
        <v>5.5</v>
      </c>
      <c r="R2" s="65"/>
      <c r="S2" s="62">
        <f t="shared" ref="S2:AD17" ca="1" si="0">IFERROR(D2-E2,"")</f>
        <v>1</v>
      </c>
      <c r="T2" s="63">
        <f t="shared" ca="1" si="0"/>
        <v>1</v>
      </c>
      <c r="U2" s="63">
        <f t="shared" ca="1" si="0"/>
        <v>1</v>
      </c>
      <c r="V2" s="63">
        <f t="shared" ca="1" si="0"/>
        <v>1</v>
      </c>
      <c r="W2" s="63">
        <f t="shared" ca="1" si="0"/>
        <v>1</v>
      </c>
      <c r="X2" s="63">
        <f t="shared" ca="1" si="0"/>
        <v>1</v>
      </c>
      <c r="Y2" s="63">
        <f t="shared" ca="1" si="0"/>
        <v>1</v>
      </c>
      <c r="Z2" s="63">
        <f t="shared" ca="1" si="0"/>
        <v>1</v>
      </c>
      <c r="AA2" s="63">
        <f t="shared" ca="1" si="0"/>
        <v>1</v>
      </c>
      <c r="AB2" s="63" t="str">
        <f t="shared" ca="1" si="0"/>
        <v/>
      </c>
      <c r="AC2" s="63" t="str">
        <f t="shared" ca="1" si="0"/>
        <v/>
      </c>
      <c r="AD2" s="63" t="str">
        <f t="shared" ca="1" si="0"/>
        <v/>
      </c>
      <c r="AE2" s="64">
        <f ca="1">IFERROR(AVERAGE(S2:AD2),"")</f>
        <v>1</v>
      </c>
    </row>
    <row r="3" spans="1:31" x14ac:dyDescent="0.25">
      <c r="A3" s="29" t="str">
        <f ca="1">IF(ISBLANK(OFFSET(Template!$A$1,(ROW()-1)*3,0)),"No Site",OFFSET(Template!$A$1,(ROW()-1)*3,0))</f>
        <v>Muddy Creek</v>
      </c>
      <c r="B3" s="30" t="str">
        <f ca="1">IF(ISBLANK(OFFSET(Template!$B$1,(ROW()-1)*3,0)),"No Data",TEXT(OFFSET(Template!$B$1,(ROW()-1)*3,0),"MM/DD/YYYY"))</f>
        <v>05/29/2023</v>
      </c>
      <c r="C3" s="30">
        <f ca="1">IF(ISBLANK(OFFSET(Template!$C$1,(ROW()-1)*3,0)),"No Data",OFFSET(Template!$C$1,(ROW()-1)*3,0))</f>
        <v>149</v>
      </c>
      <c r="D3" s="30" t="str">
        <f ca="1">IF(ISBLANK(OFFSET(Template!E$1,(ROW()-1)*3,0)),"",OFFSET(Template!E$1,(ROW()-1)*3,0))</f>
        <v/>
      </c>
      <c r="E3" s="30" t="str">
        <f ca="1">IF(ISBLANK(OFFSET(Template!$F$1,(ROW()-1)*3,0)),"",OFFSET(Template!$F$1,(ROW()-1)*3,0))</f>
        <v/>
      </c>
      <c r="F3" s="30" t="str">
        <f ca="1">IF(ISBLANK(OFFSET(Template!$G$1,(ROW()-1)*3,0)),"",OFFSET(Template!$G$1,(ROW()-1)*3,0))</f>
        <v/>
      </c>
      <c r="G3" s="30" t="str">
        <f ca="1">IF(ISBLANK(OFFSET(Template!$H$1,(ROW()-1)*3,0)),"",OFFSET(Template!$H$1,(ROW()-1)*3,0))</f>
        <v/>
      </c>
      <c r="H3" s="30" t="str">
        <f ca="1">IF(ISBLANK(OFFSET(Template!$I$1,(ROW()-1)*3,0)),"",OFFSET(Template!$I$1,(ROW()-1)*3,0))</f>
        <v/>
      </c>
      <c r="I3" s="30" t="str">
        <f ca="1">IF(ISBLANK(OFFSET(Template!$J$1,(ROW()-1)*3,0)),"",OFFSET(Template!$J$1,(ROW()-1)*3,0))</f>
        <v/>
      </c>
      <c r="J3" s="30" t="str">
        <f ca="1">IF(ISBLANK(OFFSET(Template!$K$1,(ROW()-1)*3,0)),"",OFFSET(Template!$K$1,(ROW()-1)*3,0))</f>
        <v/>
      </c>
      <c r="K3" s="30" t="str">
        <f ca="1">IF(ISBLANK(OFFSET(Template!$L$1,(ROW()-1)*3,0)),"",OFFSET(Template!$L$1,(ROW()-1)*3,0))</f>
        <v/>
      </c>
      <c r="L3" s="30" t="str">
        <f ca="1">IF(ISBLANK(OFFSET(Template!$M$1,(ROW()-1)*3,0)),"",OFFSET(Template!$M$1,(ROW()-1)*3,0))</f>
        <v/>
      </c>
      <c r="M3" s="30" t="str">
        <f ca="1">IF(ISBLANK(OFFSET(Template!$N$1,(ROW()-1)*3,0)),"",OFFSET(Template!$N$1,(ROW()-1)*3,0))</f>
        <v/>
      </c>
      <c r="N3" s="30" t="str">
        <f ca="1">IF(ISBLANK(OFFSET(Template!$O$1,(ROW()-1)*3,0)),"",OFFSET(Template!$O$1,(ROW()-1)*3,0))</f>
        <v/>
      </c>
      <c r="O3" s="30" t="str">
        <f ca="1">IF(ISBLANK(OFFSET(Template!$P$1,(ROW()-1)*3,0)),"",OFFSET(Template!$P$1,(ROW()-1)*3,0))</f>
        <v/>
      </c>
      <c r="P3" s="30" t="str">
        <f ca="1">IF(ISBLANK(OFFSET(Template!$Q$1,(ROW()-1)*3,0)),"",OFFSET(Template!$Q$1,(ROW()-1)*3,0))</f>
        <v/>
      </c>
      <c r="Q3" s="59" t="str">
        <f ca="1">IFERROR((AVERAGE(D3:P3)),"No Data")</f>
        <v>No Data</v>
      </c>
      <c r="R3" s="65"/>
      <c r="S3" s="29" t="str">
        <f t="shared" ca="1" si="0"/>
        <v/>
      </c>
      <c r="T3" s="30" t="str">
        <f t="shared" ca="1" si="0"/>
        <v/>
      </c>
      <c r="U3" s="30" t="str">
        <f t="shared" ca="1" si="0"/>
        <v/>
      </c>
      <c r="V3" s="30" t="str">
        <f t="shared" ca="1" si="0"/>
        <v/>
      </c>
      <c r="W3" s="30" t="str">
        <f t="shared" ca="1" si="0"/>
        <v/>
      </c>
      <c r="X3" s="30" t="str">
        <f t="shared" ca="1" si="0"/>
        <v/>
      </c>
      <c r="Y3" s="30" t="str">
        <f t="shared" ca="1" si="0"/>
        <v/>
      </c>
      <c r="Z3" s="30" t="str">
        <f t="shared" ca="1" si="0"/>
        <v/>
      </c>
      <c r="AA3" s="30" t="str">
        <f t="shared" ca="1" si="0"/>
        <v/>
      </c>
      <c r="AB3" s="30" t="str">
        <f t="shared" ca="1" si="0"/>
        <v/>
      </c>
      <c r="AC3" s="30" t="str">
        <f t="shared" ca="1" si="0"/>
        <v/>
      </c>
      <c r="AD3" s="30" t="str">
        <f t="shared" ca="1" si="0"/>
        <v/>
      </c>
      <c r="AE3" s="31" t="str">
        <f t="shared" ref="AE3:AE38" ca="1" si="1">IFERROR(AVERAGE(S3:AD3),"")</f>
        <v/>
      </c>
    </row>
    <row r="4" spans="1:31" x14ac:dyDescent="0.25">
      <c r="A4" s="32" t="str">
        <f ca="1">IF(ISBLANK(OFFSET(Template!$A$1,(ROW()-1)*3,0)),"No Site",OFFSET(Template!$A$1,(ROW()-1)*3,0))</f>
        <v>ODNR_4</v>
      </c>
      <c r="B4" s="33" t="str">
        <f ca="1">IF(ISBLANK(OFFSET(Template!$B$1,(ROW()-1)*3,0)),"No Data",TEXT(OFFSET(Template!$B$1,(ROW()-1)*3,0),"MM/DD/YYYY"))</f>
        <v>05/29/2023</v>
      </c>
      <c r="C4" s="33">
        <f ca="1">IF(ISBLANK(OFFSET(Template!$C$1,(ROW()-1)*3,0)),"No Data",OFFSET(Template!$C$1,(ROW()-1)*3,0))</f>
        <v>149</v>
      </c>
      <c r="D4" s="33" t="str">
        <f ca="1">IF(ISBLANK(OFFSET(Template!E$1,(ROW()-1)*3,0)),"",OFFSET(Template!E$1,(ROW()-1)*3,0))</f>
        <v/>
      </c>
      <c r="E4" s="33" t="str">
        <f ca="1">IF(ISBLANK(OFFSET(Template!$F$1,(ROW()-1)*3,0)),"",OFFSET(Template!$F$1,(ROW()-1)*3,0))</f>
        <v/>
      </c>
      <c r="F4" s="33" t="str">
        <f ca="1">IF(ISBLANK(OFFSET(Template!$G$1,(ROW()-1)*3,0)),"",OFFSET(Template!$G$1,(ROW()-1)*3,0))</f>
        <v/>
      </c>
      <c r="G4" s="33" t="str">
        <f ca="1">IF(ISBLANK(OFFSET(Template!$H$1,(ROW()-1)*3,0)),"",OFFSET(Template!$H$1,(ROW()-1)*3,0))</f>
        <v/>
      </c>
      <c r="H4" s="33" t="str">
        <f ca="1">IF(ISBLANK(OFFSET(Template!$I$1,(ROW()-1)*3,0)),"",OFFSET(Template!$I$1,(ROW()-1)*3,0))</f>
        <v/>
      </c>
      <c r="I4" s="33" t="str">
        <f ca="1">IF(ISBLANK(OFFSET(Template!$J$1,(ROW()-1)*3,0)),"",OFFSET(Template!$J$1,(ROW()-1)*3,0))</f>
        <v/>
      </c>
      <c r="J4" s="33" t="str">
        <f ca="1">IF(ISBLANK(OFFSET(Template!$K$1,(ROW()-1)*3,0)),"",OFFSET(Template!$K$1,(ROW()-1)*3,0))</f>
        <v/>
      </c>
      <c r="K4" s="33" t="str">
        <f ca="1">IF(ISBLANK(OFFSET(Template!$L$1,(ROW()-1)*3,0)),"",OFFSET(Template!$L$1,(ROW()-1)*3,0))</f>
        <v/>
      </c>
      <c r="L4" s="33" t="str">
        <f ca="1">IF(ISBLANK(OFFSET(Template!$M$1,(ROW()-1)*3,0)),"",OFFSET(Template!$M$1,(ROW()-1)*3,0))</f>
        <v/>
      </c>
      <c r="M4" s="33" t="str">
        <f ca="1">IF(ISBLANK(OFFSET(Template!$N$1,(ROW()-1)*3,0)),"",OFFSET(Template!$N$1,(ROW()-1)*3,0))</f>
        <v/>
      </c>
      <c r="N4" s="33" t="str">
        <f ca="1">IF(ISBLANK(OFFSET(Template!$O$1,(ROW()-1)*3,0)),"",OFFSET(Template!$O$1,(ROW()-1)*3,0))</f>
        <v/>
      </c>
      <c r="O4" s="33" t="str">
        <f ca="1">IF(ISBLANK(OFFSET(Template!$P$1,(ROW()-1)*3,0)),"",OFFSET(Template!$P$1,(ROW()-1)*3,0))</f>
        <v/>
      </c>
      <c r="P4" s="33" t="str">
        <f ca="1">IF(ISBLANK(OFFSET(Template!$Q$1,(ROW()-1)*3,0)),"",OFFSET(Template!$Q$1,(ROW()-1)*3,0))</f>
        <v/>
      </c>
      <c r="Q4" s="60" t="str">
        <f t="shared" ref="Q4:Q38" ca="1" si="2">IFERROR((AVERAGE(D4:P4)),"No Data")</f>
        <v>No Data</v>
      </c>
      <c r="R4" s="65"/>
      <c r="S4" s="32" t="str">
        <f t="shared" ca="1" si="0"/>
        <v/>
      </c>
      <c r="T4" s="33" t="str">
        <f t="shared" ca="1" si="0"/>
        <v/>
      </c>
      <c r="U4" s="33" t="str">
        <f t="shared" ca="1" si="0"/>
        <v/>
      </c>
      <c r="V4" s="33" t="str">
        <f t="shared" ca="1" si="0"/>
        <v/>
      </c>
      <c r="W4" s="33" t="str">
        <f t="shared" ca="1" si="0"/>
        <v/>
      </c>
      <c r="X4" s="33" t="str">
        <f t="shared" ca="1" si="0"/>
        <v/>
      </c>
      <c r="Y4" s="33" t="str">
        <f t="shared" ca="1" si="0"/>
        <v/>
      </c>
      <c r="Z4" s="33" t="str">
        <f t="shared" ca="1" si="0"/>
        <v/>
      </c>
      <c r="AA4" s="33" t="str">
        <f t="shared" ca="1" si="0"/>
        <v/>
      </c>
      <c r="AB4" s="33" t="str">
        <f t="shared" ca="1" si="0"/>
        <v/>
      </c>
      <c r="AC4" s="33" t="str">
        <f t="shared" ca="1" si="0"/>
        <v/>
      </c>
      <c r="AD4" s="33" t="str">
        <f t="shared" ca="1" si="0"/>
        <v/>
      </c>
      <c r="AE4" s="34" t="str">
        <f t="shared" ca="1" si="1"/>
        <v/>
      </c>
    </row>
    <row r="5" spans="1:31" x14ac:dyDescent="0.25">
      <c r="A5" s="32" t="str">
        <f ca="1">IF(ISBLANK(OFFSET(Template!$A$1,(ROW()-1)*3,0)),"No Site",OFFSET(Template!$A$1,(ROW()-1)*3,0))</f>
        <v>ODNR_6</v>
      </c>
      <c r="B5" s="33" t="str">
        <f ca="1">IF(ISBLANK(OFFSET(Template!$B$1,(ROW()-1)*3,0)),"No Data",TEXT(OFFSET(Template!$B$1,(ROW()-1)*3,0),"MM/DD/YYYY"))</f>
        <v>05/29/2023</v>
      </c>
      <c r="C5" s="33">
        <f ca="1">IF(ISBLANK(OFFSET(Template!$C$1,(ROW()-1)*3,0)),"No Data",OFFSET(Template!$C$1,(ROW()-1)*3,0))</f>
        <v>149</v>
      </c>
      <c r="D5" s="33" t="str">
        <f ca="1">IF(ISBLANK(OFFSET(Template!E$1,(ROW()-1)*3,0)),"",OFFSET(Template!E$1,(ROW()-1)*3,0))</f>
        <v/>
      </c>
      <c r="E5" s="33" t="str">
        <f ca="1">IF(ISBLANK(OFFSET(Template!$F$1,(ROW()-1)*3,0)),"",OFFSET(Template!$F$1,(ROW()-1)*3,0))</f>
        <v/>
      </c>
      <c r="F5" s="33" t="str">
        <f ca="1">IF(ISBLANK(OFFSET(Template!$G$1,(ROW()-1)*3,0)),"",OFFSET(Template!$G$1,(ROW()-1)*3,0))</f>
        <v/>
      </c>
      <c r="G5" s="33" t="str">
        <f ca="1">IF(ISBLANK(OFFSET(Template!$H$1,(ROW()-1)*3,0)),"",OFFSET(Template!$H$1,(ROW()-1)*3,0))</f>
        <v/>
      </c>
      <c r="H5" s="33" t="str">
        <f ca="1">IF(ISBLANK(OFFSET(Template!$I$1,(ROW()-1)*3,0)),"",OFFSET(Template!$I$1,(ROW()-1)*3,0))</f>
        <v/>
      </c>
      <c r="I5" s="33" t="str">
        <f ca="1">IF(ISBLANK(OFFSET(Template!$J$1,(ROW()-1)*3,0)),"",OFFSET(Template!$J$1,(ROW()-1)*3,0))</f>
        <v/>
      </c>
      <c r="J5" s="33" t="str">
        <f ca="1">IF(ISBLANK(OFFSET(Template!$K$1,(ROW()-1)*3,0)),"",OFFSET(Template!$K$1,(ROW()-1)*3,0))</f>
        <v/>
      </c>
      <c r="K5" s="33" t="str">
        <f ca="1">IF(ISBLANK(OFFSET(Template!$L$1,(ROW()-1)*3,0)),"",OFFSET(Template!$L$1,(ROW()-1)*3,0))</f>
        <v/>
      </c>
      <c r="L5" s="33" t="str">
        <f ca="1">IF(ISBLANK(OFFSET(Template!$M$1,(ROW()-1)*3,0)),"",OFFSET(Template!$M$1,(ROW()-1)*3,0))</f>
        <v/>
      </c>
      <c r="M5" s="33" t="str">
        <f ca="1">IF(ISBLANK(OFFSET(Template!$N$1,(ROW()-1)*3,0)),"",OFFSET(Template!$N$1,(ROW()-1)*3,0))</f>
        <v/>
      </c>
      <c r="N5" s="33" t="str">
        <f ca="1">IF(ISBLANK(OFFSET(Template!$O$1,(ROW()-1)*3,0)),"",OFFSET(Template!$O$1,(ROW()-1)*3,0))</f>
        <v/>
      </c>
      <c r="O5" s="33" t="str">
        <f ca="1">IF(ISBLANK(OFFSET(Template!$P$1,(ROW()-1)*3,0)),"",OFFSET(Template!$P$1,(ROW()-1)*3,0))</f>
        <v/>
      </c>
      <c r="P5" s="33" t="str">
        <f ca="1">IF(ISBLANK(OFFSET(Template!$Q$1,(ROW()-1)*3,0)),"",OFFSET(Template!$Q$1,(ROW()-1)*3,0))</f>
        <v/>
      </c>
      <c r="Q5" s="60" t="str">
        <f t="shared" ca="1" si="2"/>
        <v>No Data</v>
      </c>
      <c r="R5" s="65"/>
      <c r="S5" s="32" t="str">
        <f t="shared" ca="1" si="0"/>
        <v/>
      </c>
      <c r="T5" s="33" t="str">
        <f t="shared" ca="1" si="0"/>
        <v/>
      </c>
      <c r="U5" s="33" t="str">
        <f t="shared" ca="1" si="0"/>
        <v/>
      </c>
      <c r="V5" s="33" t="str">
        <f t="shared" ca="1" si="0"/>
        <v/>
      </c>
      <c r="W5" s="33" t="str">
        <f t="shared" ca="1" si="0"/>
        <v/>
      </c>
      <c r="X5" s="33" t="str">
        <f t="shared" ca="1" si="0"/>
        <v/>
      </c>
      <c r="Y5" s="33" t="str">
        <f t="shared" ca="1" si="0"/>
        <v/>
      </c>
      <c r="Z5" s="33" t="str">
        <f t="shared" ca="1" si="0"/>
        <v/>
      </c>
      <c r="AA5" s="33" t="str">
        <f t="shared" ca="1" si="0"/>
        <v/>
      </c>
      <c r="AB5" s="33" t="str">
        <f t="shared" ca="1" si="0"/>
        <v/>
      </c>
      <c r="AC5" s="33" t="str">
        <f t="shared" ca="1" si="0"/>
        <v/>
      </c>
      <c r="AD5" s="33" t="str">
        <f t="shared" ca="1" si="0"/>
        <v/>
      </c>
      <c r="AE5" s="34" t="str">
        <f t="shared" ca="1" si="1"/>
        <v/>
      </c>
    </row>
    <row r="6" spans="1:31" x14ac:dyDescent="0.25">
      <c r="A6" s="32" t="str">
        <f ca="1">IF(ISBLANK(OFFSET(Template!$A$1,(ROW()-1)*3,0)),"No Site",OFFSET(Template!$A$1,(ROW()-1)*3,0))</f>
        <v>ODNR_2</v>
      </c>
      <c r="B6" s="33" t="str">
        <f ca="1">IF(ISBLANK(OFFSET(Template!$B$1,(ROW()-1)*3,0)),"No Data",TEXT(OFFSET(Template!$B$1,(ROW()-1)*3,0),"MM/DD/YYYY"))</f>
        <v>05/29/2023</v>
      </c>
      <c r="C6" s="33">
        <f ca="1">IF(ISBLANK(OFFSET(Template!$C$1,(ROW()-1)*3,0)),"No Data",OFFSET(Template!$C$1,(ROW()-1)*3,0))</f>
        <v>149</v>
      </c>
      <c r="D6" s="33" t="str">
        <f ca="1">IF(ISBLANK(OFFSET(Template!E$1,(ROW()-1)*3,0)),"",OFFSET(Template!E$1,(ROW()-1)*3,0))</f>
        <v/>
      </c>
      <c r="E6" s="33" t="str">
        <f ca="1">IF(ISBLANK(OFFSET(Template!$F$1,(ROW()-1)*3,0)),"",OFFSET(Template!$F$1,(ROW()-1)*3,0))</f>
        <v/>
      </c>
      <c r="F6" s="33" t="str">
        <f ca="1">IF(ISBLANK(OFFSET(Template!$G$1,(ROW()-1)*3,0)),"",OFFSET(Template!$G$1,(ROW()-1)*3,0))</f>
        <v/>
      </c>
      <c r="G6" s="33" t="str">
        <f ca="1">IF(ISBLANK(OFFSET(Template!$H$1,(ROW()-1)*3,0)),"",OFFSET(Template!$H$1,(ROW()-1)*3,0))</f>
        <v/>
      </c>
      <c r="H6" s="33" t="str">
        <f ca="1">IF(ISBLANK(OFFSET(Template!$I$1,(ROW()-1)*3,0)),"",OFFSET(Template!$I$1,(ROW()-1)*3,0))</f>
        <v/>
      </c>
      <c r="I6" s="33" t="str">
        <f ca="1">IF(ISBLANK(OFFSET(Template!$J$1,(ROW()-1)*3,0)),"",OFFSET(Template!$J$1,(ROW()-1)*3,0))</f>
        <v/>
      </c>
      <c r="J6" s="33" t="str">
        <f ca="1">IF(ISBLANK(OFFSET(Template!$K$1,(ROW()-1)*3,0)),"",OFFSET(Template!$K$1,(ROW()-1)*3,0))</f>
        <v/>
      </c>
      <c r="K6" s="33" t="str">
        <f ca="1">IF(ISBLANK(OFFSET(Template!$L$1,(ROW()-1)*3,0)),"",OFFSET(Template!$L$1,(ROW()-1)*3,0))</f>
        <v/>
      </c>
      <c r="L6" s="33" t="str">
        <f ca="1">IF(ISBLANK(OFFSET(Template!$M$1,(ROW()-1)*3,0)),"",OFFSET(Template!$M$1,(ROW()-1)*3,0))</f>
        <v/>
      </c>
      <c r="M6" s="33" t="str">
        <f ca="1">IF(ISBLANK(OFFSET(Template!$N$1,(ROW()-1)*3,0)),"",OFFSET(Template!$N$1,(ROW()-1)*3,0))</f>
        <v/>
      </c>
      <c r="N6" s="33" t="str">
        <f ca="1">IF(ISBLANK(OFFSET(Template!$O$1,(ROW()-1)*3,0)),"",OFFSET(Template!$O$1,(ROW()-1)*3,0))</f>
        <v/>
      </c>
      <c r="O6" s="33" t="str">
        <f ca="1">IF(ISBLANK(OFFSET(Template!$P$1,(ROW()-1)*3,0)),"",OFFSET(Template!$P$1,(ROW()-1)*3,0))</f>
        <v/>
      </c>
      <c r="P6" s="33" t="str">
        <f ca="1">IF(ISBLANK(OFFSET(Template!$Q$1,(ROW()-1)*3,0)),"",OFFSET(Template!$Q$1,(ROW()-1)*3,0))</f>
        <v/>
      </c>
      <c r="Q6" s="60" t="str">
        <f t="shared" ca="1" si="2"/>
        <v>No Data</v>
      </c>
      <c r="R6" s="65"/>
      <c r="S6" s="32" t="str">
        <f t="shared" ca="1" si="0"/>
        <v/>
      </c>
      <c r="T6" s="33" t="str">
        <f t="shared" ca="1" si="0"/>
        <v/>
      </c>
      <c r="U6" s="33" t="str">
        <f t="shared" ca="1" si="0"/>
        <v/>
      </c>
      <c r="V6" s="33" t="str">
        <f t="shared" ca="1" si="0"/>
        <v/>
      </c>
      <c r="W6" s="33" t="str">
        <f t="shared" ca="1" si="0"/>
        <v/>
      </c>
      <c r="X6" s="33" t="str">
        <f t="shared" ca="1" si="0"/>
        <v/>
      </c>
      <c r="Y6" s="33" t="str">
        <f t="shared" ca="1" si="0"/>
        <v/>
      </c>
      <c r="Z6" s="33" t="str">
        <f t="shared" ca="1" si="0"/>
        <v/>
      </c>
      <c r="AA6" s="33" t="str">
        <f t="shared" ca="1" si="0"/>
        <v/>
      </c>
      <c r="AB6" s="33" t="str">
        <f t="shared" ca="1" si="0"/>
        <v/>
      </c>
      <c r="AC6" s="33" t="str">
        <f t="shared" ca="1" si="0"/>
        <v/>
      </c>
      <c r="AD6" s="33" t="str">
        <f t="shared" ca="1" si="0"/>
        <v/>
      </c>
      <c r="AE6" s="34" t="str">
        <f t="shared" ca="1" si="1"/>
        <v/>
      </c>
    </row>
    <row r="7" spans="1:31" x14ac:dyDescent="0.25">
      <c r="A7" s="32" t="str">
        <f ca="1">IF(ISBLANK(OFFSET(Template!$A$1,(ROW()-1)*3,0)),"No Site",OFFSET(Template!$A$1,(ROW()-1)*3,0))</f>
        <v>Buoy_2</v>
      </c>
      <c r="B7" s="33" t="str">
        <f ca="1">IF(ISBLANK(OFFSET(Template!$B$1,(ROW()-1)*3,0)),"No Data",TEXT(OFFSET(Template!$B$1,(ROW()-1)*3,0),"MM/DD/YYYY"))</f>
        <v>05/29/2023</v>
      </c>
      <c r="C7" s="33">
        <f ca="1">IF(ISBLANK(OFFSET(Template!$C$1,(ROW()-1)*3,0)),"No Data",OFFSET(Template!$C$1,(ROW()-1)*3,0))</f>
        <v>149</v>
      </c>
      <c r="D7" s="33" t="str">
        <f ca="1">IF(ISBLANK(OFFSET(Template!E$1,(ROW()-1)*3,0)),"",OFFSET(Template!E$1,(ROW()-1)*3,0))</f>
        <v/>
      </c>
      <c r="E7" s="33" t="str">
        <f ca="1">IF(ISBLANK(OFFSET(Template!$F$1,(ROW()-1)*3,0)),"",OFFSET(Template!$F$1,(ROW()-1)*3,0))</f>
        <v/>
      </c>
      <c r="F7" s="33" t="str">
        <f ca="1">IF(ISBLANK(OFFSET(Template!$G$1,(ROW()-1)*3,0)),"",OFFSET(Template!$G$1,(ROW()-1)*3,0))</f>
        <v/>
      </c>
      <c r="G7" s="33" t="str">
        <f ca="1">IF(ISBLANK(OFFSET(Template!$H$1,(ROW()-1)*3,0)),"",OFFSET(Template!$H$1,(ROW()-1)*3,0))</f>
        <v/>
      </c>
      <c r="H7" s="33" t="str">
        <f ca="1">IF(ISBLANK(OFFSET(Template!$I$1,(ROW()-1)*3,0)),"",OFFSET(Template!$I$1,(ROW()-1)*3,0))</f>
        <v/>
      </c>
      <c r="I7" s="33" t="str">
        <f ca="1">IF(ISBLANK(OFFSET(Template!$J$1,(ROW()-1)*3,0)),"",OFFSET(Template!$J$1,(ROW()-1)*3,0))</f>
        <v/>
      </c>
      <c r="J7" s="33" t="str">
        <f ca="1">IF(ISBLANK(OFFSET(Template!$K$1,(ROW()-1)*3,0)),"",OFFSET(Template!$K$1,(ROW()-1)*3,0))</f>
        <v/>
      </c>
      <c r="K7" s="33" t="str">
        <f ca="1">IF(ISBLANK(OFFSET(Template!$L$1,(ROW()-1)*3,0)),"",OFFSET(Template!$L$1,(ROW()-1)*3,0))</f>
        <v/>
      </c>
      <c r="L7" s="33" t="str">
        <f ca="1">IF(ISBLANK(OFFSET(Template!$M$1,(ROW()-1)*3,0)),"",OFFSET(Template!$M$1,(ROW()-1)*3,0))</f>
        <v/>
      </c>
      <c r="M7" s="33" t="str">
        <f ca="1">IF(ISBLANK(OFFSET(Template!$N$1,(ROW()-1)*3,0)),"",OFFSET(Template!$N$1,(ROW()-1)*3,0))</f>
        <v/>
      </c>
      <c r="N7" s="33" t="str">
        <f ca="1">IF(ISBLANK(OFFSET(Template!$O$1,(ROW()-1)*3,0)),"",OFFSET(Template!$O$1,(ROW()-1)*3,0))</f>
        <v/>
      </c>
      <c r="O7" s="33" t="str">
        <f ca="1">IF(ISBLANK(OFFSET(Template!$P$1,(ROW()-1)*3,0)),"",OFFSET(Template!$P$1,(ROW()-1)*3,0))</f>
        <v/>
      </c>
      <c r="P7" s="33" t="str">
        <f ca="1">IF(ISBLANK(OFFSET(Template!$Q$1,(ROW()-1)*3,0)),"",OFFSET(Template!$Q$1,(ROW()-1)*3,0))</f>
        <v/>
      </c>
      <c r="Q7" s="60" t="str">
        <f t="shared" ca="1" si="2"/>
        <v>No Data</v>
      </c>
      <c r="R7" s="65"/>
      <c r="S7" s="32" t="str">
        <f t="shared" ca="1" si="0"/>
        <v/>
      </c>
      <c r="T7" s="33" t="str">
        <f t="shared" ca="1" si="0"/>
        <v/>
      </c>
      <c r="U7" s="33" t="str">
        <f t="shared" ca="1" si="0"/>
        <v/>
      </c>
      <c r="V7" s="33" t="str">
        <f t="shared" ca="1" si="0"/>
        <v/>
      </c>
      <c r="W7" s="33" t="str">
        <f t="shared" ca="1" si="0"/>
        <v/>
      </c>
      <c r="X7" s="33" t="str">
        <f t="shared" ca="1" si="0"/>
        <v/>
      </c>
      <c r="Y7" s="33" t="str">
        <f t="shared" ca="1" si="0"/>
        <v/>
      </c>
      <c r="Z7" s="33" t="str">
        <f t="shared" ca="1" si="0"/>
        <v/>
      </c>
      <c r="AA7" s="33" t="str">
        <f t="shared" ca="1" si="0"/>
        <v/>
      </c>
      <c r="AB7" s="33" t="str">
        <f t="shared" ca="1" si="0"/>
        <v/>
      </c>
      <c r="AC7" s="33" t="str">
        <f t="shared" ca="1" si="0"/>
        <v/>
      </c>
      <c r="AD7" s="33" t="str">
        <f t="shared" ca="1" si="0"/>
        <v/>
      </c>
      <c r="AE7" s="34" t="str">
        <f t="shared" ca="1" si="1"/>
        <v/>
      </c>
    </row>
    <row r="8" spans="1:31" x14ac:dyDescent="0.25">
      <c r="A8" s="32" t="str">
        <f ca="1">IF(ISBLANK(OFFSET(Template!$A$1,(ROW()-1)*3,0)),"No Site",OFFSET(Template!$A$1,(ROW()-1)*3,0))</f>
        <v>ODNR_1</v>
      </c>
      <c r="B8" s="33" t="str">
        <f ca="1">IF(ISBLANK(OFFSET(Template!$B$1,(ROW()-1)*3,0)),"No Data",TEXT(OFFSET(Template!$B$1,(ROW()-1)*3,0),"MM/DD/YYYY"))</f>
        <v>05/29/2023</v>
      </c>
      <c r="C8" s="33">
        <f ca="1">IF(ISBLANK(OFFSET(Template!$C$1,(ROW()-1)*3,0)),"No Data",OFFSET(Template!$C$1,(ROW()-1)*3,0))</f>
        <v>149</v>
      </c>
      <c r="D8" s="33" t="str">
        <f ca="1">IF(ISBLANK(OFFSET(Template!E$1,(ROW()-1)*3,0)),"",OFFSET(Template!E$1,(ROW()-1)*3,0))</f>
        <v/>
      </c>
      <c r="E8" s="33" t="str">
        <f ca="1">IF(ISBLANK(OFFSET(Template!$F$1,(ROW()-1)*3,0)),"",OFFSET(Template!$F$1,(ROW()-1)*3,0))</f>
        <v/>
      </c>
      <c r="F8" s="33" t="str">
        <f ca="1">IF(ISBLANK(OFFSET(Template!$G$1,(ROW()-1)*3,0)),"",OFFSET(Template!$G$1,(ROW()-1)*3,0))</f>
        <v/>
      </c>
      <c r="G8" s="33" t="str">
        <f ca="1">IF(ISBLANK(OFFSET(Template!$H$1,(ROW()-1)*3,0)),"",OFFSET(Template!$H$1,(ROW()-1)*3,0))</f>
        <v/>
      </c>
      <c r="H8" s="33" t="str">
        <f ca="1">IF(ISBLANK(OFFSET(Template!$I$1,(ROW()-1)*3,0)),"",OFFSET(Template!$I$1,(ROW()-1)*3,0))</f>
        <v/>
      </c>
      <c r="I8" s="33" t="str">
        <f ca="1">IF(ISBLANK(OFFSET(Template!$J$1,(ROW()-1)*3,0)),"",OFFSET(Template!$J$1,(ROW()-1)*3,0))</f>
        <v/>
      </c>
      <c r="J8" s="33" t="str">
        <f ca="1">IF(ISBLANK(OFFSET(Template!$K$1,(ROW()-1)*3,0)),"",OFFSET(Template!$K$1,(ROW()-1)*3,0))</f>
        <v/>
      </c>
      <c r="K8" s="33" t="str">
        <f ca="1">IF(ISBLANK(OFFSET(Template!$L$1,(ROW()-1)*3,0)),"",OFFSET(Template!$L$1,(ROW()-1)*3,0))</f>
        <v/>
      </c>
      <c r="L8" s="33" t="str">
        <f ca="1">IF(ISBLANK(OFFSET(Template!$M$1,(ROW()-1)*3,0)),"",OFFSET(Template!$M$1,(ROW()-1)*3,0))</f>
        <v/>
      </c>
      <c r="M8" s="33" t="str">
        <f ca="1">IF(ISBLANK(OFFSET(Template!$N$1,(ROW()-1)*3,0)),"",OFFSET(Template!$N$1,(ROW()-1)*3,0))</f>
        <v/>
      </c>
      <c r="N8" s="33" t="str">
        <f ca="1">IF(ISBLANK(OFFSET(Template!$O$1,(ROW()-1)*3,0)),"",OFFSET(Template!$O$1,(ROW()-1)*3,0))</f>
        <v/>
      </c>
      <c r="O8" s="33" t="str">
        <f ca="1">IF(ISBLANK(OFFSET(Template!$P$1,(ROW()-1)*3,0)),"",OFFSET(Template!$P$1,(ROW()-1)*3,0))</f>
        <v/>
      </c>
      <c r="P8" s="33" t="str">
        <f ca="1">IF(ISBLANK(OFFSET(Template!$Q$1,(ROW()-1)*3,0)),"",OFFSET(Template!$Q$1,(ROW()-1)*3,0))</f>
        <v/>
      </c>
      <c r="Q8" s="60" t="str">
        <f t="shared" ca="1" si="2"/>
        <v>No Data</v>
      </c>
      <c r="R8" s="65"/>
      <c r="S8" s="32" t="str">
        <f t="shared" ca="1" si="0"/>
        <v/>
      </c>
      <c r="T8" s="33" t="str">
        <f t="shared" ca="1" si="0"/>
        <v/>
      </c>
      <c r="U8" s="33" t="str">
        <f t="shared" ca="1" si="0"/>
        <v/>
      </c>
      <c r="V8" s="33" t="str">
        <f t="shared" ca="1" si="0"/>
        <v/>
      </c>
      <c r="W8" s="33" t="str">
        <f t="shared" ca="1" si="0"/>
        <v/>
      </c>
      <c r="X8" s="33" t="str">
        <f t="shared" ca="1" si="0"/>
        <v/>
      </c>
      <c r="Y8" s="33" t="str">
        <f t="shared" ca="1" si="0"/>
        <v/>
      </c>
      <c r="Z8" s="33" t="str">
        <f t="shared" ca="1" si="0"/>
        <v/>
      </c>
      <c r="AA8" s="33" t="str">
        <f t="shared" ca="1" si="0"/>
        <v/>
      </c>
      <c r="AB8" s="33" t="str">
        <f t="shared" ca="1" si="0"/>
        <v/>
      </c>
      <c r="AC8" s="33" t="str">
        <f t="shared" ca="1" si="0"/>
        <v/>
      </c>
      <c r="AD8" s="33" t="str">
        <f t="shared" ca="1" si="0"/>
        <v/>
      </c>
      <c r="AE8" s="34" t="str">
        <f t="shared" ca="1" si="1"/>
        <v/>
      </c>
    </row>
    <row r="9" spans="1:31" x14ac:dyDescent="0.25">
      <c r="A9" s="32" t="str">
        <f ca="1">IF(ISBLANK(OFFSET(Template!$A$1,(ROW()-1)*3,0)),"No Site",OFFSET(Template!$A$1,(ROW()-1)*3,0))</f>
        <v>EC_1163</v>
      </c>
      <c r="B9" s="33" t="str">
        <f ca="1">IF(ISBLANK(OFFSET(Template!$B$1,(ROW()-1)*3,0)),"No Data",TEXT(OFFSET(Template!$B$1,(ROW()-1)*3,0),"MM/DD/YYYY"))</f>
        <v>05/29/2023</v>
      </c>
      <c r="C9" s="33">
        <f ca="1">IF(ISBLANK(OFFSET(Template!$C$1,(ROW()-1)*3,0)),"No Data",OFFSET(Template!$C$1,(ROW()-1)*3,0))</f>
        <v>149</v>
      </c>
      <c r="D9" s="33" t="str">
        <f ca="1">IF(ISBLANK(OFFSET(Template!E$1,(ROW()-1)*3,0)),"",OFFSET(Template!E$1,(ROW()-1)*3,0))</f>
        <v/>
      </c>
      <c r="E9" s="33" t="str">
        <f ca="1">IF(ISBLANK(OFFSET(Template!$F$1,(ROW()-1)*3,0)),"",OFFSET(Template!$F$1,(ROW()-1)*3,0))</f>
        <v/>
      </c>
      <c r="F9" s="33" t="str">
        <f ca="1">IF(ISBLANK(OFFSET(Template!$G$1,(ROW()-1)*3,0)),"",OFFSET(Template!$G$1,(ROW()-1)*3,0))</f>
        <v/>
      </c>
      <c r="G9" s="33" t="str">
        <f ca="1">IF(ISBLANK(OFFSET(Template!$H$1,(ROW()-1)*3,0)),"",OFFSET(Template!$H$1,(ROW()-1)*3,0))</f>
        <v/>
      </c>
      <c r="H9" s="33" t="str">
        <f ca="1">IF(ISBLANK(OFFSET(Template!$I$1,(ROW()-1)*3,0)),"",OFFSET(Template!$I$1,(ROW()-1)*3,0))</f>
        <v/>
      </c>
      <c r="I9" s="33" t="str">
        <f ca="1">IF(ISBLANK(OFFSET(Template!$J$1,(ROW()-1)*3,0)),"",OFFSET(Template!$J$1,(ROW()-1)*3,0))</f>
        <v/>
      </c>
      <c r="J9" s="33" t="str">
        <f ca="1">IF(ISBLANK(OFFSET(Template!$K$1,(ROW()-1)*3,0)),"",OFFSET(Template!$K$1,(ROW()-1)*3,0))</f>
        <v/>
      </c>
      <c r="K9" s="33" t="str">
        <f ca="1">IF(ISBLANK(OFFSET(Template!$L$1,(ROW()-1)*3,0)),"",OFFSET(Template!$L$1,(ROW()-1)*3,0))</f>
        <v/>
      </c>
      <c r="L9" s="33" t="str">
        <f ca="1">IF(ISBLANK(OFFSET(Template!$M$1,(ROW()-1)*3,0)),"",OFFSET(Template!$M$1,(ROW()-1)*3,0))</f>
        <v/>
      </c>
      <c r="M9" s="33" t="str">
        <f ca="1">IF(ISBLANK(OFFSET(Template!$N$1,(ROW()-1)*3,0)),"",OFFSET(Template!$N$1,(ROW()-1)*3,0))</f>
        <v/>
      </c>
      <c r="N9" s="33" t="str">
        <f ca="1">IF(ISBLANK(OFFSET(Template!$O$1,(ROW()-1)*3,0)),"",OFFSET(Template!$O$1,(ROW()-1)*3,0))</f>
        <v/>
      </c>
      <c r="O9" s="33" t="str">
        <f ca="1">IF(ISBLANK(OFFSET(Template!$P$1,(ROW()-1)*3,0)),"",OFFSET(Template!$P$1,(ROW()-1)*3,0))</f>
        <v/>
      </c>
      <c r="P9" s="33" t="str">
        <f ca="1">IF(ISBLANK(OFFSET(Template!$Q$1,(ROW()-1)*3,0)),"",OFFSET(Template!$Q$1,(ROW()-1)*3,0))</f>
        <v/>
      </c>
      <c r="Q9" s="60" t="str">
        <f t="shared" ca="1" si="2"/>
        <v>No Data</v>
      </c>
      <c r="R9" s="65"/>
      <c r="S9" s="32" t="str">
        <f t="shared" ca="1" si="0"/>
        <v/>
      </c>
      <c r="T9" s="33" t="str">
        <f t="shared" ca="1" si="0"/>
        <v/>
      </c>
      <c r="U9" s="33" t="str">
        <f t="shared" ca="1" si="0"/>
        <v/>
      </c>
      <c r="V9" s="33" t="str">
        <f t="shared" ca="1" si="0"/>
        <v/>
      </c>
      <c r="W9" s="33" t="str">
        <f t="shared" ca="1" si="0"/>
        <v/>
      </c>
      <c r="X9" s="33" t="str">
        <f t="shared" ca="1" si="0"/>
        <v/>
      </c>
      <c r="Y9" s="33" t="str">
        <f t="shared" ca="1" si="0"/>
        <v/>
      </c>
      <c r="Z9" s="33" t="str">
        <f t="shared" ca="1" si="0"/>
        <v/>
      </c>
      <c r="AA9" s="33" t="str">
        <f t="shared" ca="1" si="0"/>
        <v/>
      </c>
      <c r="AB9" s="33" t="str">
        <f t="shared" ca="1" si="0"/>
        <v/>
      </c>
      <c r="AC9" s="33" t="str">
        <f t="shared" ca="1" si="0"/>
        <v/>
      </c>
      <c r="AD9" s="33" t="str">
        <f t="shared" ca="1" si="0"/>
        <v/>
      </c>
      <c r="AE9" s="34" t="str">
        <f t="shared" ca="1" si="1"/>
        <v/>
      </c>
    </row>
    <row r="10" spans="1:31" x14ac:dyDescent="0.25">
      <c r="A10" s="32" t="str">
        <f ca="1">IF(ISBLANK(OFFSET(Template!$A$1,(ROW()-1)*3,0)),"No Site",OFFSET(Template!$A$1,(ROW()-1)*3,0))</f>
        <v>Causeway</v>
      </c>
      <c r="B10" s="33" t="str">
        <f ca="1">IF(ISBLANK(OFFSET(Template!$B$1,(ROW()-1)*3,0)),"No Data",TEXT(OFFSET(Template!$B$1,(ROW()-1)*3,0),"MM/DD/YYYY"))</f>
        <v>05/29/2023</v>
      </c>
      <c r="C10" s="33">
        <f ca="1">IF(ISBLANK(OFFSET(Template!$C$1,(ROW()-1)*3,0)),"No Data",OFFSET(Template!$C$1,(ROW()-1)*3,0))</f>
        <v>149</v>
      </c>
      <c r="D10" s="33" t="str">
        <f ca="1">IF(ISBLANK(OFFSET(Template!E$1,(ROW()-1)*3,0)),"",OFFSET(Template!E$1,(ROW()-1)*3,0))</f>
        <v/>
      </c>
      <c r="E10" s="33" t="str">
        <f ca="1">IF(ISBLANK(OFFSET(Template!$F$1,(ROW()-1)*3,0)),"",OFFSET(Template!$F$1,(ROW()-1)*3,0))</f>
        <v/>
      </c>
      <c r="F10" s="33" t="str">
        <f ca="1">IF(ISBLANK(OFFSET(Template!$G$1,(ROW()-1)*3,0)),"",OFFSET(Template!$G$1,(ROW()-1)*3,0))</f>
        <v/>
      </c>
      <c r="G10" s="33" t="str">
        <f ca="1">IF(ISBLANK(OFFSET(Template!$H$1,(ROW()-1)*3,0)),"",OFFSET(Template!$H$1,(ROW()-1)*3,0))</f>
        <v/>
      </c>
      <c r="H10" s="33" t="str">
        <f ca="1">IF(ISBLANK(OFFSET(Template!$I$1,(ROW()-1)*3,0)),"",OFFSET(Template!$I$1,(ROW()-1)*3,0))</f>
        <v/>
      </c>
      <c r="I10" s="33" t="str">
        <f ca="1">IF(ISBLANK(OFFSET(Template!$J$1,(ROW()-1)*3,0)),"",OFFSET(Template!$J$1,(ROW()-1)*3,0))</f>
        <v/>
      </c>
      <c r="J10" s="33" t="str">
        <f ca="1">IF(ISBLANK(OFFSET(Template!$K$1,(ROW()-1)*3,0)),"",OFFSET(Template!$K$1,(ROW()-1)*3,0))</f>
        <v/>
      </c>
      <c r="K10" s="33" t="str">
        <f ca="1">IF(ISBLANK(OFFSET(Template!$L$1,(ROW()-1)*3,0)),"",OFFSET(Template!$L$1,(ROW()-1)*3,0))</f>
        <v/>
      </c>
      <c r="L10" s="33" t="str">
        <f ca="1">IF(ISBLANK(OFFSET(Template!$M$1,(ROW()-1)*3,0)),"",OFFSET(Template!$M$1,(ROW()-1)*3,0))</f>
        <v/>
      </c>
      <c r="M10" s="33" t="str">
        <f ca="1">IF(ISBLANK(OFFSET(Template!$N$1,(ROW()-1)*3,0)),"",OFFSET(Template!$N$1,(ROW()-1)*3,0))</f>
        <v/>
      </c>
      <c r="N10" s="33" t="str">
        <f ca="1">IF(ISBLANK(OFFSET(Template!$O$1,(ROW()-1)*3,0)),"",OFFSET(Template!$O$1,(ROW()-1)*3,0))</f>
        <v/>
      </c>
      <c r="O10" s="33" t="str">
        <f ca="1">IF(ISBLANK(OFFSET(Template!$P$1,(ROW()-1)*3,0)),"",OFFSET(Template!$P$1,(ROW()-1)*3,0))</f>
        <v/>
      </c>
      <c r="P10" s="33" t="str">
        <f ca="1">IF(ISBLANK(OFFSET(Template!$Q$1,(ROW()-1)*3,0)),"",OFFSET(Template!$Q$1,(ROW()-1)*3,0))</f>
        <v/>
      </c>
      <c r="Q10" s="60" t="str">
        <f t="shared" ca="1" si="2"/>
        <v>No Data</v>
      </c>
      <c r="R10" s="65"/>
      <c r="S10" s="32" t="str">
        <f t="shared" ca="1" si="0"/>
        <v/>
      </c>
      <c r="T10" s="33" t="str">
        <f t="shared" ca="1" si="0"/>
        <v/>
      </c>
      <c r="U10" s="33" t="str">
        <f t="shared" ca="1" si="0"/>
        <v/>
      </c>
      <c r="V10" s="33" t="str">
        <f t="shared" ca="1" si="0"/>
        <v/>
      </c>
      <c r="W10" s="33" t="str">
        <f t="shared" ca="1" si="0"/>
        <v/>
      </c>
      <c r="X10" s="33" t="str">
        <f t="shared" ca="1" si="0"/>
        <v/>
      </c>
      <c r="Y10" s="33" t="str">
        <f t="shared" ca="1" si="0"/>
        <v/>
      </c>
      <c r="Z10" s="33" t="str">
        <f t="shared" ca="1" si="0"/>
        <v/>
      </c>
      <c r="AA10" s="33" t="str">
        <f t="shared" ca="1" si="0"/>
        <v/>
      </c>
      <c r="AB10" s="33" t="str">
        <f t="shared" ca="1" si="0"/>
        <v/>
      </c>
      <c r="AC10" s="33" t="str">
        <f t="shared" ca="1" si="0"/>
        <v/>
      </c>
      <c r="AD10" s="33" t="str">
        <f t="shared" ca="1" si="0"/>
        <v/>
      </c>
      <c r="AE10" s="34" t="str">
        <f t="shared" ca="1" si="1"/>
        <v/>
      </c>
    </row>
    <row r="11" spans="1:31" ht="15.75" thickBot="1" x14ac:dyDescent="0.3">
      <c r="A11" s="32" t="str">
        <f ca="1">IF(ISBLANK(OFFSET(Template!$A$1,(ROW()-1)*3,0)),"No Site",OFFSET(Template!$A$1,(ROW()-1)*3,0))</f>
        <v>Bells</v>
      </c>
      <c r="B11" s="33" t="str">
        <f ca="1">IF(ISBLANK(OFFSET(Template!$B$1,(ROW()-1)*3,0)),"No Data",TEXT(OFFSET(Template!$B$1,(ROW()-1)*3,0),"MM/DD/YYYY"))</f>
        <v>05/29/2023</v>
      </c>
      <c r="C11" s="33">
        <f ca="1">IF(ISBLANK(OFFSET(Template!$C$1,(ROW()-1)*3,0)),"No Data",OFFSET(Template!$C$1,(ROW()-1)*3,0))</f>
        <v>149</v>
      </c>
      <c r="D11" s="33" t="str">
        <f ca="1">IF(ISBLANK(OFFSET(Template!E$1,(ROW()-1)*3,0)),"",OFFSET(Template!E$1,(ROW()-1)*3,0))</f>
        <v/>
      </c>
      <c r="E11" s="33" t="str">
        <f ca="1">IF(ISBLANK(OFFSET(Template!$F$1,(ROW()-1)*3,0)),"",OFFSET(Template!$F$1,(ROW()-1)*3,0))</f>
        <v/>
      </c>
      <c r="F11" s="33" t="str">
        <f ca="1">IF(ISBLANK(OFFSET(Template!$G$1,(ROW()-1)*3,0)),"",OFFSET(Template!$G$1,(ROW()-1)*3,0))</f>
        <v/>
      </c>
      <c r="G11" s="33" t="str">
        <f ca="1">IF(ISBLANK(OFFSET(Template!$H$1,(ROW()-1)*3,0)),"",OFFSET(Template!$H$1,(ROW()-1)*3,0))</f>
        <v/>
      </c>
      <c r="H11" s="33" t="str">
        <f ca="1">IF(ISBLANK(OFFSET(Template!$I$1,(ROW()-1)*3,0)),"",OFFSET(Template!$I$1,(ROW()-1)*3,0))</f>
        <v/>
      </c>
      <c r="I11" s="33" t="str">
        <f ca="1">IF(ISBLANK(OFFSET(Template!$J$1,(ROW()-1)*3,0)),"",OFFSET(Template!$J$1,(ROW()-1)*3,0))</f>
        <v/>
      </c>
      <c r="J11" s="33" t="str">
        <f ca="1">IF(ISBLANK(OFFSET(Template!$K$1,(ROW()-1)*3,0)),"",OFFSET(Template!$K$1,(ROW()-1)*3,0))</f>
        <v/>
      </c>
      <c r="K11" s="33" t="str">
        <f ca="1">IF(ISBLANK(OFFSET(Template!$L$1,(ROW()-1)*3,0)),"",OFFSET(Template!$L$1,(ROW()-1)*3,0))</f>
        <v/>
      </c>
      <c r="L11" s="33" t="str">
        <f ca="1">IF(ISBLANK(OFFSET(Template!$M$1,(ROW()-1)*3,0)),"",OFFSET(Template!$M$1,(ROW()-1)*3,0))</f>
        <v/>
      </c>
      <c r="M11" s="33" t="str">
        <f ca="1">IF(ISBLANK(OFFSET(Template!$N$1,(ROW()-1)*3,0)),"",OFFSET(Template!$N$1,(ROW()-1)*3,0))</f>
        <v/>
      </c>
      <c r="N11" s="33" t="str">
        <f ca="1">IF(ISBLANK(OFFSET(Template!$O$1,(ROW()-1)*3,0)),"",OFFSET(Template!$O$1,(ROW()-1)*3,0))</f>
        <v/>
      </c>
      <c r="O11" s="33" t="str">
        <f ca="1">IF(ISBLANK(OFFSET(Template!$P$1,(ROW()-1)*3,0)),"",OFFSET(Template!$P$1,(ROW()-1)*3,0))</f>
        <v/>
      </c>
      <c r="P11" s="33" t="str">
        <f ca="1">IF(ISBLANK(OFFSET(Template!$Q$1,(ROW()-1)*3,0)),"",OFFSET(Template!$Q$1,(ROW()-1)*3,0))</f>
        <v/>
      </c>
      <c r="Q11" s="60" t="str">
        <f t="shared" ca="1" si="2"/>
        <v>No Data</v>
      </c>
      <c r="R11" s="65"/>
      <c r="S11" s="35" t="str">
        <f t="shared" ca="1" si="0"/>
        <v/>
      </c>
      <c r="T11" s="36" t="str">
        <f t="shared" ca="1" si="0"/>
        <v/>
      </c>
      <c r="U11" s="36" t="str">
        <f t="shared" ca="1" si="0"/>
        <v/>
      </c>
      <c r="V11" s="36" t="str">
        <f t="shared" ca="1" si="0"/>
        <v/>
      </c>
      <c r="W11" s="36" t="str">
        <f t="shared" ca="1" si="0"/>
        <v/>
      </c>
      <c r="X11" s="36" t="str">
        <f t="shared" ca="1" si="0"/>
        <v/>
      </c>
      <c r="Y11" s="36" t="str">
        <f t="shared" ca="1" si="0"/>
        <v/>
      </c>
      <c r="Z11" s="36" t="str">
        <f t="shared" ca="1" si="0"/>
        <v/>
      </c>
      <c r="AA11" s="36" t="str">
        <f t="shared" ca="1" si="0"/>
        <v/>
      </c>
      <c r="AB11" s="36" t="str">
        <f t="shared" ca="1" si="0"/>
        <v/>
      </c>
      <c r="AC11" s="36" t="str">
        <f t="shared" ca="1" si="0"/>
        <v/>
      </c>
      <c r="AD11" s="36" t="str">
        <f t="shared" ca="1" si="0"/>
        <v/>
      </c>
      <c r="AE11" s="37" t="str">
        <f t="shared" ca="1" si="1"/>
        <v/>
      </c>
    </row>
    <row r="12" spans="1:31" x14ac:dyDescent="0.25">
      <c r="A12" s="29" t="str">
        <f ca="1">IF(ISBLANK(OFFSET(Template!$A$1,(ROW()-1)*3,0)),"No Site",OFFSET(Template!$A$1,(ROW()-1)*3,0))</f>
        <v>Muddy Creek</v>
      </c>
      <c r="B12" s="30" t="str">
        <f ca="1">IF(ISBLANK(OFFSET(Template!$B$1,(ROW()-1)*3,0)),"No Data",TEXT(OFFSET(Template!$B$1,(ROW()-1)*3,0),"MM/DD/YYYY"))</f>
        <v>No Date</v>
      </c>
      <c r="C12" s="30" t="str">
        <f ca="1">IF(ISBLANK(OFFSET(Template!$C$1,(ROW()-1)*3,0)),"No Data",OFFSET(Template!$C$1,(ROW()-1)*3,0))</f>
        <v/>
      </c>
      <c r="D12" s="30" t="str">
        <f ca="1">IF(ISBLANK(OFFSET(Template!E$1,(ROW()-1)*3,0)),"",OFFSET(Template!E$1,(ROW()-1)*3,0))</f>
        <v/>
      </c>
      <c r="E12" s="30" t="str">
        <f ca="1">IF(ISBLANK(OFFSET(Template!$F$1,(ROW()-1)*3,0)),"",OFFSET(Template!$F$1,(ROW()-1)*3,0))</f>
        <v/>
      </c>
      <c r="F12" s="30" t="str">
        <f ca="1">IF(ISBLANK(OFFSET(Template!$G$1,(ROW()-1)*3,0)),"",OFFSET(Template!$G$1,(ROW()-1)*3,0))</f>
        <v/>
      </c>
      <c r="G12" s="30" t="str">
        <f ca="1">IF(ISBLANK(OFFSET(Template!$H$1,(ROW()-1)*3,0)),"",OFFSET(Template!$H$1,(ROW()-1)*3,0))</f>
        <v/>
      </c>
      <c r="H12" s="30" t="str">
        <f ca="1">IF(ISBLANK(OFFSET(Template!$I$1,(ROW()-1)*3,0)),"",OFFSET(Template!$I$1,(ROW()-1)*3,0))</f>
        <v/>
      </c>
      <c r="I12" s="30" t="str">
        <f ca="1">IF(ISBLANK(OFFSET(Template!$J$1,(ROW()-1)*3,0)),"",OFFSET(Template!$J$1,(ROW()-1)*3,0))</f>
        <v/>
      </c>
      <c r="J12" s="30" t="str">
        <f ca="1">IF(ISBLANK(OFFSET(Template!$K$1,(ROW()-1)*3,0)),"",OFFSET(Template!$K$1,(ROW()-1)*3,0))</f>
        <v/>
      </c>
      <c r="K12" s="30" t="str">
        <f ca="1">IF(ISBLANK(OFFSET(Template!$L$1,(ROW()-1)*3,0)),"",OFFSET(Template!$L$1,(ROW()-1)*3,0))</f>
        <v/>
      </c>
      <c r="L12" s="30" t="str">
        <f ca="1">IF(ISBLANK(OFFSET(Template!$M$1,(ROW()-1)*3,0)),"",OFFSET(Template!$M$1,(ROW()-1)*3,0))</f>
        <v/>
      </c>
      <c r="M12" s="30" t="str">
        <f ca="1">IF(ISBLANK(OFFSET(Template!$N$1,(ROW()-1)*3,0)),"",OFFSET(Template!$N$1,(ROW()-1)*3,0))</f>
        <v/>
      </c>
      <c r="N12" s="30" t="str">
        <f ca="1">IF(ISBLANK(OFFSET(Template!$O$1,(ROW()-1)*3,0)),"",OFFSET(Template!$O$1,(ROW()-1)*3,0))</f>
        <v/>
      </c>
      <c r="O12" s="30" t="str">
        <f ca="1">IF(ISBLANK(OFFSET(Template!$P$1,(ROW()-1)*3,0)),"",OFFSET(Template!$P$1,(ROW()-1)*3,0))</f>
        <v/>
      </c>
      <c r="P12" s="30" t="str">
        <f ca="1">IF(ISBLANK(OFFSET(Template!$Q$1,(ROW()-1)*3,0)),"",OFFSET(Template!$Q$1,(ROW()-1)*3,0))</f>
        <v/>
      </c>
      <c r="Q12" s="59" t="str">
        <f t="shared" ca="1" si="2"/>
        <v>No Data</v>
      </c>
      <c r="R12" s="65"/>
      <c r="S12" s="29" t="str">
        <f t="shared" ca="1" si="0"/>
        <v/>
      </c>
      <c r="T12" s="30" t="str">
        <f t="shared" ca="1" si="0"/>
        <v/>
      </c>
      <c r="U12" s="30" t="str">
        <f t="shared" ca="1" si="0"/>
        <v/>
      </c>
      <c r="V12" s="30" t="str">
        <f t="shared" ca="1" si="0"/>
        <v/>
      </c>
      <c r="W12" s="30" t="str">
        <f t="shared" ca="1" si="0"/>
        <v/>
      </c>
      <c r="X12" s="30" t="str">
        <f t="shared" ca="1" si="0"/>
        <v/>
      </c>
      <c r="Y12" s="30" t="str">
        <f t="shared" ca="1" si="0"/>
        <v/>
      </c>
      <c r="Z12" s="30" t="str">
        <f t="shared" ca="1" si="0"/>
        <v/>
      </c>
      <c r="AA12" s="30" t="str">
        <f t="shared" ca="1" si="0"/>
        <v/>
      </c>
      <c r="AB12" s="30" t="str">
        <f t="shared" ca="1" si="0"/>
        <v/>
      </c>
      <c r="AC12" s="30" t="str">
        <f t="shared" ca="1" si="0"/>
        <v/>
      </c>
      <c r="AD12" s="30" t="str">
        <f t="shared" ca="1" si="0"/>
        <v/>
      </c>
      <c r="AE12" s="31" t="str">
        <f t="shared" ca="1" si="1"/>
        <v/>
      </c>
    </row>
    <row r="13" spans="1:31" x14ac:dyDescent="0.25">
      <c r="A13" s="32" t="str">
        <f ca="1">IF(ISBLANK(OFFSET(Template!$A$1,(ROW()-1)*3,0)),"No Site",OFFSET(Template!$A$1,(ROW()-1)*3,0))</f>
        <v>ODNR_4</v>
      </c>
      <c r="B13" s="33" t="str">
        <f ca="1">IF(ISBLANK(OFFSET(Template!$B$1,(ROW()-1)*3,0)),"No Data",TEXT(OFFSET(Template!$B$1,(ROW()-1)*3,0),"MM/DD/YYYY"))</f>
        <v>No Date</v>
      </c>
      <c r="C13" s="33" t="str">
        <f ca="1">IF(ISBLANK(OFFSET(Template!$C$1,(ROW()-1)*3,0)),"No Data",OFFSET(Template!$C$1,(ROW()-1)*3,0))</f>
        <v/>
      </c>
      <c r="D13" s="33" t="str">
        <f ca="1">IF(ISBLANK(OFFSET(Template!E$1,(ROW()-1)*3,0)),"",OFFSET(Template!E$1,(ROW()-1)*3,0))</f>
        <v/>
      </c>
      <c r="E13" s="33" t="str">
        <f ca="1">IF(ISBLANK(OFFSET(Template!$F$1,(ROW()-1)*3,0)),"",OFFSET(Template!$F$1,(ROW()-1)*3,0))</f>
        <v/>
      </c>
      <c r="F13" s="33" t="str">
        <f ca="1">IF(ISBLANK(OFFSET(Template!$G$1,(ROW()-1)*3,0)),"",OFFSET(Template!$G$1,(ROW()-1)*3,0))</f>
        <v/>
      </c>
      <c r="G13" s="33" t="str">
        <f ca="1">IF(ISBLANK(OFFSET(Template!$H$1,(ROW()-1)*3,0)),"",OFFSET(Template!$H$1,(ROW()-1)*3,0))</f>
        <v/>
      </c>
      <c r="H13" s="33" t="str">
        <f ca="1">IF(ISBLANK(OFFSET(Template!$I$1,(ROW()-1)*3,0)),"",OFFSET(Template!$I$1,(ROW()-1)*3,0))</f>
        <v/>
      </c>
      <c r="I13" s="33" t="str">
        <f ca="1">IF(ISBLANK(OFFSET(Template!$J$1,(ROW()-1)*3,0)),"",OFFSET(Template!$J$1,(ROW()-1)*3,0))</f>
        <v/>
      </c>
      <c r="J13" s="33" t="str">
        <f ca="1">IF(ISBLANK(OFFSET(Template!$K$1,(ROW()-1)*3,0)),"",OFFSET(Template!$K$1,(ROW()-1)*3,0))</f>
        <v/>
      </c>
      <c r="K13" s="33" t="str">
        <f ca="1">IF(ISBLANK(OFFSET(Template!$L$1,(ROW()-1)*3,0)),"",OFFSET(Template!$L$1,(ROW()-1)*3,0))</f>
        <v/>
      </c>
      <c r="L13" s="33" t="str">
        <f ca="1">IF(ISBLANK(OFFSET(Template!$M$1,(ROW()-1)*3,0)),"",OFFSET(Template!$M$1,(ROW()-1)*3,0))</f>
        <v/>
      </c>
      <c r="M13" s="33" t="str">
        <f ca="1">IF(ISBLANK(OFFSET(Template!$N$1,(ROW()-1)*3,0)),"",OFFSET(Template!$N$1,(ROW()-1)*3,0))</f>
        <v/>
      </c>
      <c r="N13" s="33" t="str">
        <f ca="1">IF(ISBLANK(OFFSET(Template!$O$1,(ROW()-1)*3,0)),"",OFFSET(Template!$O$1,(ROW()-1)*3,0))</f>
        <v/>
      </c>
      <c r="O13" s="33" t="str">
        <f ca="1">IF(ISBLANK(OFFSET(Template!$P$1,(ROW()-1)*3,0)),"",OFFSET(Template!$P$1,(ROW()-1)*3,0))</f>
        <v/>
      </c>
      <c r="P13" s="33" t="str">
        <f ca="1">IF(ISBLANK(OFFSET(Template!$Q$1,(ROW()-1)*3,0)),"",OFFSET(Template!$Q$1,(ROW()-1)*3,0))</f>
        <v/>
      </c>
      <c r="Q13" s="60" t="str">
        <f t="shared" ca="1" si="2"/>
        <v>No Data</v>
      </c>
      <c r="R13" s="65"/>
      <c r="S13" s="32" t="str">
        <f t="shared" ca="1" si="0"/>
        <v/>
      </c>
      <c r="T13" s="33" t="str">
        <f t="shared" ca="1" si="0"/>
        <v/>
      </c>
      <c r="U13" s="33" t="str">
        <f t="shared" ca="1" si="0"/>
        <v/>
      </c>
      <c r="V13" s="33" t="str">
        <f t="shared" ca="1" si="0"/>
        <v/>
      </c>
      <c r="W13" s="33" t="str">
        <f t="shared" ca="1" si="0"/>
        <v/>
      </c>
      <c r="X13" s="33" t="str">
        <f t="shared" ca="1" si="0"/>
        <v/>
      </c>
      <c r="Y13" s="33" t="str">
        <f t="shared" ca="1" si="0"/>
        <v/>
      </c>
      <c r="Z13" s="33" t="str">
        <f t="shared" ca="1" si="0"/>
        <v/>
      </c>
      <c r="AA13" s="33" t="str">
        <f t="shared" ca="1" si="0"/>
        <v/>
      </c>
      <c r="AB13" s="33" t="str">
        <f t="shared" ca="1" si="0"/>
        <v/>
      </c>
      <c r="AC13" s="33" t="str">
        <f t="shared" ca="1" si="0"/>
        <v/>
      </c>
      <c r="AD13" s="33" t="str">
        <f t="shared" ca="1" si="0"/>
        <v/>
      </c>
      <c r="AE13" s="34" t="str">
        <f t="shared" ca="1" si="1"/>
        <v/>
      </c>
    </row>
    <row r="14" spans="1:31" x14ac:dyDescent="0.25">
      <c r="A14" s="32" t="str">
        <f ca="1">IF(ISBLANK(OFFSET(Template!$A$1,(ROW()-1)*3,0)),"No Site",OFFSET(Template!$A$1,(ROW()-1)*3,0))</f>
        <v>ODNR_6</v>
      </c>
      <c r="B14" s="33" t="str">
        <f ca="1">IF(ISBLANK(OFFSET(Template!$B$1,(ROW()-1)*3,0)),"No Data",TEXT(OFFSET(Template!$B$1,(ROW()-1)*3,0),"MM/DD/YYYY"))</f>
        <v>No Date</v>
      </c>
      <c r="C14" s="33" t="str">
        <f ca="1">IF(ISBLANK(OFFSET(Template!$C$1,(ROW()-1)*3,0)),"No Data",OFFSET(Template!$C$1,(ROW()-1)*3,0))</f>
        <v/>
      </c>
      <c r="D14" s="33" t="str">
        <f ca="1">IF(ISBLANK(OFFSET(Template!E$1,(ROW()-1)*3,0)),"",OFFSET(Template!E$1,(ROW()-1)*3,0))</f>
        <v/>
      </c>
      <c r="E14" s="33" t="str">
        <f ca="1">IF(ISBLANK(OFFSET(Template!$F$1,(ROW()-1)*3,0)),"",OFFSET(Template!$F$1,(ROW()-1)*3,0))</f>
        <v/>
      </c>
      <c r="F14" s="33" t="str">
        <f ca="1">IF(ISBLANK(OFFSET(Template!$G$1,(ROW()-1)*3,0)),"",OFFSET(Template!$G$1,(ROW()-1)*3,0))</f>
        <v/>
      </c>
      <c r="G14" s="33" t="str">
        <f ca="1">IF(ISBLANK(OFFSET(Template!$H$1,(ROW()-1)*3,0)),"",OFFSET(Template!$H$1,(ROW()-1)*3,0))</f>
        <v/>
      </c>
      <c r="H14" s="33" t="str">
        <f ca="1">IF(ISBLANK(OFFSET(Template!$I$1,(ROW()-1)*3,0)),"",OFFSET(Template!$I$1,(ROW()-1)*3,0))</f>
        <v/>
      </c>
      <c r="I14" s="33" t="str">
        <f ca="1">IF(ISBLANK(OFFSET(Template!$J$1,(ROW()-1)*3,0)),"",OFFSET(Template!$J$1,(ROW()-1)*3,0))</f>
        <v/>
      </c>
      <c r="J14" s="33" t="str">
        <f ca="1">IF(ISBLANK(OFFSET(Template!$K$1,(ROW()-1)*3,0)),"",OFFSET(Template!$K$1,(ROW()-1)*3,0))</f>
        <v/>
      </c>
      <c r="K14" s="33" t="str">
        <f ca="1">IF(ISBLANK(OFFSET(Template!$L$1,(ROW()-1)*3,0)),"",OFFSET(Template!$L$1,(ROW()-1)*3,0))</f>
        <v/>
      </c>
      <c r="L14" s="33" t="str">
        <f ca="1">IF(ISBLANK(OFFSET(Template!$M$1,(ROW()-1)*3,0)),"",OFFSET(Template!$M$1,(ROW()-1)*3,0))</f>
        <v/>
      </c>
      <c r="M14" s="33" t="str">
        <f ca="1">IF(ISBLANK(OFFSET(Template!$N$1,(ROW()-1)*3,0)),"",OFFSET(Template!$N$1,(ROW()-1)*3,0))</f>
        <v/>
      </c>
      <c r="N14" s="33" t="str">
        <f ca="1">IF(ISBLANK(OFFSET(Template!$O$1,(ROW()-1)*3,0)),"",OFFSET(Template!$O$1,(ROW()-1)*3,0))</f>
        <v/>
      </c>
      <c r="O14" s="33" t="str">
        <f ca="1">IF(ISBLANK(OFFSET(Template!$P$1,(ROW()-1)*3,0)),"",OFFSET(Template!$P$1,(ROW()-1)*3,0))</f>
        <v/>
      </c>
      <c r="P14" s="33" t="str">
        <f ca="1">IF(ISBLANK(OFFSET(Template!$Q$1,(ROW()-1)*3,0)),"",OFFSET(Template!$Q$1,(ROW()-1)*3,0))</f>
        <v/>
      </c>
      <c r="Q14" s="60" t="str">
        <f t="shared" ca="1" si="2"/>
        <v>No Data</v>
      </c>
      <c r="R14" s="65"/>
      <c r="S14" s="32" t="str">
        <f t="shared" ca="1" si="0"/>
        <v/>
      </c>
      <c r="T14" s="33" t="str">
        <f t="shared" ca="1" si="0"/>
        <v/>
      </c>
      <c r="U14" s="33" t="str">
        <f t="shared" ca="1" si="0"/>
        <v/>
      </c>
      <c r="V14" s="33" t="str">
        <f t="shared" ca="1" si="0"/>
        <v/>
      </c>
      <c r="W14" s="33" t="str">
        <f t="shared" ca="1" si="0"/>
        <v/>
      </c>
      <c r="X14" s="33" t="str">
        <f t="shared" ca="1" si="0"/>
        <v/>
      </c>
      <c r="Y14" s="33" t="str">
        <f t="shared" ca="1" si="0"/>
        <v/>
      </c>
      <c r="Z14" s="33" t="str">
        <f t="shared" ca="1" si="0"/>
        <v/>
      </c>
      <c r="AA14" s="33" t="str">
        <f t="shared" ca="1" si="0"/>
        <v/>
      </c>
      <c r="AB14" s="33" t="str">
        <f t="shared" ca="1" si="0"/>
        <v/>
      </c>
      <c r="AC14" s="33" t="str">
        <f t="shared" ca="1" si="0"/>
        <v/>
      </c>
      <c r="AD14" s="33" t="str">
        <f t="shared" ca="1" si="0"/>
        <v/>
      </c>
      <c r="AE14" s="34" t="str">
        <f t="shared" ca="1" si="1"/>
        <v/>
      </c>
    </row>
    <row r="15" spans="1:31" x14ac:dyDescent="0.25">
      <c r="A15" s="32" t="str">
        <f ca="1">IF(ISBLANK(OFFSET(Template!$A$1,(ROW()-1)*3,0)),"No Site",OFFSET(Template!$A$1,(ROW()-1)*3,0))</f>
        <v>ODNR_2</v>
      </c>
      <c r="B15" s="33" t="str">
        <f ca="1">IF(ISBLANK(OFFSET(Template!$B$1,(ROW()-1)*3,0)),"No Data",TEXT(OFFSET(Template!$B$1,(ROW()-1)*3,0),"MM/DD/YYYY"))</f>
        <v>No Date</v>
      </c>
      <c r="C15" s="33" t="str">
        <f ca="1">IF(ISBLANK(OFFSET(Template!$C$1,(ROW()-1)*3,0)),"No Data",OFFSET(Template!$C$1,(ROW()-1)*3,0))</f>
        <v/>
      </c>
      <c r="D15" s="33" t="str">
        <f ca="1">IF(ISBLANK(OFFSET(Template!E$1,(ROW()-1)*3,0)),"",OFFSET(Template!E$1,(ROW()-1)*3,0))</f>
        <v/>
      </c>
      <c r="E15" s="33" t="str">
        <f ca="1">IF(ISBLANK(OFFSET(Template!$F$1,(ROW()-1)*3,0)),"",OFFSET(Template!$F$1,(ROW()-1)*3,0))</f>
        <v/>
      </c>
      <c r="F15" s="33" t="str">
        <f ca="1">IF(ISBLANK(OFFSET(Template!$G$1,(ROW()-1)*3,0)),"",OFFSET(Template!$G$1,(ROW()-1)*3,0))</f>
        <v/>
      </c>
      <c r="G15" s="33" t="str">
        <f ca="1">IF(ISBLANK(OFFSET(Template!$H$1,(ROW()-1)*3,0)),"",OFFSET(Template!$H$1,(ROW()-1)*3,0))</f>
        <v/>
      </c>
      <c r="H15" s="33" t="str">
        <f ca="1">IF(ISBLANK(OFFSET(Template!$I$1,(ROW()-1)*3,0)),"",OFFSET(Template!$I$1,(ROW()-1)*3,0))</f>
        <v/>
      </c>
      <c r="I15" s="33" t="str">
        <f ca="1">IF(ISBLANK(OFFSET(Template!$J$1,(ROW()-1)*3,0)),"",OFFSET(Template!$J$1,(ROW()-1)*3,0))</f>
        <v/>
      </c>
      <c r="J15" s="33" t="str">
        <f ca="1">IF(ISBLANK(OFFSET(Template!$K$1,(ROW()-1)*3,0)),"",OFFSET(Template!$K$1,(ROW()-1)*3,0))</f>
        <v/>
      </c>
      <c r="K15" s="33" t="str">
        <f ca="1">IF(ISBLANK(OFFSET(Template!$L$1,(ROW()-1)*3,0)),"",OFFSET(Template!$L$1,(ROW()-1)*3,0))</f>
        <v/>
      </c>
      <c r="L15" s="33" t="str">
        <f ca="1">IF(ISBLANK(OFFSET(Template!$M$1,(ROW()-1)*3,0)),"",OFFSET(Template!$M$1,(ROW()-1)*3,0))</f>
        <v/>
      </c>
      <c r="M15" s="33" t="str">
        <f ca="1">IF(ISBLANK(OFFSET(Template!$N$1,(ROW()-1)*3,0)),"",OFFSET(Template!$N$1,(ROW()-1)*3,0))</f>
        <v/>
      </c>
      <c r="N15" s="33" t="str">
        <f ca="1">IF(ISBLANK(OFFSET(Template!$O$1,(ROW()-1)*3,0)),"",OFFSET(Template!$O$1,(ROW()-1)*3,0))</f>
        <v/>
      </c>
      <c r="O15" s="33" t="str">
        <f ca="1">IF(ISBLANK(OFFSET(Template!$P$1,(ROW()-1)*3,0)),"",OFFSET(Template!$P$1,(ROW()-1)*3,0))</f>
        <v/>
      </c>
      <c r="P15" s="33" t="str">
        <f ca="1">IF(ISBLANK(OFFSET(Template!$Q$1,(ROW()-1)*3,0)),"",OFFSET(Template!$Q$1,(ROW()-1)*3,0))</f>
        <v/>
      </c>
      <c r="Q15" s="60" t="str">
        <f t="shared" ca="1" si="2"/>
        <v>No Data</v>
      </c>
      <c r="R15" s="65"/>
      <c r="S15" s="32" t="str">
        <f t="shared" ca="1" si="0"/>
        <v/>
      </c>
      <c r="T15" s="33" t="str">
        <f t="shared" ca="1" si="0"/>
        <v/>
      </c>
      <c r="U15" s="33" t="str">
        <f t="shared" ca="1" si="0"/>
        <v/>
      </c>
      <c r="V15" s="33" t="str">
        <f t="shared" ca="1" si="0"/>
        <v/>
      </c>
      <c r="W15" s="33" t="str">
        <f t="shared" ca="1" si="0"/>
        <v/>
      </c>
      <c r="X15" s="33" t="str">
        <f t="shared" ca="1" si="0"/>
        <v/>
      </c>
      <c r="Y15" s="33" t="str">
        <f t="shared" ca="1" si="0"/>
        <v/>
      </c>
      <c r="Z15" s="33" t="str">
        <f t="shared" ca="1" si="0"/>
        <v/>
      </c>
      <c r="AA15" s="33" t="str">
        <f t="shared" ca="1" si="0"/>
        <v/>
      </c>
      <c r="AB15" s="33" t="str">
        <f t="shared" ca="1" si="0"/>
        <v/>
      </c>
      <c r="AC15" s="33" t="str">
        <f t="shared" ca="1" si="0"/>
        <v/>
      </c>
      <c r="AD15" s="33" t="str">
        <f t="shared" ca="1" si="0"/>
        <v/>
      </c>
      <c r="AE15" s="34" t="str">
        <f t="shared" ca="1" si="1"/>
        <v/>
      </c>
    </row>
    <row r="16" spans="1:31" x14ac:dyDescent="0.25">
      <c r="A16" s="32" t="str">
        <f ca="1">IF(ISBLANK(OFFSET(Template!$A$1,(ROW()-1)*3,0)),"No Site",OFFSET(Template!$A$1,(ROW()-1)*3,0))</f>
        <v>Buoy_2</v>
      </c>
      <c r="B16" s="33" t="str">
        <f ca="1">IF(ISBLANK(OFFSET(Template!$B$1,(ROW()-1)*3,0)),"No Data",TEXT(OFFSET(Template!$B$1,(ROW()-1)*3,0),"MM/DD/YYYY"))</f>
        <v>No Date</v>
      </c>
      <c r="C16" s="33" t="str">
        <f ca="1">IF(ISBLANK(OFFSET(Template!$C$1,(ROW()-1)*3,0)),"No Data",OFFSET(Template!$C$1,(ROW()-1)*3,0))</f>
        <v/>
      </c>
      <c r="D16" s="33" t="str">
        <f ca="1">IF(ISBLANK(OFFSET(Template!E$1,(ROW()-1)*3,0)),"",OFFSET(Template!E$1,(ROW()-1)*3,0))</f>
        <v/>
      </c>
      <c r="E16" s="33" t="str">
        <f ca="1">IF(ISBLANK(OFFSET(Template!$F$1,(ROW()-1)*3,0)),"",OFFSET(Template!$F$1,(ROW()-1)*3,0))</f>
        <v/>
      </c>
      <c r="F16" s="33" t="str">
        <f ca="1">IF(ISBLANK(OFFSET(Template!$G$1,(ROW()-1)*3,0)),"",OFFSET(Template!$G$1,(ROW()-1)*3,0))</f>
        <v/>
      </c>
      <c r="G16" s="33" t="str">
        <f ca="1">IF(ISBLANK(OFFSET(Template!$H$1,(ROW()-1)*3,0)),"",OFFSET(Template!$H$1,(ROW()-1)*3,0))</f>
        <v/>
      </c>
      <c r="H16" s="33" t="str">
        <f ca="1">IF(ISBLANK(OFFSET(Template!$I$1,(ROW()-1)*3,0)),"",OFFSET(Template!$I$1,(ROW()-1)*3,0))</f>
        <v/>
      </c>
      <c r="I16" s="33" t="str">
        <f ca="1">IF(ISBLANK(OFFSET(Template!$J$1,(ROW()-1)*3,0)),"",OFFSET(Template!$J$1,(ROW()-1)*3,0))</f>
        <v/>
      </c>
      <c r="J16" s="33" t="str">
        <f ca="1">IF(ISBLANK(OFFSET(Template!$K$1,(ROW()-1)*3,0)),"",OFFSET(Template!$K$1,(ROW()-1)*3,0))</f>
        <v/>
      </c>
      <c r="K16" s="33" t="str">
        <f ca="1">IF(ISBLANK(OFFSET(Template!$L$1,(ROW()-1)*3,0)),"",OFFSET(Template!$L$1,(ROW()-1)*3,0))</f>
        <v/>
      </c>
      <c r="L16" s="33" t="str">
        <f ca="1">IF(ISBLANK(OFFSET(Template!$M$1,(ROW()-1)*3,0)),"",OFFSET(Template!$M$1,(ROW()-1)*3,0))</f>
        <v/>
      </c>
      <c r="M16" s="33" t="str">
        <f ca="1">IF(ISBLANK(OFFSET(Template!$N$1,(ROW()-1)*3,0)),"",OFFSET(Template!$N$1,(ROW()-1)*3,0))</f>
        <v/>
      </c>
      <c r="N16" s="33" t="str">
        <f ca="1">IF(ISBLANK(OFFSET(Template!$O$1,(ROW()-1)*3,0)),"",OFFSET(Template!$O$1,(ROW()-1)*3,0))</f>
        <v/>
      </c>
      <c r="O16" s="33" t="str">
        <f ca="1">IF(ISBLANK(OFFSET(Template!$P$1,(ROW()-1)*3,0)),"",OFFSET(Template!$P$1,(ROW()-1)*3,0))</f>
        <v/>
      </c>
      <c r="P16" s="33" t="str">
        <f ca="1">IF(ISBLANK(OFFSET(Template!$Q$1,(ROW()-1)*3,0)),"",OFFSET(Template!$Q$1,(ROW()-1)*3,0))</f>
        <v/>
      </c>
      <c r="Q16" s="60" t="str">
        <f t="shared" ca="1" si="2"/>
        <v>No Data</v>
      </c>
      <c r="R16" s="65"/>
      <c r="S16" s="32" t="str">
        <f t="shared" ca="1" si="0"/>
        <v/>
      </c>
      <c r="T16" s="33" t="str">
        <f t="shared" ca="1" si="0"/>
        <v/>
      </c>
      <c r="U16" s="33" t="str">
        <f t="shared" ca="1" si="0"/>
        <v/>
      </c>
      <c r="V16" s="33" t="str">
        <f t="shared" ca="1" si="0"/>
        <v/>
      </c>
      <c r="W16" s="33" t="str">
        <f t="shared" ca="1" si="0"/>
        <v/>
      </c>
      <c r="X16" s="33" t="str">
        <f t="shared" ca="1" si="0"/>
        <v/>
      </c>
      <c r="Y16" s="33" t="str">
        <f t="shared" ca="1" si="0"/>
        <v/>
      </c>
      <c r="Z16" s="33" t="str">
        <f t="shared" ca="1" si="0"/>
        <v/>
      </c>
      <c r="AA16" s="33" t="str">
        <f t="shared" ca="1" si="0"/>
        <v/>
      </c>
      <c r="AB16" s="33" t="str">
        <f t="shared" ca="1" si="0"/>
        <v/>
      </c>
      <c r="AC16" s="33" t="str">
        <f t="shared" ca="1" si="0"/>
        <v/>
      </c>
      <c r="AD16" s="33" t="str">
        <f t="shared" ca="1" si="0"/>
        <v/>
      </c>
      <c r="AE16" s="34" t="str">
        <f t="shared" ca="1" si="1"/>
        <v/>
      </c>
    </row>
    <row r="17" spans="1:31" x14ac:dyDescent="0.25">
      <c r="A17" s="32" t="str">
        <f ca="1">IF(ISBLANK(OFFSET(Template!$A$1,(ROW()-1)*3,0)),"No Site",OFFSET(Template!$A$1,(ROW()-1)*3,0))</f>
        <v>ODNR_1</v>
      </c>
      <c r="B17" s="33" t="str">
        <f ca="1">IF(ISBLANK(OFFSET(Template!$B$1,(ROW()-1)*3,0)),"No Data",TEXT(OFFSET(Template!$B$1,(ROW()-1)*3,0),"MM/DD/YYYY"))</f>
        <v>No Date</v>
      </c>
      <c r="C17" s="33" t="str">
        <f ca="1">IF(ISBLANK(OFFSET(Template!$C$1,(ROW()-1)*3,0)),"No Data",OFFSET(Template!$C$1,(ROW()-1)*3,0))</f>
        <v/>
      </c>
      <c r="D17" s="33" t="str">
        <f ca="1">IF(ISBLANK(OFFSET(Template!E$1,(ROW()-1)*3,0)),"",OFFSET(Template!E$1,(ROW()-1)*3,0))</f>
        <v/>
      </c>
      <c r="E17" s="33" t="str">
        <f ca="1">IF(ISBLANK(OFFSET(Template!$F$1,(ROW()-1)*3,0)),"",OFFSET(Template!$F$1,(ROW()-1)*3,0))</f>
        <v/>
      </c>
      <c r="F17" s="33" t="str">
        <f ca="1">IF(ISBLANK(OFFSET(Template!$G$1,(ROW()-1)*3,0)),"",OFFSET(Template!$G$1,(ROW()-1)*3,0))</f>
        <v/>
      </c>
      <c r="G17" s="33" t="str">
        <f ca="1">IF(ISBLANK(OFFSET(Template!$H$1,(ROW()-1)*3,0)),"",OFFSET(Template!$H$1,(ROW()-1)*3,0))</f>
        <v/>
      </c>
      <c r="H17" s="33" t="str">
        <f ca="1">IF(ISBLANK(OFFSET(Template!$I$1,(ROW()-1)*3,0)),"",OFFSET(Template!$I$1,(ROW()-1)*3,0))</f>
        <v/>
      </c>
      <c r="I17" s="33" t="str">
        <f ca="1">IF(ISBLANK(OFFSET(Template!$J$1,(ROW()-1)*3,0)),"",OFFSET(Template!$J$1,(ROW()-1)*3,0))</f>
        <v/>
      </c>
      <c r="J17" s="33" t="str">
        <f ca="1">IF(ISBLANK(OFFSET(Template!$K$1,(ROW()-1)*3,0)),"",OFFSET(Template!$K$1,(ROW()-1)*3,0))</f>
        <v/>
      </c>
      <c r="K17" s="33" t="str">
        <f ca="1">IF(ISBLANK(OFFSET(Template!$L$1,(ROW()-1)*3,0)),"",OFFSET(Template!$L$1,(ROW()-1)*3,0))</f>
        <v/>
      </c>
      <c r="L17" s="33" t="str">
        <f ca="1">IF(ISBLANK(OFFSET(Template!$M$1,(ROW()-1)*3,0)),"",OFFSET(Template!$M$1,(ROW()-1)*3,0))</f>
        <v/>
      </c>
      <c r="M17" s="33" t="str">
        <f ca="1">IF(ISBLANK(OFFSET(Template!$N$1,(ROW()-1)*3,0)),"",OFFSET(Template!$N$1,(ROW()-1)*3,0))</f>
        <v/>
      </c>
      <c r="N17" s="33" t="str">
        <f ca="1">IF(ISBLANK(OFFSET(Template!$O$1,(ROW()-1)*3,0)),"",OFFSET(Template!$O$1,(ROW()-1)*3,0))</f>
        <v/>
      </c>
      <c r="O17" s="33" t="str">
        <f ca="1">IF(ISBLANK(OFFSET(Template!$P$1,(ROW()-1)*3,0)),"",OFFSET(Template!$P$1,(ROW()-1)*3,0))</f>
        <v/>
      </c>
      <c r="P17" s="33" t="str">
        <f ca="1">IF(ISBLANK(OFFSET(Template!$Q$1,(ROW()-1)*3,0)),"",OFFSET(Template!$Q$1,(ROW()-1)*3,0))</f>
        <v/>
      </c>
      <c r="Q17" s="60" t="str">
        <f t="shared" ca="1" si="2"/>
        <v>No Data</v>
      </c>
      <c r="R17" s="65"/>
      <c r="S17" s="32" t="str">
        <f t="shared" ca="1" si="0"/>
        <v/>
      </c>
      <c r="T17" s="33" t="str">
        <f t="shared" ca="1" si="0"/>
        <v/>
      </c>
      <c r="U17" s="33" t="str">
        <f t="shared" ca="1" si="0"/>
        <v/>
      </c>
      <c r="V17" s="33" t="str">
        <f t="shared" ca="1" si="0"/>
        <v/>
      </c>
      <c r="W17" s="33" t="str">
        <f t="shared" ca="1" si="0"/>
        <v/>
      </c>
      <c r="X17" s="33" t="str">
        <f t="shared" ca="1" si="0"/>
        <v/>
      </c>
      <c r="Y17" s="33" t="str">
        <f t="shared" ca="1" si="0"/>
        <v/>
      </c>
      <c r="Z17" s="33" t="str">
        <f t="shared" ca="1" si="0"/>
        <v/>
      </c>
      <c r="AA17" s="33" t="str">
        <f t="shared" ca="1" si="0"/>
        <v/>
      </c>
      <c r="AB17" s="33" t="str">
        <f t="shared" ca="1" si="0"/>
        <v/>
      </c>
      <c r="AC17" s="33" t="str">
        <f t="shared" ca="1" si="0"/>
        <v/>
      </c>
      <c r="AD17" s="33" t="str">
        <f t="shared" ca="1" si="0"/>
        <v/>
      </c>
      <c r="AE17" s="34" t="str">
        <f t="shared" ca="1" si="1"/>
        <v/>
      </c>
    </row>
    <row r="18" spans="1:31" x14ac:dyDescent="0.25">
      <c r="A18" s="32" t="str">
        <f ca="1">IF(ISBLANK(OFFSET(Template!$A$1,(ROW()-1)*3,0)),"No Site",OFFSET(Template!$A$1,(ROW()-1)*3,0))</f>
        <v>EC_1163</v>
      </c>
      <c r="B18" s="33" t="str">
        <f ca="1">IF(ISBLANK(OFFSET(Template!$B$1,(ROW()-1)*3,0)),"No Data",TEXT(OFFSET(Template!$B$1,(ROW()-1)*3,0),"MM/DD/YYYY"))</f>
        <v>No Date</v>
      </c>
      <c r="C18" s="33" t="str">
        <f ca="1">IF(ISBLANK(OFFSET(Template!$C$1,(ROW()-1)*3,0)),"No Data",OFFSET(Template!$C$1,(ROW()-1)*3,0))</f>
        <v/>
      </c>
      <c r="D18" s="33" t="str">
        <f ca="1">IF(ISBLANK(OFFSET(Template!E$1,(ROW()-1)*3,0)),"",OFFSET(Template!E$1,(ROW()-1)*3,0))</f>
        <v/>
      </c>
      <c r="E18" s="33" t="str">
        <f ca="1">IF(ISBLANK(OFFSET(Template!$F$1,(ROW()-1)*3,0)),"",OFFSET(Template!$F$1,(ROW()-1)*3,0))</f>
        <v/>
      </c>
      <c r="F18" s="33" t="str">
        <f ca="1">IF(ISBLANK(OFFSET(Template!$G$1,(ROW()-1)*3,0)),"",OFFSET(Template!$G$1,(ROW()-1)*3,0))</f>
        <v/>
      </c>
      <c r="G18" s="33" t="str">
        <f ca="1">IF(ISBLANK(OFFSET(Template!$H$1,(ROW()-1)*3,0)),"",OFFSET(Template!$H$1,(ROW()-1)*3,0))</f>
        <v/>
      </c>
      <c r="H18" s="33" t="str">
        <f ca="1">IF(ISBLANK(OFFSET(Template!$I$1,(ROW()-1)*3,0)),"",OFFSET(Template!$I$1,(ROW()-1)*3,0))</f>
        <v/>
      </c>
      <c r="I18" s="33" t="str">
        <f ca="1">IF(ISBLANK(OFFSET(Template!$J$1,(ROW()-1)*3,0)),"",OFFSET(Template!$J$1,(ROW()-1)*3,0))</f>
        <v/>
      </c>
      <c r="J18" s="33" t="str">
        <f ca="1">IF(ISBLANK(OFFSET(Template!$K$1,(ROW()-1)*3,0)),"",OFFSET(Template!$K$1,(ROW()-1)*3,0))</f>
        <v/>
      </c>
      <c r="K18" s="33" t="str">
        <f ca="1">IF(ISBLANK(OFFSET(Template!$L$1,(ROW()-1)*3,0)),"",OFFSET(Template!$L$1,(ROW()-1)*3,0))</f>
        <v/>
      </c>
      <c r="L18" s="33" t="str">
        <f ca="1">IF(ISBLANK(OFFSET(Template!$M$1,(ROW()-1)*3,0)),"",OFFSET(Template!$M$1,(ROW()-1)*3,0))</f>
        <v/>
      </c>
      <c r="M18" s="33" t="str">
        <f ca="1">IF(ISBLANK(OFFSET(Template!$N$1,(ROW()-1)*3,0)),"",OFFSET(Template!$N$1,(ROW()-1)*3,0))</f>
        <v/>
      </c>
      <c r="N18" s="33" t="str">
        <f ca="1">IF(ISBLANK(OFFSET(Template!$O$1,(ROW()-1)*3,0)),"",OFFSET(Template!$O$1,(ROW()-1)*3,0))</f>
        <v/>
      </c>
      <c r="O18" s="33" t="str">
        <f ca="1">IF(ISBLANK(OFFSET(Template!$P$1,(ROW()-1)*3,0)),"",OFFSET(Template!$P$1,(ROW()-1)*3,0))</f>
        <v/>
      </c>
      <c r="P18" s="33" t="str">
        <f ca="1">IF(ISBLANK(OFFSET(Template!$Q$1,(ROW()-1)*3,0)),"",OFFSET(Template!$Q$1,(ROW()-1)*3,0))</f>
        <v/>
      </c>
      <c r="Q18" s="60" t="str">
        <f t="shared" ca="1" si="2"/>
        <v>No Data</v>
      </c>
      <c r="R18" s="65"/>
      <c r="S18" s="32" t="str">
        <f t="shared" ref="S18:AD35" ca="1" si="3">IFERROR(D18-E18,"")</f>
        <v/>
      </c>
      <c r="T18" s="33" t="str">
        <f t="shared" ca="1" si="3"/>
        <v/>
      </c>
      <c r="U18" s="33" t="str">
        <f t="shared" ca="1" si="3"/>
        <v/>
      </c>
      <c r="V18" s="33" t="str">
        <f t="shared" ca="1" si="3"/>
        <v/>
      </c>
      <c r="W18" s="33" t="str">
        <f t="shared" ca="1" si="3"/>
        <v/>
      </c>
      <c r="X18" s="33" t="str">
        <f t="shared" ca="1" si="3"/>
        <v/>
      </c>
      <c r="Y18" s="33" t="str">
        <f t="shared" ca="1" si="3"/>
        <v/>
      </c>
      <c r="Z18" s="33" t="str">
        <f t="shared" ca="1" si="3"/>
        <v/>
      </c>
      <c r="AA18" s="33" t="str">
        <f t="shared" ca="1" si="3"/>
        <v/>
      </c>
      <c r="AB18" s="33" t="str">
        <f t="shared" ca="1" si="3"/>
        <v/>
      </c>
      <c r="AC18" s="33" t="str">
        <f t="shared" ca="1" si="3"/>
        <v/>
      </c>
      <c r="AD18" s="33" t="str">
        <f t="shared" ca="1" si="3"/>
        <v/>
      </c>
      <c r="AE18" s="34" t="str">
        <f t="shared" ca="1" si="1"/>
        <v/>
      </c>
    </row>
    <row r="19" spans="1:31" x14ac:dyDescent="0.25">
      <c r="A19" s="32" t="str">
        <f ca="1">IF(ISBLANK(OFFSET(Template!$A$1,(ROW()-1)*3,0)),"No Site",OFFSET(Template!$A$1,(ROW()-1)*3,0))</f>
        <v>Causeway</v>
      </c>
      <c r="B19" s="33" t="str">
        <f ca="1">IF(ISBLANK(OFFSET(Template!$B$1,(ROW()-1)*3,0)),"No Data",TEXT(OFFSET(Template!$B$1,(ROW()-1)*3,0),"MM/DD/YYYY"))</f>
        <v>No Date</v>
      </c>
      <c r="C19" s="33" t="str">
        <f ca="1">IF(ISBLANK(OFFSET(Template!$C$1,(ROW()-1)*3,0)),"No Data",OFFSET(Template!$C$1,(ROW()-1)*3,0))</f>
        <v/>
      </c>
      <c r="D19" s="33" t="str">
        <f ca="1">IF(ISBLANK(OFFSET(Template!E$1,(ROW()-1)*3,0)),"",OFFSET(Template!E$1,(ROW()-1)*3,0))</f>
        <v/>
      </c>
      <c r="E19" s="33" t="str">
        <f ca="1">IF(ISBLANK(OFFSET(Template!$F$1,(ROW()-1)*3,0)),"",OFFSET(Template!$F$1,(ROW()-1)*3,0))</f>
        <v/>
      </c>
      <c r="F19" s="33" t="str">
        <f ca="1">IF(ISBLANK(OFFSET(Template!$G$1,(ROW()-1)*3,0)),"",OFFSET(Template!$G$1,(ROW()-1)*3,0))</f>
        <v/>
      </c>
      <c r="G19" s="33" t="str">
        <f ca="1">IF(ISBLANK(OFFSET(Template!$H$1,(ROW()-1)*3,0)),"",OFFSET(Template!$H$1,(ROW()-1)*3,0))</f>
        <v/>
      </c>
      <c r="H19" s="33" t="str">
        <f ca="1">IF(ISBLANK(OFFSET(Template!$I$1,(ROW()-1)*3,0)),"",OFFSET(Template!$I$1,(ROW()-1)*3,0))</f>
        <v/>
      </c>
      <c r="I19" s="33" t="str">
        <f ca="1">IF(ISBLANK(OFFSET(Template!$J$1,(ROW()-1)*3,0)),"",OFFSET(Template!$J$1,(ROW()-1)*3,0))</f>
        <v/>
      </c>
      <c r="J19" s="33" t="str">
        <f ca="1">IF(ISBLANK(OFFSET(Template!$K$1,(ROW()-1)*3,0)),"",OFFSET(Template!$K$1,(ROW()-1)*3,0))</f>
        <v/>
      </c>
      <c r="K19" s="33" t="str">
        <f ca="1">IF(ISBLANK(OFFSET(Template!$L$1,(ROW()-1)*3,0)),"",OFFSET(Template!$L$1,(ROW()-1)*3,0))</f>
        <v/>
      </c>
      <c r="L19" s="33" t="str">
        <f ca="1">IF(ISBLANK(OFFSET(Template!$M$1,(ROW()-1)*3,0)),"",OFFSET(Template!$M$1,(ROW()-1)*3,0))</f>
        <v/>
      </c>
      <c r="M19" s="33" t="str">
        <f ca="1">IF(ISBLANK(OFFSET(Template!$N$1,(ROW()-1)*3,0)),"",OFFSET(Template!$N$1,(ROW()-1)*3,0))</f>
        <v/>
      </c>
      <c r="N19" s="33" t="str">
        <f ca="1">IF(ISBLANK(OFFSET(Template!$O$1,(ROW()-1)*3,0)),"",OFFSET(Template!$O$1,(ROW()-1)*3,0))</f>
        <v/>
      </c>
      <c r="O19" s="33" t="str">
        <f ca="1">IF(ISBLANK(OFFSET(Template!$P$1,(ROW()-1)*3,0)),"",OFFSET(Template!$P$1,(ROW()-1)*3,0))</f>
        <v/>
      </c>
      <c r="P19" s="33" t="str">
        <f ca="1">IF(ISBLANK(OFFSET(Template!$Q$1,(ROW()-1)*3,0)),"",OFFSET(Template!$Q$1,(ROW()-1)*3,0))</f>
        <v/>
      </c>
      <c r="Q19" s="60" t="str">
        <f t="shared" ca="1" si="2"/>
        <v>No Data</v>
      </c>
      <c r="R19" s="65"/>
      <c r="S19" s="32" t="str">
        <f t="shared" ca="1" si="3"/>
        <v/>
      </c>
      <c r="T19" s="33" t="str">
        <f t="shared" ca="1" si="3"/>
        <v/>
      </c>
      <c r="U19" s="33" t="str">
        <f t="shared" ca="1" si="3"/>
        <v/>
      </c>
      <c r="V19" s="33" t="str">
        <f t="shared" ca="1" si="3"/>
        <v/>
      </c>
      <c r="W19" s="33" t="str">
        <f t="shared" ca="1" si="3"/>
        <v/>
      </c>
      <c r="X19" s="33" t="str">
        <f t="shared" ca="1" si="3"/>
        <v/>
      </c>
      <c r="Y19" s="33" t="str">
        <f t="shared" ca="1" si="3"/>
        <v/>
      </c>
      <c r="Z19" s="33" t="str">
        <f t="shared" ca="1" si="3"/>
        <v/>
      </c>
      <c r="AA19" s="33" t="str">
        <f t="shared" ca="1" si="3"/>
        <v/>
      </c>
      <c r="AB19" s="33" t="str">
        <f t="shared" ca="1" si="3"/>
        <v/>
      </c>
      <c r="AC19" s="33" t="str">
        <f t="shared" ca="1" si="3"/>
        <v/>
      </c>
      <c r="AD19" s="33" t="str">
        <f t="shared" ca="1" si="3"/>
        <v/>
      </c>
      <c r="AE19" s="34" t="str">
        <f t="shared" ca="1" si="1"/>
        <v/>
      </c>
    </row>
    <row r="20" spans="1:31" ht="15.75" thickBot="1" x14ac:dyDescent="0.3">
      <c r="A20" s="32" t="str">
        <f ca="1">IF(ISBLANK(OFFSET(Template!$A$1,(ROW()-1)*3,0)),"No Site",OFFSET(Template!$A$1,(ROW()-1)*3,0))</f>
        <v>Bells</v>
      </c>
      <c r="B20" s="33" t="str">
        <f ca="1">IF(ISBLANK(OFFSET(Template!$B$1,(ROW()-1)*3,0)),"No Data",TEXT(OFFSET(Template!$B$1,(ROW()-1)*3,0),"MM/DD/YYYY"))</f>
        <v>No Date</v>
      </c>
      <c r="C20" s="33" t="str">
        <f ca="1">IF(ISBLANK(OFFSET(Template!$C$1,(ROW()-1)*3,0)),"No Data",OFFSET(Template!$C$1,(ROW()-1)*3,0))</f>
        <v/>
      </c>
      <c r="D20" s="33" t="str">
        <f ca="1">IF(ISBLANK(OFFSET(Template!E$1,(ROW()-1)*3,0)),"",OFFSET(Template!E$1,(ROW()-1)*3,0))</f>
        <v/>
      </c>
      <c r="E20" s="33" t="str">
        <f ca="1">IF(ISBLANK(OFFSET(Template!$F$1,(ROW()-1)*3,0)),"",OFFSET(Template!$F$1,(ROW()-1)*3,0))</f>
        <v/>
      </c>
      <c r="F20" s="33" t="str">
        <f ca="1">IF(ISBLANK(OFFSET(Template!$G$1,(ROW()-1)*3,0)),"",OFFSET(Template!$G$1,(ROW()-1)*3,0))</f>
        <v/>
      </c>
      <c r="G20" s="33" t="str">
        <f ca="1">IF(ISBLANK(OFFSET(Template!$H$1,(ROW()-1)*3,0)),"",OFFSET(Template!$H$1,(ROW()-1)*3,0))</f>
        <v/>
      </c>
      <c r="H20" s="33" t="str">
        <f ca="1">IF(ISBLANK(OFFSET(Template!$I$1,(ROW()-1)*3,0)),"",OFFSET(Template!$I$1,(ROW()-1)*3,0))</f>
        <v/>
      </c>
      <c r="I20" s="33" t="str">
        <f ca="1">IF(ISBLANK(OFFSET(Template!$J$1,(ROW()-1)*3,0)),"",OFFSET(Template!$J$1,(ROW()-1)*3,0))</f>
        <v/>
      </c>
      <c r="J20" s="33" t="str">
        <f ca="1">IF(ISBLANK(OFFSET(Template!$K$1,(ROW()-1)*3,0)),"",OFFSET(Template!$K$1,(ROW()-1)*3,0))</f>
        <v/>
      </c>
      <c r="K20" s="33" t="str">
        <f ca="1">IF(ISBLANK(OFFSET(Template!$L$1,(ROW()-1)*3,0)),"",OFFSET(Template!$L$1,(ROW()-1)*3,0))</f>
        <v/>
      </c>
      <c r="L20" s="33" t="str">
        <f ca="1">IF(ISBLANK(OFFSET(Template!$M$1,(ROW()-1)*3,0)),"",OFFSET(Template!$M$1,(ROW()-1)*3,0))</f>
        <v/>
      </c>
      <c r="M20" s="33" t="str">
        <f ca="1">IF(ISBLANK(OFFSET(Template!$N$1,(ROW()-1)*3,0)),"",OFFSET(Template!$N$1,(ROW()-1)*3,0))</f>
        <v/>
      </c>
      <c r="N20" s="33" t="str">
        <f ca="1">IF(ISBLANK(OFFSET(Template!$O$1,(ROW()-1)*3,0)),"",OFFSET(Template!$O$1,(ROW()-1)*3,0))</f>
        <v/>
      </c>
      <c r="O20" s="33" t="str">
        <f ca="1">IF(ISBLANK(OFFSET(Template!$P$1,(ROW()-1)*3,0)),"",OFFSET(Template!$P$1,(ROW()-1)*3,0))</f>
        <v/>
      </c>
      <c r="P20" s="33" t="str">
        <f ca="1">IF(ISBLANK(OFFSET(Template!$Q$1,(ROW()-1)*3,0)),"",OFFSET(Template!$Q$1,(ROW()-1)*3,0))</f>
        <v/>
      </c>
      <c r="Q20" s="60" t="str">
        <f t="shared" ca="1" si="2"/>
        <v>No Data</v>
      </c>
      <c r="R20" s="65"/>
      <c r="S20" s="35" t="str">
        <f t="shared" ca="1" si="3"/>
        <v/>
      </c>
      <c r="T20" s="36" t="str">
        <f t="shared" ca="1" si="3"/>
        <v/>
      </c>
      <c r="U20" s="36" t="str">
        <f t="shared" ca="1" si="3"/>
        <v/>
      </c>
      <c r="V20" s="36" t="str">
        <f t="shared" ca="1" si="3"/>
        <v/>
      </c>
      <c r="W20" s="36" t="str">
        <f t="shared" ca="1" si="3"/>
        <v/>
      </c>
      <c r="X20" s="36" t="str">
        <f t="shared" ca="1" si="3"/>
        <v/>
      </c>
      <c r="Y20" s="36" t="str">
        <f t="shared" ca="1" si="3"/>
        <v/>
      </c>
      <c r="Z20" s="36" t="str">
        <f t="shared" ca="1" si="3"/>
        <v/>
      </c>
      <c r="AA20" s="36" t="str">
        <f t="shared" ca="1" si="3"/>
        <v/>
      </c>
      <c r="AB20" s="36" t="str">
        <f t="shared" ca="1" si="3"/>
        <v/>
      </c>
      <c r="AC20" s="36" t="str">
        <f t="shared" ca="1" si="3"/>
        <v/>
      </c>
      <c r="AD20" s="36" t="str">
        <f t="shared" ca="1" si="3"/>
        <v/>
      </c>
      <c r="AE20" s="37" t="str">
        <f t="shared" ca="1" si="1"/>
        <v/>
      </c>
    </row>
    <row r="21" spans="1:31" x14ac:dyDescent="0.25">
      <c r="A21" s="29" t="str">
        <f ca="1">IF(ISBLANK(OFFSET(Template!$A$1,(ROW()-1)*3,0)),"No Site",OFFSET(Template!$A$1,(ROW()-1)*3,0))</f>
        <v>Muddy Creek</v>
      </c>
      <c r="B21" s="30" t="str">
        <f ca="1">IF(ISBLANK(OFFSET(Template!$B$1,(ROW()-1)*3,0)),"No Data",TEXT(OFFSET(Template!$B$1,(ROW()-1)*3,0),"MM/DD/YYYY"))</f>
        <v>No Date</v>
      </c>
      <c r="C21" s="30" t="str">
        <f ca="1">IF(ISBLANK(OFFSET(Template!$C$1,(ROW()-1)*3,0)),"No Data",OFFSET(Template!$C$1,(ROW()-1)*3,0))</f>
        <v/>
      </c>
      <c r="D21" s="30" t="str">
        <f ca="1">IF(ISBLANK(OFFSET(Template!E$1,(ROW()-1)*3,0)),"",OFFSET(Template!E$1,(ROW()-1)*3,0))</f>
        <v/>
      </c>
      <c r="E21" s="30" t="str">
        <f ca="1">IF(ISBLANK(OFFSET(Template!$F$1,(ROW()-1)*3,0)),"",OFFSET(Template!$F$1,(ROW()-1)*3,0))</f>
        <v/>
      </c>
      <c r="F21" s="30" t="str">
        <f ca="1">IF(ISBLANK(OFFSET(Template!$G$1,(ROW()-1)*3,0)),"",OFFSET(Template!$G$1,(ROW()-1)*3,0))</f>
        <v/>
      </c>
      <c r="G21" s="30" t="str">
        <f ca="1">IF(ISBLANK(OFFSET(Template!$H$1,(ROW()-1)*3,0)),"",OFFSET(Template!$H$1,(ROW()-1)*3,0))</f>
        <v/>
      </c>
      <c r="H21" s="30" t="str">
        <f ca="1">IF(ISBLANK(OFFSET(Template!$I$1,(ROW()-1)*3,0)),"",OFFSET(Template!$I$1,(ROW()-1)*3,0))</f>
        <v/>
      </c>
      <c r="I21" s="30" t="str">
        <f ca="1">IF(ISBLANK(OFFSET(Template!$J$1,(ROW()-1)*3,0)),"",OFFSET(Template!$J$1,(ROW()-1)*3,0))</f>
        <v/>
      </c>
      <c r="J21" s="30" t="str">
        <f ca="1">IF(ISBLANK(OFFSET(Template!$K$1,(ROW()-1)*3,0)),"",OFFSET(Template!$K$1,(ROW()-1)*3,0))</f>
        <v/>
      </c>
      <c r="K21" s="30" t="str">
        <f ca="1">IF(ISBLANK(OFFSET(Template!$L$1,(ROW()-1)*3,0)),"",OFFSET(Template!$L$1,(ROW()-1)*3,0))</f>
        <v/>
      </c>
      <c r="L21" s="30" t="str">
        <f ca="1">IF(ISBLANK(OFFSET(Template!$M$1,(ROW()-1)*3,0)),"",OFFSET(Template!$M$1,(ROW()-1)*3,0))</f>
        <v/>
      </c>
      <c r="M21" s="30" t="str">
        <f ca="1">IF(ISBLANK(OFFSET(Template!$N$1,(ROW()-1)*3,0)),"",OFFSET(Template!$N$1,(ROW()-1)*3,0))</f>
        <v/>
      </c>
      <c r="N21" s="30" t="str">
        <f ca="1">IF(ISBLANK(OFFSET(Template!$O$1,(ROW()-1)*3,0)),"",OFFSET(Template!$O$1,(ROW()-1)*3,0))</f>
        <v/>
      </c>
      <c r="O21" s="30" t="str">
        <f ca="1">IF(ISBLANK(OFFSET(Template!$P$1,(ROW()-1)*3,0)),"",OFFSET(Template!$P$1,(ROW()-1)*3,0))</f>
        <v/>
      </c>
      <c r="P21" s="30" t="str">
        <f ca="1">IF(ISBLANK(OFFSET(Template!$Q$1,(ROW()-1)*3,0)),"",OFFSET(Template!$Q$1,(ROW()-1)*3,0))</f>
        <v/>
      </c>
      <c r="Q21" s="59" t="str">
        <f t="shared" ca="1" si="2"/>
        <v>No Data</v>
      </c>
      <c r="R21" s="65"/>
      <c r="S21" s="29" t="str">
        <f t="shared" ca="1" si="3"/>
        <v/>
      </c>
      <c r="T21" s="30" t="str">
        <f t="shared" ca="1" si="3"/>
        <v/>
      </c>
      <c r="U21" s="30" t="str">
        <f t="shared" ca="1" si="3"/>
        <v/>
      </c>
      <c r="V21" s="30" t="str">
        <f t="shared" ca="1" si="3"/>
        <v/>
      </c>
      <c r="W21" s="30" t="str">
        <f t="shared" ca="1" si="3"/>
        <v/>
      </c>
      <c r="X21" s="30" t="str">
        <f t="shared" ca="1" si="3"/>
        <v/>
      </c>
      <c r="Y21" s="30" t="str">
        <f t="shared" ca="1" si="3"/>
        <v/>
      </c>
      <c r="Z21" s="30" t="str">
        <f t="shared" ca="1" si="3"/>
        <v/>
      </c>
      <c r="AA21" s="30" t="str">
        <f t="shared" ca="1" si="3"/>
        <v/>
      </c>
      <c r="AB21" s="30" t="str">
        <f t="shared" ca="1" si="3"/>
        <v/>
      </c>
      <c r="AC21" s="30" t="str">
        <f t="shared" ca="1" si="3"/>
        <v/>
      </c>
      <c r="AD21" s="30" t="str">
        <f t="shared" ca="1" si="3"/>
        <v/>
      </c>
      <c r="AE21" s="31" t="str">
        <f t="shared" ca="1" si="1"/>
        <v/>
      </c>
    </row>
    <row r="22" spans="1:31" x14ac:dyDescent="0.25">
      <c r="A22" s="32" t="str">
        <f ca="1">IF(ISBLANK(OFFSET(Template!$A$1,(ROW()-1)*3,0)),"No Site",OFFSET(Template!$A$1,(ROW()-1)*3,0))</f>
        <v>ODNR_4</v>
      </c>
      <c r="B22" s="33" t="str">
        <f ca="1">IF(ISBLANK(OFFSET(Template!$B$1,(ROW()-1)*3,0)),"No Data",TEXT(OFFSET(Template!$B$1,(ROW()-1)*3,0),"MM/DD/YYYY"))</f>
        <v>No Date</v>
      </c>
      <c r="C22" s="33" t="str">
        <f ca="1">IF(ISBLANK(OFFSET(Template!$C$1,(ROW()-1)*3,0)),"No Data",OFFSET(Template!$C$1,(ROW()-1)*3,0))</f>
        <v/>
      </c>
      <c r="D22" s="33" t="str">
        <f ca="1">IF(ISBLANK(OFFSET(Template!E$1,(ROW()-1)*3,0)),"",OFFSET(Template!E$1,(ROW()-1)*3,0))</f>
        <v/>
      </c>
      <c r="E22" s="33" t="str">
        <f ca="1">IF(ISBLANK(OFFSET(Template!$F$1,(ROW()-1)*3,0)),"",OFFSET(Template!$F$1,(ROW()-1)*3,0))</f>
        <v/>
      </c>
      <c r="F22" s="33" t="str">
        <f ca="1">IF(ISBLANK(OFFSET(Template!$G$1,(ROW()-1)*3,0)),"",OFFSET(Template!$G$1,(ROW()-1)*3,0))</f>
        <v/>
      </c>
      <c r="G22" s="33" t="str">
        <f ca="1">IF(ISBLANK(OFFSET(Template!$H$1,(ROW()-1)*3,0)),"",OFFSET(Template!$H$1,(ROW()-1)*3,0))</f>
        <v/>
      </c>
      <c r="H22" s="33" t="str">
        <f ca="1">IF(ISBLANK(OFFSET(Template!$I$1,(ROW()-1)*3,0)),"",OFFSET(Template!$I$1,(ROW()-1)*3,0))</f>
        <v/>
      </c>
      <c r="I22" s="33" t="str">
        <f ca="1">IF(ISBLANK(OFFSET(Template!$J$1,(ROW()-1)*3,0)),"",OFFSET(Template!$J$1,(ROW()-1)*3,0))</f>
        <v/>
      </c>
      <c r="J22" s="33" t="str">
        <f ca="1">IF(ISBLANK(OFFSET(Template!$K$1,(ROW()-1)*3,0)),"",OFFSET(Template!$K$1,(ROW()-1)*3,0))</f>
        <v/>
      </c>
      <c r="K22" s="33" t="str">
        <f ca="1">IF(ISBLANK(OFFSET(Template!$L$1,(ROW()-1)*3,0)),"",OFFSET(Template!$L$1,(ROW()-1)*3,0))</f>
        <v/>
      </c>
      <c r="L22" s="33" t="str">
        <f ca="1">IF(ISBLANK(OFFSET(Template!$M$1,(ROW()-1)*3,0)),"",OFFSET(Template!$M$1,(ROW()-1)*3,0))</f>
        <v/>
      </c>
      <c r="M22" s="33" t="str">
        <f ca="1">IF(ISBLANK(OFFSET(Template!$N$1,(ROW()-1)*3,0)),"",OFFSET(Template!$N$1,(ROW()-1)*3,0))</f>
        <v/>
      </c>
      <c r="N22" s="33" t="str">
        <f ca="1">IF(ISBLANK(OFFSET(Template!$O$1,(ROW()-1)*3,0)),"",OFFSET(Template!$O$1,(ROW()-1)*3,0))</f>
        <v/>
      </c>
      <c r="O22" s="33" t="str">
        <f ca="1">IF(ISBLANK(OFFSET(Template!$P$1,(ROW()-1)*3,0)),"",OFFSET(Template!$P$1,(ROW()-1)*3,0))</f>
        <v/>
      </c>
      <c r="P22" s="33" t="str">
        <f ca="1">IF(ISBLANK(OFFSET(Template!$Q$1,(ROW()-1)*3,0)),"",OFFSET(Template!$Q$1,(ROW()-1)*3,0))</f>
        <v/>
      </c>
      <c r="Q22" s="60" t="str">
        <f t="shared" ca="1" si="2"/>
        <v>No Data</v>
      </c>
      <c r="R22" s="65"/>
      <c r="S22" s="32" t="str">
        <f t="shared" ca="1" si="3"/>
        <v/>
      </c>
      <c r="T22" s="33" t="str">
        <f t="shared" ca="1" si="3"/>
        <v/>
      </c>
      <c r="U22" s="33" t="str">
        <f t="shared" ca="1" si="3"/>
        <v/>
      </c>
      <c r="V22" s="33" t="str">
        <f t="shared" ca="1" si="3"/>
        <v/>
      </c>
      <c r="W22" s="33" t="str">
        <f t="shared" ca="1" si="3"/>
        <v/>
      </c>
      <c r="X22" s="33" t="str">
        <f t="shared" ca="1" si="3"/>
        <v/>
      </c>
      <c r="Y22" s="33" t="str">
        <f t="shared" ca="1" si="3"/>
        <v/>
      </c>
      <c r="Z22" s="33" t="str">
        <f t="shared" ca="1" si="3"/>
        <v/>
      </c>
      <c r="AA22" s="33" t="str">
        <f t="shared" ca="1" si="3"/>
        <v/>
      </c>
      <c r="AB22" s="33" t="str">
        <f t="shared" ca="1" si="3"/>
        <v/>
      </c>
      <c r="AC22" s="33" t="str">
        <f t="shared" ca="1" si="3"/>
        <v/>
      </c>
      <c r="AD22" s="33" t="str">
        <f t="shared" ca="1" si="3"/>
        <v/>
      </c>
      <c r="AE22" s="34" t="str">
        <f t="shared" ca="1" si="1"/>
        <v/>
      </c>
    </row>
    <row r="23" spans="1:31" x14ac:dyDescent="0.25">
      <c r="A23" s="32" t="str">
        <f ca="1">IF(ISBLANK(OFFSET(Template!$A$1,(ROW()-1)*3,0)),"No Site",OFFSET(Template!$A$1,(ROW()-1)*3,0))</f>
        <v>ODNR_6</v>
      </c>
      <c r="B23" s="33" t="str">
        <f ca="1">IF(ISBLANK(OFFSET(Template!$B$1,(ROW()-1)*3,0)),"No Data",TEXT(OFFSET(Template!$B$1,(ROW()-1)*3,0),"MM/DD/YYYY"))</f>
        <v>No Date</v>
      </c>
      <c r="C23" s="33" t="str">
        <f ca="1">IF(ISBLANK(OFFSET(Template!$C$1,(ROW()-1)*3,0)),"No Data",OFFSET(Template!$C$1,(ROW()-1)*3,0))</f>
        <v/>
      </c>
      <c r="D23" s="33" t="str">
        <f ca="1">IF(ISBLANK(OFFSET(Template!E$1,(ROW()-1)*3,0)),"",OFFSET(Template!E$1,(ROW()-1)*3,0))</f>
        <v/>
      </c>
      <c r="E23" s="33" t="str">
        <f ca="1">IF(ISBLANK(OFFSET(Template!$F$1,(ROW()-1)*3,0)),"",OFFSET(Template!$F$1,(ROW()-1)*3,0))</f>
        <v/>
      </c>
      <c r="F23" s="33" t="str">
        <f ca="1">IF(ISBLANK(OFFSET(Template!$G$1,(ROW()-1)*3,0)),"",OFFSET(Template!$G$1,(ROW()-1)*3,0))</f>
        <v/>
      </c>
      <c r="G23" s="33" t="str">
        <f ca="1">IF(ISBLANK(OFFSET(Template!$H$1,(ROW()-1)*3,0)),"",OFFSET(Template!$H$1,(ROW()-1)*3,0))</f>
        <v/>
      </c>
      <c r="H23" s="33" t="str">
        <f ca="1">IF(ISBLANK(OFFSET(Template!$I$1,(ROW()-1)*3,0)),"",OFFSET(Template!$I$1,(ROW()-1)*3,0))</f>
        <v/>
      </c>
      <c r="I23" s="33" t="str">
        <f ca="1">IF(ISBLANK(OFFSET(Template!$J$1,(ROW()-1)*3,0)),"",OFFSET(Template!$J$1,(ROW()-1)*3,0))</f>
        <v/>
      </c>
      <c r="J23" s="33" t="str">
        <f ca="1">IF(ISBLANK(OFFSET(Template!$K$1,(ROW()-1)*3,0)),"",OFFSET(Template!$K$1,(ROW()-1)*3,0))</f>
        <v/>
      </c>
      <c r="K23" s="33" t="str">
        <f ca="1">IF(ISBLANK(OFFSET(Template!$L$1,(ROW()-1)*3,0)),"",OFFSET(Template!$L$1,(ROW()-1)*3,0))</f>
        <v/>
      </c>
      <c r="L23" s="33" t="str">
        <f ca="1">IF(ISBLANK(OFFSET(Template!$M$1,(ROW()-1)*3,0)),"",OFFSET(Template!$M$1,(ROW()-1)*3,0))</f>
        <v/>
      </c>
      <c r="M23" s="33" t="str">
        <f ca="1">IF(ISBLANK(OFFSET(Template!$N$1,(ROW()-1)*3,0)),"",OFFSET(Template!$N$1,(ROW()-1)*3,0))</f>
        <v/>
      </c>
      <c r="N23" s="33" t="str">
        <f ca="1">IF(ISBLANK(OFFSET(Template!$O$1,(ROW()-1)*3,0)),"",OFFSET(Template!$O$1,(ROW()-1)*3,0))</f>
        <v/>
      </c>
      <c r="O23" s="33" t="str">
        <f ca="1">IF(ISBLANK(OFFSET(Template!$P$1,(ROW()-1)*3,0)),"",OFFSET(Template!$P$1,(ROW()-1)*3,0))</f>
        <v/>
      </c>
      <c r="P23" s="33" t="str">
        <f ca="1">IF(ISBLANK(OFFSET(Template!$Q$1,(ROW()-1)*3,0)),"",OFFSET(Template!$Q$1,(ROW()-1)*3,0))</f>
        <v/>
      </c>
      <c r="Q23" s="60" t="str">
        <f t="shared" ca="1" si="2"/>
        <v>No Data</v>
      </c>
      <c r="R23" s="65"/>
      <c r="S23" s="32" t="str">
        <f t="shared" ca="1" si="3"/>
        <v/>
      </c>
      <c r="T23" s="33" t="str">
        <f t="shared" ca="1" si="3"/>
        <v/>
      </c>
      <c r="U23" s="33" t="str">
        <f t="shared" ca="1" si="3"/>
        <v/>
      </c>
      <c r="V23" s="33" t="str">
        <f t="shared" ca="1" si="3"/>
        <v/>
      </c>
      <c r="W23" s="33" t="str">
        <f t="shared" ca="1" si="3"/>
        <v/>
      </c>
      <c r="X23" s="33" t="str">
        <f t="shared" ca="1" si="3"/>
        <v/>
      </c>
      <c r="Y23" s="33" t="str">
        <f t="shared" ca="1" si="3"/>
        <v/>
      </c>
      <c r="Z23" s="33" t="str">
        <f t="shared" ca="1" si="3"/>
        <v/>
      </c>
      <c r="AA23" s="33" t="str">
        <f t="shared" ca="1" si="3"/>
        <v/>
      </c>
      <c r="AB23" s="33" t="str">
        <f t="shared" ca="1" si="3"/>
        <v/>
      </c>
      <c r="AC23" s="33" t="str">
        <f t="shared" ca="1" si="3"/>
        <v/>
      </c>
      <c r="AD23" s="33" t="str">
        <f t="shared" ca="1" si="3"/>
        <v/>
      </c>
      <c r="AE23" s="34" t="str">
        <f t="shared" ca="1" si="1"/>
        <v/>
      </c>
    </row>
    <row r="24" spans="1:31" x14ac:dyDescent="0.25">
      <c r="A24" s="32" t="str">
        <f ca="1">IF(ISBLANK(OFFSET(Template!$A$1,(ROW()-1)*3,0)),"No Site",OFFSET(Template!$A$1,(ROW()-1)*3,0))</f>
        <v>ODNR_2</v>
      </c>
      <c r="B24" s="33" t="str">
        <f ca="1">IF(ISBLANK(OFFSET(Template!$B$1,(ROW()-1)*3,0)),"No Data",TEXT(OFFSET(Template!$B$1,(ROW()-1)*3,0),"MM/DD/YYYY"))</f>
        <v>No Date</v>
      </c>
      <c r="C24" s="33" t="str">
        <f ca="1">IF(ISBLANK(OFFSET(Template!$C$1,(ROW()-1)*3,0)),"No Data",OFFSET(Template!$C$1,(ROW()-1)*3,0))</f>
        <v/>
      </c>
      <c r="D24" s="33" t="str">
        <f ca="1">IF(ISBLANK(OFFSET(Template!E$1,(ROW()-1)*3,0)),"",OFFSET(Template!E$1,(ROW()-1)*3,0))</f>
        <v/>
      </c>
      <c r="E24" s="33" t="str">
        <f ca="1">IF(ISBLANK(OFFSET(Template!$F$1,(ROW()-1)*3,0)),"",OFFSET(Template!$F$1,(ROW()-1)*3,0))</f>
        <v/>
      </c>
      <c r="F24" s="33" t="str">
        <f ca="1">IF(ISBLANK(OFFSET(Template!$G$1,(ROW()-1)*3,0)),"",OFFSET(Template!$G$1,(ROW()-1)*3,0))</f>
        <v/>
      </c>
      <c r="G24" s="33" t="str">
        <f ca="1">IF(ISBLANK(OFFSET(Template!$H$1,(ROW()-1)*3,0)),"",OFFSET(Template!$H$1,(ROW()-1)*3,0))</f>
        <v/>
      </c>
      <c r="H24" s="33" t="str">
        <f ca="1">IF(ISBLANK(OFFSET(Template!$I$1,(ROW()-1)*3,0)),"",OFFSET(Template!$I$1,(ROW()-1)*3,0))</f>
        <v/>
      </c>
      <c r="I24" s="33" t="str">
        <f ca="1">IF(ISBLANK(OFFSET(Template!$J$1,(ROW()-1)*3,0)),"",OFFSET(Template!$J$1,(ROW()-1)*3,0))</f>
        <v/>
      </c>
      <c r="J24" s="33" t="str">
        <f ca="1">IF(ISBLANK(OFFSET(Template!$K$1,(ROW()-1)*3,0)),"",OFFSET(Template!$K$1,(ROW()-1)*3,0))</f>
        <v/>
      </c>
      <c r="K24" s="33" t="str">
        <f ca="1">IF(ISBLANK(OFFSET(Template!$L$1,(ROW()-1)*3,0)),"",OFFSET(Template!$L$1,(ROW()-1)*3,0))</f>
        <v/>
      </c>
      <c r="L24" s="33" t="str">
        <f ca="1">IF(ISBLANK(OFFSET(Template!$M$1,(ROW()-1)*3,0)),"",OFFSET(Template!$M$1,(ROW()-1)*3,0))</f>
        <v/>
      </c>
      <c r="M24" s="33" t="str">
        <f ca="1">IF(ISBLANK(OFFSET(Template!$N$1,(ROW()-1)*3,0)),"",OFFSET(Template!$N$1,(ROW()-1)*3,0))</f>
        <v/>
      </c>
      <c r="N24" s="33" t="str">
        <f ca="1">IF(ISBLANK(OFFSET(Template!$O$1,(ROW()-1)*3,0)),"",OFFSET(Template!$O$1,(ROW()-1)*3,0))</f>
        <v/>
      </c>
      <c r="O24" s="33" t="str">
        <f ca="1">IF(ISBLANK(OFFSET(Template!$P$1,(ROW()-1)*3,0)),"",OFFSET(Template!$P$1,(ROW()-1)*3,0))</f>
        <v/>
      </c>
      <c r="P24" s="33" t="str">
        <f ca="1">IF(ISBLANK(OFFSET(Template!$Q$1,(ROW()-1)*3,0)),"",OFFSET(Template!$Q$1,(ROW()-1)*3,0))</f>
        <v/>
      </c>
      <c r="Q24" s="60" t="str">
        <f t="shared" ca="1" si="2"/>
        <v>No Data</v>
      </c>
      <c r="R24" s="65"/>
      <c r="S24" s="32" t="str">
        <f t="shared" ca="1" si="3"/>
        <v/>
      </c>
      <c r="T24" s="33" t="str">
        <f t="shared" ca="1" si="3"/>
        <v/>
      </c>
      <c r="U24" s="33" t="str">
        <f t="shared" ca="1" si="3"/>
        <v/>
      </c>
      <c r="V24" s="33" t="str">
        <f t="shared" ca="1" si="3"/>
        <v/>
      </c>
      <c r="W24" s="33" t="str">
        <f t="shared" ca="1" si="3"/>
        <v/>
      </c>
      <c r="X24" s="33" t="str">
        <f t="shared" ca="1" si="3"/>
        <v/>
      </c>
      <c r="Y24" s="33" t="str">
        <f t="shared" ca="1" si="3"/>
        <v/>
      </c>
      <c r="Z24" s="33" t="str">
        <f t="shared" ca="1" si="3"/>
        <v/>
      </c>
      <c r="AA24" s="33" t="str">
        <f t="shared" ca="1" si="3"/>
        <v/>
      </c>
      <c r="AB24" s="33" t="str">
        <f t="shared" ca="1" si="3"/>
        <v/>
      </c>
      <c r="AC24" s="33" t="str">
        <f t="shared" ca="1" si="3"/>
        <v/>
      </c>
      <c r="AD24" s="33" t="str">
        <f t="shared" ca="1" si="3"/>
        <v/>
      </c>
      <c r="AE24" s="34" t="str">
        <f t="shared" ca="1" si="1"/>
        <v/>
      </c>
    </row>
    <row r="25" spans="1:31" x14ac:dyDescent="0.25">
      <c r="A25" s="32" t="str">
        <f ca="1">IF(ISBLANK(OFFSET(Template!$A$1,(ROW()-1)*3,0)),"No Site",OFFSET(Template!$A$1,(ROW()-1)*3,0))</f>
        <v>Buoy_2</v>
      </c>
      <c r="B25" s="33" t="str">
        <f ca="1">IF(ISBLANK(OFFSET(Template!$B$1,(ROW()-1)*3,0)),"No Data",TEXT(OFFSET(Template!$B$1,(ROW()-1)*3,0),"MM/DD/YYYY"))</f>
        <v>No Date</v>
      </c>
      <c r="C25" s="33" t="str">
        <f ca="1">IF(ISBLANK(OFFSET(Template!$C$1,(ROW()-1)*3,0)),"No Data",OFFSET(Template!$C$1,(ROW()-1)*3,0))</f>
        <v/>
      </c>
      <c r="D25" s="33" t="str">
        <f ca="1">IF(ISBLANK(OFFSET(Template!E$1,(ROW()-1)*3,0)),"",OFFSET(Template!E$1,(ROW()-1)*3,0))</f>
        <v/>
      </c>
      <c r="E25" s="33" t="str">
        <f ca="1">IF(ISBLANK(OFFSET(Template!$F$1,(ROW()-1)*3,0)),"",OFFSET(Template!$F$1,(ROW()-1)*3,0))</f>
        <v/>
      </c>
      <c r="F25" s="33" t="str">
        <f ca="1">IF(ISBLANK(OFFSET(Template!$G$1,(ROW()-1)*3,0)),"",OFFSET(Template!$G$1,(ROW()-1)*3,0))</f>
        <v/>
      </c>
      <c r="G25" s="33" t="str">
        <f ca="1">IF(ISBLANK(OFFSET(Template!$H$1,(ROW()-1)*3,0)),"",OFFSET(Template!$H$1,(ROW()-1)*3,0))</f>
        <v/>
      </c>
      <c r="H25" s="33" t="str">
        <f ca="1">IF(ISBLANK(OFFSET(Template!$I$1,(ROW()-1)*3,0)),"",OFFSET(Template!$I$1,(ROW()-1)*3,0))</f>
        <v/>
      </c>
      <c r="I25" s="33" t="str">
        <f ca="1">IF(ISBLANK(OFFSET(Template!$J$1,(ROW()-1)*3,0)),"",OFFSET(Template!$J$1,(ROW()-1)*3,0))</f>
        <v/>
      </c>
      <c r="J25" s="33" t="str">
        <f ca="1">IF(ISBLANK(OFFSET(Template!$K$1,(ROW()-1)*3,0)),"",OFFSET(Template!$K$1,(ROW()-1)*3,0))</f>
        <v/>
      </c>
      <c r="K25" s="33" t="str">
        <f ca="1">IF(ISBLANK(OFFSET(Template!$L$1,(ROW()-1)*3,0)),"",OFFSET(Template!$L$1,(ROW()-1)*3,0))</f>
        <v/>
      </c>
      <c r="L25" s="33" t="str">
        <f ca="1">IF(ISBLANK(OFFSET(Template!$M$1,(ROW()-1)*3,0)),"",OFFSET(Template!$M$1,(ROW()-1)*3,0))</f>
        <v/>
      </c>
      <c r="M25" s="33" t="str">
        <f ca="1">IF(ISBLANK(OFFSET(Template!$N$1,(ROW()-1)*3,0)),"",OFFSET(Template!$N$1,(ROW()-1)*3,0))</f>
        <v/>
      </c>
      <c r="N25" s="33" t="str">
        <f ca="1">IF(ISBLANK(OFFSET(Template!$O$1,(ROW()-1)*3,0)),"",OFFSET(Template!$O$1,(ROW()-1)*3,0))</f>
        <v/>
      </c>
      <c r="O25" s="33" t="str">
        <f ca="1">IF(ISBLANK(OFFSET(Template!$P$1,(ROW()-1)*3,0)),"",OFFSET(Template!$P$1,(ROW()-1)*3,0))</f>
        <v/>
      </c>
      <c r="P25" s="33" t="str">
        <f ca="1">IF(ISBLANK(OFFSET(Template!$Q$1,(ROW()-1)*3,0)),"",OFFSET(Template!$Q$1,(ROW()-1)*3,0))</f>
        <v/>
      </c>
      <c r="Q25" s="60" t="str">
        <f t="shared" ca="1" si="2"/>
        <v>No Data</v>
      </c>
      <c r="R25" s="65"/>
      <c r="S25" s="32" t="str">
        <f t="shared" ca="1" si="3"/>
        <v/>
      </c>
      <c r="T25" s="33" t="str">
        <f t="shared" ca="1" si="3"/>
        <v/>
      </c>
      <c r="U25" s="33" t="str">
        <f t="shared" ca="1" si="3"/>
        <v/>
      </c>
      <c r="V25" s="33" t="str">
        <f t="shared" ca="1" si="3"/>
        <v/>
      </c>
      <c r="W25" s="33" t="str">
        <f t="shared" ca="1" si="3"/>
        <v/>
      </c>
      <c r="X25" s="33" t="str">
        <f t="shared" ca="1" si="3"/>
        <v/>
      </c>
      <c r="Y25" s="33" t="str">
        <f t="shared" ca="1" si="3"/>
        <v/>
      </c>
      <c r="Z25" s="33" t="str">
        <f t="shared" ca="1" si="3"/>
        <v/>
      </c>
      <c r="AA25" s="33" t="str">
        <f t="shared" ca="1" si="3"/>
        <v/>
      </c>
      <c r="AB25" s="33" t="str">
        <f t="shared" ca="1" si="3"/>
        <v/>
      </c>
      <c r="AC25" s="33" t="str">
        <f t="shared" ca="1" si="3"/>
        <v/>
      </c>
      <c r="AD25" s="33" t="str">
        <f t="shared" ca="1" si="3"/>
        <v/>
      </c>
      <c r="AE25" s="34" t="str">
        <f t="shared" ca="1" si="1"/>
        <v/>
      </c>
    </row>
    <row r="26" spans="1:31" x14ac:dyDescent="0.25">
      <c r="A26" s="32" t="str">
        <f ca="1">IF(ISBLANK(OFFSET(Template!$A$1,(ROW()-1)*3,0)),"No Site",OFFSET(Template!$A$1,(ROW()-1)*3,0))</f>
        <v>ODNR_1</v>
      </c>
      <c r="B26" s="33" t="str">
        <f ca="1">IF(ISBLANK(OFFSET(Template!$B$1,(ROW()-1)*3,0)),"No Data",TEXT(OFFSET(Template!$B$1,(ROW()-1)*3,0),"MM/DD/YYYY"))</f>
        <v>No Date</v>
      </c>
      <c r="C26" s="33" t="str">
        <f ca="1">IF(ISBLANK(OFFSET(Template!$C$1,(ROW()-1)*3,0)),"No Data",OFFSET(Template!$C$1,(ROW()-1)*3,0))</f>
        <v/>
      </c>
      <c r="D26" s="33" t="str">
        <f ca="1">IF(ISBLANK(OFFSET(Template!E$1,(ROW()-1)*3,0)),"",OFFSET(Template!E$1,(ROW()-1)*3,0))</f>
        <v/>
      </c>
      <c r="E26" s="33" t="str">
        <f ca="1">IF(ISBLANK(OFFSET(Template!$F$1,(ROW()-1)*3,0)),"",OFFSET(Template!$F$1,(ROW()-1)*3,0))</f>
        <v/>
      </c>
      <c r="F26" s="33" t="str">
        <f ca="1">IF(ISBLANK(OFFSET(Template!$G$1,(ROW()-1)*3,0)),"",OFFSET(Template!$G$1,(ROW()-1)*3,0))</f>
        <v/>
      </c>
      <c r="G26" s="33" t="str">
        <f ca="1">IF(ISBLANK(OFFSET(Template!$H$1,(ROW()-1)*3,0)),"",OFFSET(Template!$H$1,(ROW()-1)*3,0))</f>
        <v/>
      </c>
      <c r="H26" s="33" t="str">
        <f ca="1">IF(ISBLANK(OFFSET(Template!$I$1,(ROW()-1)*3,0)),"",OFFSET(Template!$I$1,(ROW()-1)*3,0))</f>
        <v/>
      </c>
      <c r="I26" s="33" t="str">
        <f ca="1">IF(ISBLANK(OFFSET(Template!$J$1,(ROW()-1)*3,0)),"",OFFSET(Template!$J$1,(ROW()-1)*3,0))</f>
        <v/>
      </c>
      <c r="J26" s="33" t="str">
        <f ca="1">IF(ISBLANK(OFFSET(Template!$K$1,(ROW()-1)*3,0)),"",OFFSET(Template!$K$1,(ROW()-1)*3,0))</f>
        <v/>
      </c>
      <c r="K26" s="33" t="str">
        <f ca="1">IF(ISBLANK(OFFSET(Template!$L$1,(ROW()-1)*3,0)),"",OFFSET(Template!$L$1,(ROW()-1)*3,0))</f>
        <v/>
      </c>
      <c r="L26" s="33" t="str">
        <f ca="1">IF(ISBLANK(OFFSET(Template!$M$1,(ROW()-1)*3,0)),"",OFFSET(Template!$M$1,(ROW()-1)*3,0))</f>
        <v/>
      </c>
      <c r="M26" s="33" t="str">
        <f ca="1">IF(ISBLANK(OFFSET(Template!$N$1,(ROW()-1)*3,0)),"",OFFSET(Template!$N$1,(ROW()-1)*3,0))</f>
        <v/>
      </c>
      <c r="N26" s="33" t="str">
        <f ca="1">IF(ISBLANK(OFFSET(Template!$O$1,(ROW()-1)*3,0)),"",OFFSET(Template!$O$1,(ROW()-1)*3,0))</f>
        <v/>
      </c>
      <c r="O26" s="33" t="str">
        <f ca="1">IF(ISBLANK(OFFSET(Template!$P$1,(ROW()-1)*3,0)),"",OFFSET(Template!$P$1,(ROW()-1)*3,0))</f>
        <v/>
      </c>
      <c r="P26" s="33" t="str">
        <f ca="1">IF(ISBLANK(OFFSET(Template!$Q$1,(ROW()-1)*3,0)),"",OFFSET(Template!$Q$1,(ROW()-1)*3,0))</f>
        <v/>
      </c>
      <c r="Q26" s="60" t="str">
        <f t="shared" ca="1" si="2"/>
        <v>No Data</v>
      </c>
      <c r="R26" s="65"/>
      <c r="S26" s="32" t="str">
        <f t="shared" ca="1" si="3"/>
        <v/>
      </c>
      <c r="T26" s="33" t="str">
        <f t="shared" ca="1" si="3"/>
        <v/>
      </c>
      <c r="U26" s="33" t="str">
        <f t="shared" ca="1" si="3"/>
        <v/>
      </c>
      <c r="V26" s="33" t="str">
        <f t="shared" ca="1" si="3"/>
        <v/>
      </c>
      <c r="W26" s="33" t="str">
        <f t="shared" ca="1" si="3"/>
        <v/>
      </c>
      <c r="X26" s="33" t="str">
        <f t="shared" ca="1" si="3"/>
        <v/>
      </c>
      <c r="Y26" s="33" t="str">
        <f t="shared" ca="1" si="3"/>
        <v/>
      </c>
      <c r="Z26" s="33" t="str">
        <f t="shared" ca="1" si="3"/>
        <v/>
      </c>
      <c r="AA26" s="33" t="str">
        <f t="shared" ca="1" si="3"/>
        <v/>
      </c>
      <c r="AB26" s="33" t="str">
        <f t="shared" ca="1" si="3"/>
        <v/>
      </c>
      <c r="AC26" s="33" t="str">
        <f t="shared" ca="1" si="3"/>
        <v/>
      </c>
      <c r="AD26" s="33" t="str">
        <f t="shared" ca="1" si="3"/>
        <v/>
      </c>
      <c r="AE26" s="34" t="str">
        <f t="shared" ca="1" si="1"/>
        <v/>
      </c>
    </row>
    <row r="27" spans="1:31" x14ac:dyDescent="0.25">
      <c r="A27" s="32" t="str">
        <f ca="1">IF(ISBLANK(OFFSET(Template!$A$1,(ROW()-1)*3,0)),"No Site",OFFSET(Template!$A$1,(ROW()-1)*3,0))</f>
        <v>EC_1163</v>
      </c>
      <c r="B27" s="33" t="str">
        <f ca="1">IF(ISBLANK(OFFSET(Template!$B$1,(ROW()-1)*3,0)),"No Data",TEXT(OFFSET(Template!$B$1,(ROW()-1)*3,0),"MM/DD/YYYY"))</f>
        <v>No Date</v>
      </c>
      <c r="C27" s="33" t="str">
        <f ca="1">IF(ISBLANK(OFFSET(Template!$C$1,(ROW()-1)*3,0)),"No Data",OFFSET(Template!$C$1,(ROW()-1)*3,0))</f>
        <v/>
      </c>
      <c r="D27" s="33" t="str">
        <f ca="1">IF(ISBLANK(OFFSET(Template!E$1,(ROW()-1)*3,0)),"",OFFSET(Template!E$1,(ROW()-1)*3,0))</f>
        <v/>
      </c>
      <c r="E27" s="33" t="str">
        <f ca="1">IF(ISBLANK(OFFSET(Template!$F$1,(ROW()-1)*3,0)),"",OFFSET(Template!$F$1,(ROW()-1)*3,0))</f>
        <v/>
      </c>
      <c r="F27" s="33" t="str">
        <f ca="1">IF(ISBLANK(OFFSET(Template!$G$1,(ROW()-1)*3,0)),"",OFFSET(Template!$G$1,(ROW()-1)*3,0))</f>
        <v/>
      </c>
      <c r="G27" s="33" t="str">
        <f ca="1">IF(ISBLANK(OFFSET(Template!$H$1,(ROW()-1)*3,0)),"",OFFSET(Template!$H$1,(ROW()-1)*3,0))</f>
        <v/>
      </c>
      <c r="H27" s="33" t="str">
        <f ca="1">IF(ISBLANK(OFFSET(Template!$I$1,(ROW()-1)*3,0)),"",OFFSET(Template!$I$1,(ROW()-1)*3,0))</f>
        <v/>
      </c>
      <c r="I27" s="33" t="str">
        <f ca="1">IF(ISBLANK(OFFSET(Template!$J$1,(ROW()-1)*3,0)),"",OFFSET(Template!$J$1,(ROW()-1)*3,0))</f>
        <v/>
      </c>
      <c r="J27" s="33" t="str">
        <f ca="1">IF(ISBLANK(OFFSET(Template!$K$1,(ROW()-1)*3,0)),"",OFFSET(Template!$K$1,(ROW()-1)*3,0))</f>
        <v/>
      </c>
      <c r="K27" s="33" t="str">
        <f ca="1">IF(ISBLANK(OFFSET(Template!$L$1,(ROW()-1)*3,0)),"",OFFSET(Template!$L$1,(ROW()-1)*3,0))</f>
        <v/>
      </c>
      <c r="L27" s="33" t="str">
        <f ca="1">IF(ISBLANK(OFFSET(Template!$M$1,(ROW()-1)*3,0)),"",OFFSET(Template!$M$1,(ROW()-1)*3,0))</f>
        <v/>
      </c>
      <c r="M27" s="33" t="str">
        <f ca="1">IF(ISBLANK(OFFSET(Template!$N$1,(ROW()-1)*3,0)),"",OFFSET(Template!$N$1,(ROW()-1)*3,0))</f>
        <v/>
      </c>
      <c r="N27" s="33" t="str">
        <f ca="1">IF(ISBLANK(OFFSET(Template!$O$1,(ROW()-1)*3,0)),"",OFFSET(Template!$O$1,(ROW()-1)*3,0))</f>
        <v/>
      </c>
      <c r="O27" s="33" t="str">
        <f ca="1">IF(ISBLANK(OFFSET(Template!$P$1,(ROW()-1)*3,0)),"",OFFSET(Template!$P$1,(ROW()-1)*3,0))</f>
        <v/>
      </c>
      <c r="P27" s="33" t="str">
        <f ca="1">IF(ISBLANK(OFFSET(Template!$Q$1,(ROW()-1)*3,0)),"",OFFSET(Template!$Q$1,(ROW()-1)*3,0))</f>
        <v/>
      </c>
      <c r="Q27" s="60" t="str">
        <f t="shared" ca="1" si="2"/>
        <v>No Data</v>
      </c>
      <c r="R27" s="65"/>
      <c r="S27" s="32" t="str">
        <f t="shared" ca="1" si="3"/>
        <v/>
      </c>
      <c r="T27" s="33" t="str">
        <f t="shared" ca="1" si="3"/>
        <v/>
      </c>
      <c r="U27" s="33" t="str">
        <f t="shared" ca="1" si="3"/>
        <v/>
      </c>
      <c r="V27" s="33" t="str">
        <f t="shared" ca="1" si="3"/>
        <v/>
      </c>
      <c r="W27" s="33" t="str">
        <f t="shared" ca="1" si="3"/>
        <v/>
      </c>
      <c r="X27" s="33" t="str">
        <f t="shared" ca="1" si="3"/>
        <v/>
      </c>
      <c r="Y27" s="33" t="str">
        <f t="shared" ca="1" si="3"/>
        <v/>
      </c>
      <c r="Z27" s="33" t="str">
        <f t="shared" ca="1" si="3"/>
        <v/>
      </c>
      <c r="AA27" s="33" t="str">
        <f t="shared" ca="1" si="3"/>
        <v/>
      </c>
      <c r="AB27" s="33" t="str">
        <f t="shared" ca="1" si="3"/>
        <v/>
      </c>
      <c r="AC27" s="33" t="str">
        <f t="shared" ca="1" si="3"/>
        <v/>
      </c>
      <c r="AD27" s="33" t="str">
        <f t="shared" ca="1" si="3"/>
        <v/>
      </c>
      <c r="AE27" s="34" t="str">
        <f t="shared" ca="1" si="1"/>
        <v/>
      </c>
    </row>
    <row r="28" spans="1:31" x14ac:dyDescent="0.25">
      <c r="A28" s="32" t="str">
        <f ca="1">IF(ISBLANK(OFFSET(Template!$A$1,(ROW()-1)*3,0)),"No Site",OFFSET(Template!$A$1,(ROW()-1)*3,0))</f>
        <v>Causeway</v>
      </c>
      <c r="B28" s="33" t="str">
        <f ca="1">IF(ISBLANK(OFFSET(Template!$B$1,(ROW()-1)*3,0)),"No Data",TEXT(OFFSET(Template!$B$1,(ROW()-1)*3,0),"MM/DD/YYYY"))</f>
        <v>No Date</v>
      </c>
      <c r="C28" s="33" t="str">
        <f ca="1">IF(ISBLANK(OFFSET(Template!$C$1,(ROW()-1)*3,0)),"No Data",OFFSET(Template!$C$1,(ROW()-1)*3,0))</f>
        <v/>
      </c>
      <c r="D28" s="33" t="str">
        <f ca="1">IF(ISBLANK(OFFSET(Template!E$1,(ROW()-1)*3,0)),"",OFFSET(Template!E$1,(ROW()-1)*3,0))</f>
        <v/>
      </c>
      <c r="E28" s="33" t="str">
        <f ca="1">IF(ISBLANK(OFFSET(Template!$F$1,(ROW()-1)*3,0)),"",OFFSET(Template!$F$1,(ROW()-1)*3,0))</f>
        <v/>
      </c>
      <c r="F28" s="33" t="str">
        <f ca="1">IF(ISBLANK(OFFSET(Template!$G$1,(ROW()-1)*3,0)),"",OFFSET(Template!$G$1,(ROW()-1)*3,0))</f>
        <v/>
      </c>
      <c r="G28" s="33" t="str">
        <f ca="1">IF(ISBLANK(OFFSET(Template!$H$1,(ROW()-1)*3,0)),"",OFFSET(Template!$H$1,(ROW()-1)*3,0))</f>
        <v/>
      </c>
      <c r="H28" s="33" t="str">
        <f ca="1">IF(ISBLANK(OFFSET(Template!$I$1,(ROW()-1)*3,0)),"",OFFSET(Template!$I$1,(ROW()-1)*3,0))</f>
        <v/>
      </c>
      <c r="I28" s="33" t="str">
        <f ca="1">IF(ISBLANK(OFFSET(Template!$J$1,(ROW()-1)*3,0)),"",OFFSET(Template!$J$1,(ROW()-1)*3,0))</f>
        <v/>
      </c>
      <c r="J28" s="33" t="str">
        <f ca="1">IF(ISBLANK(OFFSET(Template!$K$1,(ROW()-1)*3,0)),"",OFFSET(Template!$K$1,(ROW()-1)*3,0))</f>
        <v/>
      </c>
      <c r="K28" s="33" t="str">
        <f ca="1">IF(ISBLANK(OFFSET(Template!$L$1,(ROW()-1)*3,0)),"",OFFSET(Template!$L$1,(ROW()-1)*3,0))</f>
        <v/>
      </c>
      <c r="L28" s="33" t="str">
        <f ca="1">IF(ISBLANK(OFFSET(Template!$M$1,(ROW()-1)*3,0)),"",OFFSET(Template!$M$1,(ROW()-1)*3,0))</f>
        <v/>
      </c>
      <c r="M28" s="33" t="str">
        <f ca="1">IF(ISBLANK(OFFSET(Template!$N$1,(ROW()-1)*3,0)),"",OFFSET(Template!$N$1,(ROW()-1)*3,0))</f>
        <v/>
      </c>
      <c r="N28" s="33" t="str">
        <f ca="1">IF(ISBLANK(OFFSET(Template!$O$1,(ROW()-1)*3,0)),"",OFFSET(Template!$O$1,(ROW()-1)*3,0))</f>
        <v/>
      </c>
      <c r="O28" s="33" t="str">
        <f ca="1">IF(ISBLANK(OFFSET(Template!$P$1,(ROW()-1)*3,0)),"",OFFSET(Template!$P$1,(ROW()-1)*3,0))</f>
        <v/>
      </c>
      <c r="P28" s="33" t="str">
        <f ca="1">IF(ISBLANK(OFFSET(Template!$Q$1,(ROW()-1)*3,0)),"",OFFSET(Template!$Q$1,(ROW()-1)*3,0))</f>
        <v/>
      </c>
      <c r="Q28" s="60" t="str">
        <f t="shared" ca="1" si="2"/>
        <v>No Data</v>
      </c>
      <c r="R28" s="65"/>
      <c r="S28" s="32" t="str">
        <f t="shared" ca="1" si="3"/>
        <v/>
      </c>
      <c r="T28" s="33" t="str">
        <f t="shared" ca="1" si="3"/>
        <v/>
      </c>
      <c r="U28" s="33" t="str">
        <f t="shared" ca="1" si="3"/>
        <v/>
      </c>
      <c r="V28" s="33" t="str">
        <f t="shared" ca="1" si="3"/>
        <v/>
      </c>
      <c r="W28" s="33" t="str">
        <f t="shared" ca="1" si="3"/>
        <v/>
      </c>
      <c r="X28" s="33" t="str">
        <f t="shared" ca="1" si="3"/>
        <v/>
      </c>
      <c r="Y28" s="33" t="str">
        <f t="shared" ca="1" si="3"/>
        <v/>
      </c>
      <c r="Z28" s="33" t="str">
        <f t="shared" ca="1" si="3"/>
        <v/>
      </c>
      <c r="AA28" s="33" t="str">
        <f t="shared" ca="1" si="3"/>
        <v/>
      </c>
      <c r="AB28" s="33" t="str">
        <f t="shared" ca="1" si="3"/>
        <v/>
      </c>
      <c r="AC28" s="33" t="str">
        <f t="shared" ca="1" si="3"/>
        <v/>
      </c>
      <c r="AD28" s="33" t="str">
        <f t="shared" ca="1" si="3"/>
        <v/>
      </c>
      <c r="AE28" s="34" t="str">
        <f t="shared" ca="1" si="1"/>
        <v/>
      </c>
    </row>
    <row r="29" spans="1:31" ht="15.75" thickBot="1" x14ac:dyDescent="0.3">
      <c r="A29" s="35" t="str">
        <f ca="1">IF(ISBLANK(OFFSET(Template!$A$1,(ROW()-1)*3,0)),"No Site",OFFSET(Template!$A$1,(ROW()-1)*3,0))</f>
        <v>Bells</v>
      </c>
      <c r="B29" s="36" t="str">
        <f ca="1">IF(ISBLANK(OFFSET(Template!$B$1,(ROW()-1)*3,0)),"No Data",TEXT(OFFSET(Template!$B$1,(ROW()-1)*3,0),"MM/DD/YYYY"))</f>
        <v>No Date</v>
      </c>
      <c r="C29" s="36" t="str">
        <f ca="1">IF(ISBLANK(OFFSET(Template!$C$1,(ROW()-1)*3,0)),"No Data",OFFSET(Template!$C$1,(ROW()-1)*3,0))</f>
        <v/>
      </c>
      <c r="D29" s="36" t="str">
        <f ca="1">IF(ISBLANK(OFFSET(Template!E$1,(ROW()-1)*3,0)),"",OFFSET(Template!E$1,(ROW()-1)*3,0))</f>
        <v/>
      </c>
      <c r="E29" s="36" t="str">
        <f ca="1">IF(ISBLANK(OFFSET(Template!$F$1,(ROW()-1)*3,0)),"",OFFSET(Template!$F$1,(ROW()-1)*3,0))</f>
        <v/>
      </c>
      <c r="F29" s="36" t="str">
        <f ca="1">IF(ISBLANK(OFFSET(Template!$G$1,(ROW()-1)*3,0)),"",OFFSET(Template!$G$1,(ROW()-1)*3,0))</f>
        <v/>
      </c>
      <c r="G29" s="36" t="str">
        <f ca="1">IF(ISBLANK(OFFSET(Template!$H$1,(ROW()-1)*3,0)),"",OFFSET(Template!$H$1,(ROW()-1)*3,0))</f>
        <v/>
      </c>
      <c r="H29" s="36" t="str">
        <f ca="1">IF(ISBLANK(OFFSET(Template!$I$1,(ROW()-1)*3,0)),"",OFFSET(Template!$I$1,(ROW()-1)*3,0))</f>
        <v/>
      </c>
      <c r="I29" s="36" t="str">
        <f ca="1">IF(ISBLANK(OFFSET(Template!$J$1,(ROW()-1)*3,0)),"",OFFSET(Template!$J$1,(ROW()-1)*3,0))</f>
        <v/>
      </c>
      <c r="J29" s="36" t="str">
        <f ca="1">IF(ISBLANK(OFFSET(Template!$K$1,(ROW()-1)*3,0)),"",OFFSET(Template!$K$1,(ROW()-1)*3,0))</f>
        <v/>
      </c>
      <c r="K29" s="36" t="str">
        <f ca="1">IF(ISBLANK(OFFSET(Template!$L$1,(ROW()-1)*3,0)),"",OFFSET(Template!$L$1,(ROW()-1)*3,0))</f>
        <v/>
      </c>
      <c r="L29" s="36" t="str">
        <f ca="1">IF(ISBLANK(OFFSET(Template!$M$1,(ROW()-1)*3,0)),"",OFFSET(Template!$M$1,(ROW()-1)*3,0))</f>
        <v/>
      </c>
      <c r="M29" s="36" t="str">
        <f ca="1">IF(ISBLANK(OFFSET(Template!$N$1,(ROW()-1)*3,0)),"",OFFSET(Template!$N$1,(ROW()-1)*3,0))</f>
        <v/>
      </c>
      <c r="N29" s="36" t="str">
        <f ca="1">IF(ISBLANK(OFFSET(Template!$O$1,(ROW()-1)*3,0)),"",OFFSET(Template!$O$1,(ROW()-1)*3,0))</f>
        <v/>
      </c>
      <c r="O29" s="36" t="str">
        <f ca="1">IF(ISBLANK(OFFSET(Template!$P$1,(ROW()-1)*3,0)),"",OFFSET(Template!$P$1,(ROW()-1)*3,0))</f>
        <v/>
      </c>
      <c r="P29" s="36" t="str">
        <f ca="1">IF(ISBLANK(OFFSET(Template!$Q$1,(ROW()-1)*3,0)),"",OFFSET(Template!$Q$1,(ROW()-1)*3,0))</f>
        <v/>
      </c>
      <c r="Q29" s="61" t="str">
        <f t="shared" ca="1" si="2"/>
        <v>No Data</v>
      </c>
      <c r="R29" s="65"/>
      <c r="S29" s="35" t="str">
        <f t="shared" ca="1" si="3"/>
        <v/>
      </c>
      <c r="T29" s="36" t="str">
        <f t="shared" ca="1" si="3"/>
        <v/>
      </c>
      <c r="U29" s="36" t="str">
        <f t="shared" ca="1" si="3"/>
        <v/>
      </c>
      <c r="V29" s="36" t="str">
        <f t="shared" ca="1" si="3"/>
        <v/>
      </c>
      <c r="W29" s="36" t="str">
        <f t="shared" ca="1" si="3"/>
        <v/>
      </c>
      <c r="X29" s="36" t="str">
        <f t="shared" ca="1" si="3"/>
        <v/>
      </c>
      <c r="Y29" s="36" t="str">
        <f t="shared" ca="1" si="3"/>
        <v/>
      </c>
      <c r="Z29" s="36" t="str">
        <f t="shared" ca="1" si="3"/>
        <v/>
      </c>
      <c r="AA29" s="36" t="str">
        <f t="shared" ca="1" si="3"/>
        <v/>
      </c>
      <c r="AB29" s="36" t="str">
        <f t="shared" ca="1" si="3"/>
        <v/>
      </c>
      <c r="AC29" s="36" t="str">
        <f t="shared" ca="1" si="3"/>
        <v/>
      </c>
      <c r="AD29" s="36" t="str">
        <f t="shared" ca="1" si="3"/>
        <v/>
      </c>
      <c r="AE29" s="37" t="str">
        <f t="shared" ca="1" si="1"/>
        <v/>
      </c>
    </row>
    <row r="30" spans="1:31" x14ac:dyDescent="0.25">
      <c r="A30" s="29" t="str">
        <f ca="1">IF(ISBLANK(OFFSET(Template!$A$1,(ROW()-1)*3,0)),"No Site",OFFSET(Template!$A$1,(ROW()-1)*3,0))</f>
        <v>Muddy Creek</v>
      </c>
      <c r="B30" s="30" t="str">
        <f ca="1">IF(ISBLANK(OFFSET(Template!$B$1,(ROW()-1)*3,0)),"No Data",TEXT(OFFSET(Template!$B$1,(ROW()-1)*3,0),"MM/DD/YYYY"))</f>
        <v>No Date</v>
      </c>
      <c r="C30" s="30" t="str">
        <f ca="1">IF(ISBLANK(OFFSET(Template!$C$1,(ROW()-1)*3,0)),"No Data",OFFSET(Template!$C$1,(ROW()-1)*3,0))</f>
        <v/>
      </c>
      <c r="D30" s="30" t="str">
        <f ca="1">IF(ISBLANK(OFFSET(Template!E$1,(ROW()-1)*3,0)),"",OFFSET(Template!E$1,(ROW()-1)*3,0))</f>
        <v/>
      </c>
      <c r="E30" s="30" t="str">
        <f ca="1">IF(ISBLANK(OFFSET(Template!$F$1,(ROW()-1)*3,0)),"",OFFSET(Template!$F$1,(ROW()-1)*3,0))</f>
        <v/>
      </c>
      <c r="F30" s="30" t="str">
        <f ca="1">IF(ISBLANK(OFFSET(Template!$G$1,(ROW()-1)*3,0)),"",OFFSET(Template!$G$1,(ROW()-1)*3,0))</f>
        <v/>
      </c>
      <c r="G30" s="30" t="str">
        <f ca="1">IF(ISBLANK(OFFSET(Template!$H$1,(ROW()-1)*3,0)),"",OFFSET(Template!$H$1,(ROW()-1)*3,0))</f>
        <v/>
      </c>
      <c r="H30" s="30" t="str">
        <f ca="1">IF(ISBLANK(OFFSET(Template!$I$1,(ROW()-1)*3,0)),"",OFFSET(Template!$I$1,(ROW()-1)*3,0))</f>
        <v/>
      </c>
      <c r="I30" s="30" t="str">
        <f ca="1">IF(ISBLANK(OFFSET(Template!$J$1,(ROW()-1)*3,0)),"",OFFSET(Template!$J$1,(ROW()-1)*3,0))</f>
        <v/>
      </c>
      <c r="J30" s="30" t="str">
        <f ca="1">IF(ISBLANK(OFFSET(Template!$K$1,(ROW()-1)*3,0)),"",OFFSET(Template!$K$1,(ROW()-1)*3,0))</f>
        <v/>
      </c>
      <c r="K30" s="30" t="str">
        <f ca="1">IF(ISBLANK(OFFSET(Template!$L$1,(ROW()-1)*3,0)),"",OFFSET(Template!$L$1,(ROW()-1)*3,0))</f>
        <v/>
      </c>
      <c r="L30" s="30" t="str">
        <f ca="1">IF(ISBLANK(OFFSET(Template!$M$1,(ROW()-1)*3,0)),"",OFFSET(Template!$M$1,(ROW()-1)*3,0))</f>
        <v/>
      </c>
      <c r="M30" s="30" t="str">
        <f ca="1">IF(ISBLANK(OFFSET(Template!$N$1,(ROW()-1)*3,0)),"",OFFSET(Template!$N$1,(ROW()-1)*3,0))</f>
        <v/>
      </c>
      <c r="N30" s="30" t="str">
        <f ca="1">IF(ISBLANK(OFFSET(Template!$O$1,(ROW()-1)*3,0)),"",OFFSET(Template!$O$1,(ROW()-1)*3,0))</f>
        <v/>
      </c>
      <c r="O30" s="30" t="str">
        <f ca="1">IF(ISBLANK(OFFSET(Template!$P$1,(ROW()-1)*3,0)),"",OFFSET(Template!$P$1,(ROW()-1)*3,0))</f>
        <v/>
      </c>
      <c r="P30" s="30" t="str">
        <f ca="1">IF(ISBLANK(OFFSET(Template!$Q$1,(ROW()-1)*3,0)),"",OFFSET(Template!$Q$1,(ROW()-1)*3,0))</f>
        <v/>
      </c>
      <c r="Q30" s="59" t="str">
        <f t="shared" ca="1" si="2"/>
        <v>No Data</v>
      </c>
      <c r="R30" s="65"/>
      <c r="S30" s="29" t="str">
        <f t="shared" ca="1" si="3"/>
        <v/>
      </c>
      <c r="T30" s="30" t="str">
        <f t="shared" ca="1" si="3"/>
        <v/>
      </c>
      <c r="U30" s="30" t="str">
        <f t="shared" ca="1" si="3"/>
        <v/>
      </c>
      <c r="V30" s="30" t="str">
        <f t="shared" ca="1" si="3"/>
        <v/>
      </c>
      <c r="W30" s="30" t="str">
        <f t="shared" ca="1" si="3"/>
        <v/>
      </c>
      <c r="X30" s="30" t="str">
        <f t="shared" ca="1" si="3"/>
        <v/>
      </c>
      <c r="Y30" s="30" t="str">
        <f t="shared" ca="1" si="3"/>
        <v/>
      </c>
      <c r="Z30" s="30" t="str">
        <f t="shared" ca="1" si="3"/>
        <v/>
      </c>
      <c r="AA30" s="30" t="str">
        <f t="shared" ca="1" si="3"/>
        <v/>
      </c>
      <c r="AB30" s="30" t="str">
        <f t="shared" ca="1" si="3"/>
        <v/>
      </c>
      <c r="AC30" s="30" t="str">
        <f t="shared" ca="1" si="3"/>
        <v/>
      </c>
      <c r="AD30" s="30" t="str">
        <f t="shared" ca="1" si="3"/>
        <v/>
      </c>
      <c r="AE30" s="31" t="str">
        <f t="shared" ca="1" si="1"/>
        <v/>
      </c>
    </row>
    <row r="31" spans="1:31" x14ac:dyDescent="0.25">
      <c r="A31" s="32" t="str">
        <f ca="1">IF(ISBLANK(OFFSET(Template!$A$1,(ROW()-1)*3,0)),"No Site",OFFSET(Template!$A$1,(ROW()-1)*3,0))</f>
        <v>ODNR_4</v>
      </c>
      <c r="B31" s="33" t="str">
        <f ca="1">IF(ISBLANK(OFFSET(Template!$B$1,(ROW()-1)*3,0)),"No Data",TEXT(OFFSET(Template!$B$1,(ROW()-1)*3,0),"MM/DD/YYYY"))</f>
        <v>No Date</v>
      </c>
      <c r="C31" s="33" t="str">
        <f ca="1">IF(ISBLANK(OFFSET(Template!$C$1,(ROW()-1)*3,0)),"No Data",OFFSET(Template!$C$1,(ROW()-1)*3,0))</f>
        <v/>
      </c>
      <c r="D31" s="33" t="str">
        <f ca="1">IF(ISBLANK(OFFSET(Template!E$1,(ROW()-1)*3,0)),"",OFFSET(Template!E$1,(ROW()-1)*3,0))</f>
        <v/>
      </c>
      <c r="E31" s="33" t="str">
        <f ca="1">IF(ISBLANK(OFFSET(Template!$F$1,(ROW()-1)*3,0)),"",OFFSET(Template!$F$1,(ROW()-1)*3,0))</f>
        <v/>
      </c>
      <c r="F31" s="33" t="str">
        <f ca="1">IF(ISBLANK(OFFSET(Template!$G$1,(ROW()-1)*3,0)),"",OFFSET(Template!$G$1,(ROW()-1)*3,0))</f>
        <v/>
      </c>
      <c r="G31" s="33" t="str">
        <f ca="1">IF(ISBLANK(OFFSET(Template!$H$1,(ROW()-1)*3,0)),"",OFFSET(Template!$H$1,(ROW()-1)*3,0))</f>
        <v/>
      </c>
      <c r="H31" s="33" t="str">
        <f ca="1">IF(ISBLANK(OFFSET(Template!$I$1,(ROW()-1)*3,0)),"",OFFSET(Template!$I$1,(ROW()-1)*3,0))</f>
        <v/>
      </c>
      <c r="I31" s="33" t="str">
        <f ca="1">IF(ISBLANK(OFFSET(Template!$J$1,(ROW()-1)*3,0)),"",OFFSET(Template!$J$1,(ROW()-1)*3,0))</f>
        <v/>
      </c>
      <c r="J31" s="33" t="str">
        <f ca="1">IF(ISBLANK(OFFSET(Template!$K$1,(ROW()-1)*3,0)),"",OFFSET(Template!$K$1,(ROW()-1)*3,0))</f>
        <v/>
      </c>
      <c r="K31" s="33" t="str">
        <f ca="1">IF(ISBLANK(OFFSET(Template!$L$1,(ROW()-1)*3,0)),"",OFFSET(Template!$L$1,(ROW()-1)*3,0))</f>
        <v/>
      </c>
      <c r="L31" s="33" t="str">
        <f ca="1">IF(ISBLANK(OFFSET(Template!$M$1,(ROW()-1)*3,0)),"",OFFSET(Template!$M$1,(ROW()-1)*3,0))</f>
        <v/>
      </c>
      <c r="M31" s="33" t="str">
        <f ca="1">IF(ISBLANK(OFFSET(Template!$N$1,(ROW()-1)*3,0)),"",OFFSET(Template!$N$1,(ROW()-1)*3,0))</f>
        <v/>
      </c>
      <c r="N31" s="33" t="str">
        <f ca="1">IF(ISBLANK(OFFSET(Template!$O$1,(ROW()-1)*3,0)),"",OFFSET(Template!$O$1,(ROW()-1)*3,0))</f>
        <v/>
      </c>
      <c r="O31" s="33" t="str">
        <f ca="1">IF(ISBLANK(OFFSET(Template!$P$1,(ROW()-1)*3,0)),"",OFFSET(Template!$P$1,(ROW()-1)*3,0))</f>
        <v/>
      </c>
      <c r="P31" s="33" t="str">
        <f ca="1">IF(ISBLANK(OFFSET(Template!$Q$1,(ROW()-1)*3,0)),"",OFFSET(Template!$Q$1,(ROW()-1)*3,0))</f>
        <v/>
      </c>
      <c r="Q31" s="60" t="str">
        <f t="shared" ca="1" si="2"/>
        <v>No Data</v>
      </c>
      <c r="R31" s="65"/>
      <c r="S31" s="32" t="str">
        <f t="shared" ca="1" si="3"/>
        <v/>
      </c>
      <c r="T31" s="33" t="str">
        <f t="shared" ca="1" si="3"/>
        <v/>
      </c>
      <c r="U31" s="33" t="str">
        <f t="shared" ca="1" si="3"/>
        <v/>
      </c>
      <c r="V31" s="33" t="str">
        <f t="shared" ca="1" si="3"/>
        <v/>
      </c>
      <c r="W31" s="33" t="str">
        <f t="shared" ca="1" si="3"/>
        <v/>
      </c>
      <c r="X31" s="33" t="str">
        <f t="shared" ca="1" si="3"/>
        <v/>
      </c>
      <c r="Y31" s="33" t="str">
        <f t="shared" ca="1" si="3"/>
        <v/>
      </c>
      <c r="Z31" s="33" t="str">
        <f t="shared" ca="1" si="3"/>
        <v/>
      </c>
      <c r="AA31" s="33" t="str">
        <f t="shared" ca="1" si="3"/>
        <v/>
      </c>
      <c r="AB31" s="33" t="str">
        <f t="shared" ca="1" si="3"/>
        <v/>
      </c>
      <c r="AC31" s="33" t="str">
        <f t="shared" ca="1" si="3"/>
        <v/>
      </c>
      <c r="AD31" s="33" t="str">
        <f t="shared" ca="1" si="3"/>
        <v/>
      </c>
      <c r="AE31" s="34" t="str">
        <f t="shared" ca="1" si="1"/>
        <v/>
      </c>
    </row>
    <row r="32" spans="1:31" x14ac:dyDescent="0.25">
      <c r="A32" s="32" t="str">
        <f ca="1">IF(ISBLANK(OFFSET(Template!$A$1,(ROW()-1)*3,0)),"No Site",OFFSET(Template!$A$1,(ROW()-1)*3,0))</f>
        <v>ODNR_6</v>
      </c>
      <c r="B32" s="33" t="str">
        <f ca="1">IF(ISBLANK(OFFSET(Template!$B$1,(ROW()-1)*3,0)),"No Data",TEXT(OFFSET(Template!$B$1,(ROW()-1)*3,0),"MM/DD/YYYY"))</f>
        <v>No Date</v>
      </c>
      <c r="C32" s="33" t="str">
        <f ca="1">IF(ISBLANK(OFFSET(Template!$C$1,(ROW()-1)*3,0)),"No Data",OFFSET(Template!$C$1,(ROW()-1)*3,0))</f>
        <v/>
      </c>
      <c r="D32" s="33" t="str">
        <f ca="1">IF(ISBLANK(OFFSET(Template!E$1,(ROW()-1)*3,0)),"",OFFSET(Template!E$1,(ROW()-1)*3,0))</f>
        <v/>
      </c>
      <c r="E32" s="33" t="str">
        <f ca="1">IF(ISBLANK(OFFSET(Template!$F$1,(ROW()-1)*3,0)),"",OFFSET(Template!$F$1,(ROW()-1)*3,0))</f>
        <v/>
      </c>
      <c r="F32" s="33" t="str">
        <f ca="1">IF(ISBLANK(OFFSET(Template!$G$1,(ROW()-1)*3,0)),"",OFFSET(Template!$G$1,(ROW()-1)*3,0))</f>
        <v/>
      </c>
      <c r="G32" s="33" t="str">
        <f ca="1">IF(ISBLANK(OFFSET(Template!$H$1,(ROW()-1)*3,0)),"",OFFSET(Template!$H$1,(ROW()-1)*3,0))</f>
        <v/>
      </c>
      <c r="H32" s="33" t="str">
        <f ca="1">IF(ISBLANK(OFFSET(Template!$I$1,(ROW()-1)*3,0)),"",OFFSET(Template!$I$1,(ROW()-1)*3,0))</f>
        <v/>
      </c>
      <c r="I32" s="33" t="str">
        <f ca="1">IF(ISBLANK(OFFSET(Template!$J$1,(ROW()-1)*3,0)),"",OFFSET(Template!$J$1,(ROW()-1)*3,0))</f>
        <v/>
      </c>
      <c r="J32" s="33" t="str">
        <f ca="1">IF(ISBLANK(OFFSET(Template!$K$1,(ROW()-1)*3,0)),"",OFFSET(Template!$K$1,(ROW()-1)*3,0))</f>
        <v/>
      </c>
      <c r="K32" s="33" t="str">
        <f ca="1">IF(ISBLANK(OFFSET(Template!$L$1,(ROW()-1)*3,0)),"",OFFSET(Template!$L$1,(ROW()-1)*3,0))</f>
        <v/>
      </c>
      <c r="L32" s="33" t="str">
        <f ca="1">IF(ISBLANK(OFFSET(Template!$M$1,(ROW()-1)*3,0)),"",OFFSET(Template!$M$1,(ROW()-1)*3,0))</f>
        <v/>
      </c>
      <c r="M32" s="33" t="str">
        <f ca="1">IF(ISBLANK(OFFSET(Template!$N$1,(ROW()-1)*3,0)),"",OFFSET(Template!$N$1,(ROW()-1)*3,0))</f>
        <v/>
      </c>
      <c r="N32" s="33" t="str">
        <f ca="1">IF(ISBLANK(OFFSET(Template!$O$1,(ROW()-1)*3,0)),"",OFFSET(Template!$O$1,(ROW()-1)*3,0))</f>
        <v/>
      </c>
      <c r="O32" s="33" t="str">
        <f ca="1">IF(ISBLANK(OFFSET(Template!$P$1,(ROW()-1)*3,0)),"",OFFSET(Template!$P$1,(ROW()-1)*3,0))</f>
        <v/>
      </c>
      <c r="P32" s="33" t="str">
        <f ca="1">IF(ISBLANK(OFFSET(Template!$Q$1,(ROW()-1)*3,0)),"",OFFSET(Template!$Q$1,(ROW()-1)*3,0))</f>
        <v/>
      </c>
      <c r="Q32" s="60" t="str">
        <f t="shared" ca="1" si="2"/>
        <v>No Data</v>
      </c>
      <c r="R32" s="65"/>
      <c r="S32" s="32" t="str">
        <f t="shared" ca="1" si="3"/>
        <v/>
      </c>
      <c r="T32" s="33" t="str">
        <f t="shared" ca="1" si="3"/>
        <v/>
      </c>
      <c r="U32" s="33" t="str">
        <f t="shared" ca="1" si="3"/>
        <v/>
      </c>
      <c r="V32" s="33" t="str">
        <f t="shared" ca="1" si="3"/>
        <v/>
      </c>
      <c r="W32" s="33" t="str">
        <f t="shared" ca="1" si="3"/>
        <v/>
      </c>
      <c r="X32" s="33" t="str">
        <f t="shared" ca="1" si="3"/>
        <v/>
      </c>
      <c r="Y32" s="33" t="str">
        <f t="shared" ca="1" si="3"/>
        <v/>
      </c>
      <c r="Z32" s="33" t="str">
        <f t="shared" ca="1" si="3"/>
        <v/>
      </c>
      <c r="AA32" s="33" t="str">
        <f t="shared" ca="1" si="3"/>
        <v/>
      </c>
      <c r="AB32" s="33" t="str">
        <f t="shared" ca="1" si="3"/>
        <v/>
      </c>
      <c r="AC32" s="33" t="str">
        <f t="shared" ca="1" si="3"/>
        <v/>
      </c>
      <c r="AD32" s="33" t="str">
        <f t="shared" ca="1" si="3"/>
        <v/>
      </c>
      <c r="AE32" s="34" t="str">
        <f t="shared" ca="1" si="1"/>
        <v/>
      </c>
    </row>
    <row r="33" spans="1:31" x14ac:dyDescent="0.25">
      <c r="A33" s="32" t="str">
        <f ca="1">IF(ISBLANK(OFFSET(Template!$A$1,(ROW()-1)*3,0)),"No Site",OFFSET(Template!$A$1,(ROW()-1)*3,0))</f>
        <v>ODNR_2</v>
      </c>
      <c r="B33" s="33" t="str">
        <f ca="1">IF(ISBLANK(OFFSET(Template!$B$1,(ROW()-1)*3,0)),"No Data",TEXT(OFFSET(Template!$B$1,(ROW()-1)*3,0),"MM/DD/YYYY"))</f>
        <v>No Date</v>
      </c>
      <c r="C33" s="33" t="str">
        <f ca="1">IF(ISBLANK(OFFSET(Template!$C$1,(ROW()-1)*3,0)),"No Data",OFFSET(Template!$C$1,(ROW()-1)*3,0))</f>
        <v/>
      </c>
      <c r="D33" s="33" t="str">
        <f ca="1">IF(ISBLANK(OFFSET(Template!E$1,(ROW()-1)*3,0)),"",OFFSET(Template!E$1,(ROW()-1)*3,0))</f>
        <v/>
      </c>
      <c r="E33" s="33" t="str">
        <f ca="1">IF(ISBLANK(OFFSET(Template!$F$1,(ROW()-1)*3,0)),"",OFFSET(Template!$F$1,(ROW()-1)*3,0))</f>
        <v/>
      </c>
      <c r="F33" s="33" t="str">
        <f ca="1">IF(ISBLANK(OFFSET(Template!$G$1,(ROW()-1)*3,0)),"",OFFSET(Template!$G$1,(ROW()-1)*3,0))</f>
        <v/>
      </c>
      <c r="G33" s="33" t="str">
        <f ca="1">IF(ISBLANK(OFFSET(Template!$H$1,(ROW()-1)*3,0)),"",OFFSET(Template!$H$1,(ROW()-1)*3,0))</f>
        <v/>
      </c>
      <c r="H33" s="33" t="str">
        <f ca="1">IF(ISBLANK(OFFSET(Template!$I$1,(ROW()-1)*3,0)),"",OFFSET(Template!$I$1,(ROW()-1)*3,0))</f>
        <v/>
      </c>
      <c r="I33" s="33" t="str">
        <f ca="1">IF(ISBLANK(OFFSET(Template!$J$1,(ROW()-1)*3,0)),"",OFFSET(Template!$J$1,(ROW()-1)*3,0))</f>
        <v/>
      </c>
      <c r="J33" s="33" t="str">
        <f ca="1">IF(ISBLANK(OFFSET(Template!$K$1,(ROW()-1)*3,0)),"",OFFSET(Template!$K$1,(ROW()-1)*3,0))</f>
        <v/>
      </c>
      <c r="K33" s="33" t="str">
        <f ca="1">IF(ISBLANK(OFFSET(Template!$L$1,(ROW()-1)*3,0)),"",OFFSET(Template!$L$1,(ROW()-1)*3,0))</f>
        <v/>
      </c>
      <c r="L33" s="33" t="str">
        <f ca="1">IF(ISBLANK(OFFSET(Template!$M$1,(ROW()-1)*3,0)),"",OFFSET(Template!$M$1,(ROW()-1)*3,0))</f>
        <v/>
      </c>
      <c r="M33" s="33" t="str">
        <f ca="1">IF(ISBLANK(OFFSET(Template!$N$1,(ROW()-1)*3,0)),"",OFFSET(Template!$N$1,(ROW()-1)*3,0))</f>
        <v/>
      </c>
      <c r="N33" s="33" t="str">
        <f ca="1">IF(ISBLANK(OFFSET(Template!$O$1,(ROW()-1)*3,0)),"",OFFSET(Template!$O$1,(ROW()-1)*3,0))</f>
        <v/>
      </c>
      <c r="O33" s="33" t="str">
        <f ca="1">IF(ISBLANK(OFFSET(Template!$P$1,(ROW()-1)*3,0)),"",OFFSET(Template!$P$1,(ROW()-1)*3,0))</f>
        <v/>
      </c>
      <c r="P33" s="33" t="str">
        <f ca="1">IF(ISBLANK(OFFSET(Template!$Q$1,(ROW()-1)*3,0)),"",OFFSET(Template!$Q$1,(ROW()-1)*3,0))</f>
        <v/>
      </c>
      <c r="Q33" s="60" t="str">
        <f t="shared" ca="1" si="2"/>
        <v>No Data</v>
      </c>
      <c r="R33" s="65"/>
      <c r="S33" s="32" t="str">
        <f t="shared" ca="1" si="3"/>
        <v/>
      </c>
      <c r="T33" s="33" t="str">
        <f t="shared" ca="1" si="3"/>
        <v/>
      </c>
      <c r="U33" s="33" t="str">
        <f t="shared" ca="1" si="3"/>
        <v/>
      </c>
      <c r="V33" s="33" t="str">
        <f t="shared" ca="1" si="3"/>
        <v/>
      </c>
      <c r="W33" s="33" t="str">
        <f t="shared" ca="1" si="3"/>
        <v/>
      </c>
      <c r="X33" s="33" t="str">
        <f t="shared" ca="1" si="3"/>
        <v/>
      </c>
      <c r="Y33" s="33" t="str">
        <f t="shared" ca="1" si="3"/>
        <v/>
      </c>
      <c r="Z33" s="33" t="str">
        <f t="shared" ca="1" si="3"/>
        <v/>
      </c>
      <c r="AA33" s="33" t="str">
        <f t="shared" ca="1" si="3"/>
        <v/>
      </c>
      <c r="AB33" s="33" t="str">
        <f t="shared" ca="1" si="3"/>
        <v/>
      </c>
      <c r="AC33" s="33" t="str">
        <f t="shared" ca="1" si="3"/>
        <v/>
      </c>
      <c r="AD33" s="33" t="str">
        <f t="shared" ca="1" si="3"/>
        <v/>
      </c>
      <c r="AE33" s="34" t="str">
        <f t="shared" ca="1" si="1"/>
        <v/>
      </c>
    </row>
    <row r="34" spans="1:31" x14ac:dyDescent="0.25">
      <c r="A34" s="32" t="str">
        <f ca="1">IF(ISBLANK(OFFSET(Template!$A$1,(ROW()-1)*3,0)),"No Site",OFFSET(Template!$A$1,(ROW()-1)*3,0))</f>
        <v>Buoy_2</v>
      </c>
      <c r="B34" s="33" t="str">
        <f ca="1">IF(ISBLANK(OFFSET(Template!$B$1,(ROW()-1)*3,0)),"No Data",TEXT(OFFSET(Template!$B$1,(ROW()-1)*3,0),"MM/DD/YYYY"))</f>
        <v>No Date</v>
      </c>
      <c r="C34" s="33" t="str">
        <f ca="1">IF(ISBLANK(OFFSET(Template!$C$1,(ROW()-1)*3,0)),"No Data",OFFSET(Template!$C$1,(ROW()-1)*3,0))</f>
        <v/>
      </c>
      <c r="D34" s="33" t="str">
        <f ca="1">IF(ISBLANK(OFFSET(Template!E$1,(ROW()-1)*3,0)),"",OFFSET(Template!E$1,(ROW()-1)*3,0))</f>
        <v/>
      </c>
      <c r="E34" s="33" t="str">
        <f ca="1">IF(ISBLANK(OFFSET(Template!$F$1,(ROW()-1)*3,0)),"",OFFSET(Template!$F$1,(ROW()-1)*3,0))</f>
        <v/>
      </c>
      <c r="F34" s="33" t="str">
        <f ca="1">IF(ISBLANK(OFFSET(Template!$G$1,(ROW()-1)*3,0)),"",OFFSET(Template!$G$1,(ROW()-1)*3,0))</f>
        <v/>
      </c>
      <c r="G34" s="33" t="str">
        <f ca="1">IF(ISBLANK(OFFSET(Template!$H$1,(ROW()-1)*3,0)),"",OFFSET(Template!$H$1,(ROW()-1)*3,0))</f>
        <v/>
      </c>
      <c r="H34" s="33" t="str">
        <f ca="1">IF(ISBLANK(OFFSET(Template!$I$1,(ROW()-1)*3,0)),"",OFFSET(Template!$I$1,(ROW()-1)*3,0))</f>
        <v/>
      </c>
      <c r="I34" s="33" t="str">
        <f ca="1">IF(ISBLANK(OFFSET(Template!$J$1,(ROW()-1)*3,0)),"",OFFSET(Template!$J$1,(ROW()-1)*3,0))</f>
        <v/>
      </c>
      <c r="J34" s="33" t="str">
        <f ca="1">IF(ISBLANK(OFFSET(Template!$K$1,(ROW()-1)*3,0)),"",OFFSET(Template!$K$1,(ROW()-1)*3,0))</f>
        <v/>
      </c>
      <c r="K34" s="33" t="str">
        <f ca="1">IF(ISBLANK(OFFSET(Template!$L$1,(ROW()-1)*3,0)),"",OFFSET(Template!$L$1,(ROW()-1)*3,0))</f>
        <v/>
      </c>
      <c r="L34" s="33" t="str">
        <f ca="1">IF(ISBLANK(OFFSET(Template!$M$1,(ROW()-1)*3,0)),"",OFFSET(Template!$M$1,(ROW()-1)*3,0))</f>
        <v/>
      </c>
      <c r="M34" s="33" t="str">
        <f ca="1">IF(ISBLANK(OFFSET(Template!$N$1,(ROW()-1)*3,0)),"",OFFSET(Template!$N$1,(ROW()-1)*3,0))</f>
        <v/>
      </c>
      <c r="N34" s="33" t="str">
        <f ca="1">IF(ISBLANK(OFFSET(Template!$O$1,(ROW()-1)*3,0)),"",OFFSET(Template!$O$1,(ROW()-1)*3,0))</f>
        <v/>
      </c>
      <c r="O34" s="33" t="str">
        <f ca="1">IF(ISBLANK(OFFSET(Template!$P$1,(ROW()-1)*3,0)),"",OFFSET(Template!$P$1,(ROW()-1)*3,0))</f>
        <v/>
      </c>
      <c r="P34" s="33" t="str">
        <f ca="1">IF(ISBLANK(OFFSET(Template!$Q$1,(ROW()-1)*3,0)),"",OFFSET(Template!$Q$1,(ROW()-1)*3,0))</f>
        <v/>
      </c>
      <c r="Q34" s="60" t="str">
        <f t="shared" ca="1" si="2"/>
        <v>No Data</v>
      </c>
      <c r="R34" s="65"/>
      <c r="S34" s="32" t="str">
        <f t="shared" ca="1" si="3"/>
        <v/>
      </c>
      <c r="T34" s="33" t="str">
        <f t="shared" ca="1" si="3"/>
        <v/>
      </c>
      <c r="U34" s="33" t="str">
        <f t="shared" ca="1" si="3"/>
        <v/>
      </c>
      <c r="V34" s="33" t="str">
        <f t="shared" ca="1" si="3"/>
        <v/>
      </c>
      <c r="W34" s="33" t="str">
        <f t="shared" ca="1" si="3"/>
        <v/>
      </c>
      <c r="X34" s="33" t="str">
        <f t="shared" ca="1" si="3"/>
        <v/>
      </c>
      <c r="Y34" s="33" t="str">
        <f t="shared" ca="1" si="3"/>
        <v/>
      </c>
      <c r="Z34" s="33" t="str">
        <f t="shared" ca="1" si="3"/>
        <v/>
      </c>
      <c r="AA34" s="33" t="str">
        <f t="shared" ca="1" si="3"/>
        <v/>
      </c>
      <c r="AB34" s="33" t="str">
        <f t="shared" ca="1" si="3"/>
        <v/>
      </c>
      <c r="AC34" s="33" t="str">
        <f t="shared" ca="1" si="3"/>
        <v/>
      </c>
      <c r="AD34" s="33" t="str">
        <f t="shared" ca="1" si="3"/>
        <v/>
      </c>
      <c r="AE34" s="34" t="str">
        <f t="shared" ca="1" si="1"/>
        <v/>
      </c>
    </row>
    <row r="35" spans="1:31" x14ac:dyDescent="0.25">
      <c r="A35" s="32" t="str">
        <f ca="1">IF(ISBLANK(OFFSET(Template!$A$1,(ROW()-1)*3,0)),"No Site",OFFSET(Template!$A$1,(ROW()-1)*3,0))</f>
        <v>ODNR_1</v>
      </c>
      <c r="B35" s="33" t="str">
        <f ca="1">IF(ISBLANK(OFFSET(Template!$B$1,(ROW()-1)*3,0)),"No Data",TEXT(OFFSET(Template!$B$1,(ROW()-1)*3,0),"MM/DD/YYYY"))</f>
        <v>No Date</v>
      </c>
      <c r="C35" s="33" t="str">
        <f ca="1">IF(ISBLANK(OFFSET(Template!$C$1,(ROW()-1)*3,0)),"No Data",OFFSET(Template!$C$1,(ROW()-1)*3,0))</f>
        <v/>
      </c>
      <c r="D35" s="33" t="str">
        <f ca="1">IF(ISBLANK(OFFSET(Template!E$1,(ROW()-1)*3,0)),"",OFFSET(Template!E$1,(ROW()-1)*3,0))</f>
        <v/>
      </c>
      <c r="E35" s="33" t="str">
        <f ca="1">IF(ISBLANK(OFFSET(Template!$F$1,(ROW()-1)*3,0)),"",OFFSET(Template!$F$1,(ROW()-1)*3,0))</f>
        <v/>
      </c>
      <c r="F35" s="33" t="str">
        <f ca="1">IF(ISBLANK(OFFSET(Template!$G$1,(ROW()-1)*3,0)),"",OFFSET(Template!$G$1,(ROW()-1)*3,0))</f>
        <v/>
      </c>
      <c r="G35" s="33" t="str">
        <f ca="1">IF(ISBLANK(OFFSET(Template!$H$1,(ROW()-1)*3,0)),"",OFFSET(Template!$H$1,(ROW()-1)*3,0))</f>
        <v/>
      </c>
      <c r="H35" s="33" t="str">
        <f ca="1">IF(ISBLANK(OFFSET(Template!$I$1,(ROW()-1)*3,0)),"",OFFSET(Template!$I$1,(ROW()-1)*3,0))</f>
        <v/>
      </c>
      <c r="I35" s="33" t="str">
        <f ca="1">IF(ISBLANK(OFFSET(Template!$J$1,(ROW()-1)*3,0)),"",OFFSET(Template!$J$1,(ROW()-1)*3,0))</f>
        <v/>
      </c>
      <c r="J35" s="33" t="str">
        <f ca="1">IF(ISBLANK(OFFSET(Template!$K$1,(ROW()-1)*3,0)),"",OFFSET(Template!$K$1,(ROW()-1)*3,0))</f>
        <v/>
      </c>
      <c r="K35" s="33" t="str">
        <f ca="1">IF(ISBLANK(OFFSET(Template!$L$1,(ROW()-1)*3,0)),"",OFFSET(Template!$L$1,(ROW()-1)*3,0))</f>
        <v/>
      </c>
      <c r="L35" s="33" t="str">
        <f ca="1">IF(ISBLANK(OFFSET(Template!$M$1,(ROW()-1)*3,0)),"",OFFSET(Template!$M$1,(ROW()-1)*3,0))</f>
        <v/>
      </c>
      <c r="M35" s="33" t="str">
        <f ca="1">IF(ISBLANK(OFFSET(Template!$N$1,(ROW()-1)*3,0)),"",OFFSET(Template!$N$1,(ROW()-1)*3,0))</f>
        <v/>
      </c>
      <c r="N35" s="33" t="str">
        <f ca="1">IF(ISBLANK(OFFSET(Template!$O$1,(ROW()-1)*3,0)),"",OFFSET(Template!$O$1,(ROW()-1)*3,0))</f>
        <v/>
      </c>
      <c r="O35" s="33" t="str">
        <f ca="1">IF(ISBLANK(OFFSET(Template!$P$1,(ROW()-1)*3,0)),"",OFFSET(Template!$P$1,(ROW()-1)*3,0))</f>
        <v/>
      </c>
      <c r="P35" s="33" t="str">
        <f ca="1">IF(ISBLANK(OFFSET(Template!$Q$1,(ROW()-1)*3,0)),"",OFFSET(Template!$Q$1,(ROW()-1)*3,0))</f>
        <v/>
      </c>
      <c r="Q35" s="60" t="str">
        <f t="shared" ca="1" si="2"/>
        <v>No Data</v>
      </c>
      <c r="R35" s="65"/>
      <c r="S35" s="32" t="str">
        <f t="shared" ca="1" si="3"/>
        <v/>
      </c>
      <c r="T35" s="33" t="str">
        <f t="shared" ca="1" si="3"/>
        <v/>
      </c>
      <c r="U35" s="33" t="str">
        <f t="shared" ca="1" si="3"/>
        <v/>
      </c>
      <c r="V35" s="33" t="str">
        <f t="shared" ca="1" si="3"/>
        <v/>
      </c>
      <c r="W35" s="33" t="str">
        <f t="shared" ca="1" si="3"/>
        <v/>
      </c>
      <c r="X35" s="33" t="str">
        <f t="shared" ca="1" si="3"/>
        <v/>
      </c>
      <c r="Y35" s="33" t="str">
        <f t="shared" ca="1" si="3"/>
        <v/>
      </c>
      <c r="Z35" s="33" t="str">
        <f t="shared" ca="1" si="3"/>
        <v/>
      </c>
      <c r="AA35" s="33" t="str">
        <f t="shared" ca="1" si="3"/>
        <v/>
      </c>
      <c r="AB35" s="33" t="str">
        <f t="shared" ca="1" si="3"/>
        <v/>
      </c>
      <c r="AC35" s="33" t="str">
        <f t="shared" ca="1" si="3"/>
        <v/>
      </c>
      <c r="AD35" s="33" t="str">
        <f t="shared" ca="1" si="3"/>
        <v/>
      </c>
      <c r="AE35" s="34" t="str">
        <f t="shared" ca="1" si="1"/>
        <v/>
      </c>
    </row>
    <row r="36" spans="1:31" x14ac:dyDescent="0.25">
      <c r="A36" s="32" t="str">
        <f ca="1">IF(ISBLANK(OFFSET(Template!$A$1,(ROW()-1)*3,0)),"No Site",OFFSET(Template!$A$1,(ROW()-1)*3,0))</f>
        <v>EC_1163</v>
      </c>
      <c r="B36" s="33" t="str">
        <f ca="1">IF(ISBLANK(OFFSET(Template!$B$1,(ROW()-1)*3,0)),"No Data",TEXT(OFFSET(Template!$B$1,(ROW()-1)*3,0),"MM/DD/YYYY"))</f>
        <v>No Date</v>
      </c>
      <c r="C36" s="33" t="str">
        <f ca="1">IF(ISBLANK(OFFSET(Template!$C$1,(ROW()-1)*3,0)),"No Data",OFFSET(Template!$C$1,(ROW()-1)*3,0))</f>
        <v/>
      </c>
      <c r="D36" s="33" t="str">
        <f ca="1">IF(ISBLANK(OFFSET(Template!E$1,(ROW()-1)*3,0)),"",OFFSET(Template!E$1,(ROW()-1)*3,0))</f>
        <v/>
      </c>
      <c r="E36" s="33" t="str">
        <f ca="1">IF(ISBLANK(OFFSET(Template!$F$1,(ROW()-1)*3,0)),"",OFFSET(Template!$F$1,(ROW()-1)*3,0))</f>
        <v/>
      </c>
      <c r="F36" s="33" t="str">
        <f ca="1">IF(ISBLANK(OFFSET(Template!$G$1,(ROW()-1)*3,0)),"",OFFSET(Template!$G$1,(ROW()-1)*3,0))</f>
        <v/>
      </c>
      <c r="G36" s="33" t="str">
        <f ca="1">IF(ISBLANK(OFFSET(Template!$H$1,(ROW()-1)*3,0)),"",OFFSET(Template!$H$1,(ROW()-1)*3,0))</f>
        <v/>
      </c>
      <c r="H36" s="33" t="str">
        <f ca="1">IF(ISBLANK(OFFSET(Template!$I$1,(ROW()-1)*3,0)),"",OFFSET(Template!$I$1,(ROW()-1)*3,0))</f>
        <v/>
      </c>
      <c r="I36" s="33" t="str">
        <f ca="1">IF(ISBLANK(OFFSET(Template!$J$1,(ROW()-1)*3,0)),"",OFFSET(Template!$J$1,(ROW()-1)*3,0))</f>
        <v/>
      </c>
      <c r="J36" s="33" t="str">
        <f ca="1">IF(ISBLANK(OFFSET(Template!$K$1,(ROW()-1)*3,0)),"",OFFSET(Template!$K$1,(ROW()-1)*3,0))</f>
        <v/>
      </c>
      <c r="K36" s="33" t="str">
        <f ca="1">IF(ISBLANK(OFFSET(Template!$L$1,(ROW()-1)*3,0)),"",OFFSET(Template!$L$1,(ROW()-1)*3,0))</f>
        <v/>
      </c>
      <c r="L36" s="33" t="str">
        <f ca="1">IF(ISBLANK(OFFSET(Template!$M$1,(ROW()-1)*3,0)),"",OFFSET(Template!$M$1,(ROW()-1)*3,0))</f>
        <v/>
      </c>
      <c r="M36" s="33" t="str">
        <f ca="1">IF(ISBLANK(OFFSET(Template!$N$1,(ROW()-1)*3,0)),"",OFFSET(Template!$N$1,(ROW()-1)*3,0))</f>
        <v/>
      </c>
      <c r="N36" s="33" t="str">
        <f ca="1">IF(ISBLANK(OFFSET(Template!$O$1,(ROW()-1)*3,0)),"",OFFSET(Template!$O$1,(ROW()-1)*3,0))</f>
        <v/>
      </c>
      <c r="O36" s="33" t="str">
        <f ca="1">IF(ISBLANK(OFFSET(Template!$P$1,(ROW()-1)*3,0)),"",OFFSET(Template!$P$1,(ROW()-1)*3,0))</f>
        <v/>
      </c>
      <c r="P36" s="33" t="str">
        <f ca="1">IF(ISBLANK(OFFSET(Template!$Q$1,(ROW()-1)*3,0)),"",OFFSET(Template!$Q$1,(ROW()-1)*3,0))</f>
        <v/>
      </c>
      <c r="Q36" s="60" t="str">
        <f t="shared" ca="1" si="2"/>
        <v>No Data</v>
      </c>
      <c r="R36" s="65"/>
      <c r="S36" s="32" t="str">
        <f t="shared" ref="S36:AD38" ca="1" si="4">IFERROR(D36-E36,"")</f>
        <v/>
      </c>
      <c r="T36" s="33" t="str">
        <f t="shared" ca="1" si="4"/>
        <v/>
      </c>
      <c r="U36" s="33" t="str">
        <f t="shared" ca="1" si="4"/>
        <v/>
      </c>
      <c r="V36" s="33" t="str">
        <f t="shared" ca="1" si="4"/>
        <v/>
      </c>
      <c r="W36" s="33" t="str">
        <f t="shared" ca="1" si="4"/>
        <v/>
      </c>
      <c r="X36" s="33" t="str">
        <f t="shared" ca="1" si="4"/>
        <v/>
      </c>
      <c r="Y36" s="33" t="str">
        <f t="shared" ca="1" si="4"/>
        <v/>
      </c>
      <c r="Z36" s="33" t="str">
        <f t="shared" ca="1" si="4"/>
        <v/>
      </c>
      <c r="AA36" s="33" t="str">
        <f t="shared" ca="1" si="4"/>
        <v/>
      </c>
      <c r="AB36" s="33" t="str">
        <f t="shared" ca="1" si="4"/>
        <v/>
      </c>
      <c r="AC36" s="33" t="str">
        <f t="shared" ca="1" si="4"/>
        <v/>
      </c>
      <c r="AD36" s="33" t="str">
        <f t="shared" ca="1" si="4"/>
        <v/>
      </c>
      <c r="AE36" s="34" t="str">
        <f t="shared" ca="1" si="1"/>
        <v/>
      </c>
    </row>
    <row r="37" spans="1:31" x14ac:dyDescent="0.25">
      <c r="A37" s="32" t="str">
        <f ca="1">IF(ISBLANK(OFFSET(Template!$A$1,(ROW()-1)*3,0)),"No Site",OFFSET(Template!$A$1,(ROW()-1)*3,0))</f>
        <v>Causeway</v>
      </c>
      <c r="B37" s="33" t="str">
        <f ca="1">IF(ISBLANK(OFFSET(Template!$B$1,(ROW()-1)*3,0)),"No Data",TEXT(OFFSET(Template!$B$1,(ROW()-1)*3,0),"MM/DD/YYYY"))</f>
        <v>No Date</v>
      </c>
      <c r="C37" s="33" t="str">
        <f ca="1">IF(ISBLANK(OFFSET(Template!$C$1,(ROW()-1)*3,0)),"No Data",OFFSET(Template!$C$1,(ROW()-1)*3,0))</f>
        <v/>
      </c>
      <c r="D37" s="33" t="str">
        <f ca="1">IF(ISBLANK(OFFSET(Template!E$1,(ROW()-1)*3,0)),"",OFFSET(Template!E$1,(ROW()-1)*3,0))</f>
        <v/>
      </c>
      <c r="E37" s="33" t="str">
        <f ca="1">IF(ISBLANK(OFFSET(Template!$F$1,(ROW()-1)*3,0)),"",OFFSET(Template!$F$1,(ROW()-1)*3,0))</f>
        <v/>
      </c>
      <c r="F37" s="33" t="str">
        <f ca="1">IF(ISBLANK(OFFSET(Template!$G$1,(ROW()-1)*3,0)),"",OFFSET(Template!$G$1,(ROW()-1)*3,0))</f>
        <v/>
      </c>
      <c r="G37" s="33" t="str">
        <f ca="1">IF(ISBLANK(OFFSET(Template!$H$1,(ROW()-1)*3,0)),"",OFFSET(Template!$H$1,(ROW()-1)*3,0))</f>
        <v/>
      </c>
      <c r="H37" s="33" t="str">
        <f ca="1">IF(ISBLANK(OFFSET(Template!$I$1,(ROW()-1)*3,0)),"",OFFSET(Template!$I$1,(ROW()-1)*3,0))</f>
        <v/>
      </c>
      <c r="I37" s="33" t="str">
        <f ca="1">IF(ISBLANK(OFFSET(Template!$J$1,(ROW()-1)*3,0)),"",OFFSET(Template!$J$1,(ROW()-1)*3,0))</f>
        <v/>
      </c>
      <c r="J37" s="33" t="str">
        <f ca="1">IF(ISBLANK(OFFSET(Template!$K$1,(ROW()-1)*3,0)),"",OFFSET(Template!$K$1,(ROW()-1)*3,0))</f>
        <v/>
      </c>
      <c r="K37" s="33" t="str">
        <f ca="1">IF(ISBLANK(OFFSET(Template!$L$1,(ROW()-1)*3,0)),"",OFFSET(Template!$L$1,(ROW()-1)*3,0))</f>
        <v/>
      </c>
      <c r="L37" s="33" t="str">
        <f ca="1">IF(ISBLANK(OFFSET(Template!$M$1,(ROW()-1)*3,0)),"",OFFSET(Template!$M$1,(ROW()-1)*3,0))</f>
        <v/>
      </c>
      <c r="M37" s="33" t="str">
        <f ca="1">IF(ISBLANK(OFFSET(Template!$N$1,(ROW()-1)*3,0)),"",OFFSET(Template!$N$1,(ROW()-1)*3,0))</f>
        <v/>
      </c>
      <c r="N37" s="33" t="str">
        <f ca="1">IF(ISBLANK(OFFSET(Template!$O$1,(ROW()-1)*3,0)),"",OFFSET(Template!$O$1,(ROW()-1)*3,0))</f>
        <v/>
      </c>
      <c r="O37" s="33" t="str">
        <f ca="1">IF(ISBLANK(OFFSET(Template!$P$1,(ROW()-1)*3,0)),"",OFFSET(Template!$P$1,(ROW()-1)*3,0))</f>
        <v/>
      </c>
      <c r="P37" s="33" t="str">
        <f ca="1">IF(ISBLANK(OFFSET(Template!$Q$1,(ROW()-1)*3,0)),"",OFFSET(Template!$Q$1,(ROW()-1)*3,0))</f>
        <v/>
      </c>
      <c r="Q37" s="60" t="str">
        <f t="shared" ca="1" si="2"/>
        <v>No Data</v>
      </c>
      <c r="R37" s="65"/>
      <c r="S37" s="32" t="str">
        <f t="shared" ca="1" si="4"/>
        <v/>
      </c>
      <c r="T37" s="33" t="str">
        <f t="shared" ca="1" si="4"/>
        <v/>
      </c>
      <c r="U37" s="33" t="str">
        <f t="shared" ca="1" si="4"/>
        <v/>
      </c>
      <c r="V37" s="33" t="str">
        <f t="shared" ca="1" si="4"/>
        <v/>
      </c>
      <c r="W37" s="33" t="str">
        <f t="shared" ca="1" si="4"/>
        <v/>
      </c>
      <c r="X37" s="33" t="str">
        <f t="shared" ca="1" si="4"/>
        <v/>
      </c>
      <c r="Y37" s="33" t="str">
        <f t="shared" ca="1" si="4"/>
        <v/>
      </c>
      <c r="Z37" s="33" t="str">
        <f t="shared" ca="1" si="4"/>
        <v/>
      </c>
      <c r="AA37" s="33" t="str">
        <f t="shared" ca="1" si="4"/>
        <v/>
      </c>
      <c r="AB37" s="33" t="str">
        <f t="shared" ca="1" si="4"/>
        <v/>
      </c>
      <c r="AC37" s="33" t="str">
        <f t="shared" ca="1" si="4"/>
        <v/>
      </c>
      <c r="AD37" s="33" t="str">
        <f t="shared" ca="1" si="4"/>
        <v/>
      </c>
      <c r="AE37" s="34" t="str">
        <f t="shared" ca="1" si="1"/>
        <v/>
      </c>
    </row>
    <row r="38" spans="1:31" ht="15.75" thickBot="1" x14ac:dyDescent="0.3">
      <c r="A38" s="35" t="str">
        <f ca="1">IF(ISBLANK(OFFSET(Template!$A$1,(ROW()-1)*3,0)),"No Site",OFFSET(Template!$A$1,(ROW()-1)*3,0))</f>
        <v>Bells</v>
      </c>
      <c r="B38" s="36" t="str">
        <f ca="1">IF(ISBLANK(OFFSET(Template!$B$1,(ROW()-1)*3,0)),"No Data",TEXT(OFFSET(Template!$B$1,(ROW()-1)*3,0),"MM/DD/YYYY"))</f>
        <v>No Date</v>
      </c>
      <c r="C38" s="36" t="str">
        <f ca="1">IF(ISBLANK(OFFSET(Template!$C$1,(ROW()-1)*3,0)),"No Data",OFFSET(Template!$C$1,(ROW()-1)*3,0))</f>
        <v/>
      </c>
      <c r="D38" s="36" t="str">
        <f ca="1">IF(ISBLANK(OFFSET(Template!E$1,(ROW()-1)*3,0)),"",OFFSET(Template!E$1,(ROW()-1)*3,0))</f>
        <v/>
      </c>
      <c r="E38" s="36" t="str">
        <f ca="1">IF(ISBLANK(OFFSET(Template!$F$1,(ROW()-1)*3,0)),"",OFFSET(Template!$F$1,(ROW()-1)*3,0))</f>
        <v/>
      </c>
      <c r="F38" s="36" t="str">
        <f ca="1">IF(ISBLANK(OFFSET(Template!$G$1,(ROW()-1)*3,0)),"",OFFSET(Template!$G$1,(ROW()-1)*3,0))</f>
        <v/>
      </c>
      <c r="G38" s="36" t="str">
        <f ca="1">IF(ISBLANK(OFFSET(Template!$H$1,(ROW()-1)*3,0)),"",OFFSET(Template!$H$1,(ROW()-1)*3,0))</f>
        <v/>
      </c>
      <c r="H38" s="36" t="str">
        <f ca="1">IF(ISBLANK(OFFSET(Template!$I$1,(ROW()-1)*3,0)),"",OFFSET(Template!$I$1,(ROW()-1)*3,0))</f>
        <v/>
      </c>
      <c r="I38" s="36" t="str">
        <f ca="1">IF(ISBLANK(OFFSET(Template!$J$1,(ROW()-1)*3,0)),"",OFFSET(Template!$J$1,(ROW()-1)*3,0))</f>
        <v/>
      </c>
      <c r="J38" s="36" t="str">
        <f ca="1">IF(ISBLANK(OFFSET(Template!$K$1,(ROW()-1)*3,0)),"",OFFSET(Template!$K$1,(ROW()-1)*3,0))</f>
        <v/>
      </c>
      <c r="K38" s="36" t="str">
        <f ca="1">IF(ISBLANK(OFFSET(Template!$L$1,(ROW()-1)*3,0)),"",OFFSET(Template!$L$1,(ROW()-1)*3,0))</f>
        <v/>
      </c>
      <c r="L38" s="36" t="str">
        <f ca="1">IF(ISBLANK(OFFSET(Template!$M$1,(ROW()-1)*3,0)),"",OFFSET(Template!$M$1,(ROW()-1)*3,0))</f>
        <v/>
      </c>
      <c r="M38" s="36" t="str">
        <f ca="1">IF(ISBLANK(OFFSET(Template!$N$1,(ROW()-1)*3,0)),"",OFFSET(Template!$N$1,(ROW()-1)*3,0))</f>
        <v/>
      </c>
      <c r="N38" s="36" t="str">
        <f ca="1">IF(ISBLANK(OFFSET(Template!$O$1,(ROW()-1)*3,0)),"",OFFSET(Template!$O$1,(ROW()-1)*3,0))</f>
        <v/>
      </c>
      <c r="O38" s="36" t="str">
        <f ca="1">IF(ISBLANK(OFFSET(Template!$P$1,(ROW()-1)*3,0)),"",OFFSET(Template!$P$1,(ROW()-1)*3,0))</f>
        <v/>
      </c>
      <c r="P38" s="36" t="str">
        <f ca="1">IF(ISBLANK(OFFSET(Template!$Q$1,(ROW()-1)*3,0)),"",OFFSET(Template!$Q$1,(ROW()-1)*3,0))</f>
        <v/>
      </c>
      <c r="Q38" s="61" t="str">
        <f t="shared" ca="1" si="2"/>
        <v>No Data</v>
      </c>
      <c r="R38" s="65"/>
      <c r="S38" s="35" t="str">
        <f t="shared" ca="1" si="4"/>
        <v/>
      </c>
      <c r="T38" s="36" t="str">
        <f t="shared" ca="1" si="4"/>
        <v/>
      </c>
      <c r="U38" s="36" t="str">
        <f t="shared" ca="1" si="4"/>
        <v/>
      </c>
      <c r="V38" s="36" t="str">
        <f t="shared" ca="1" si="4"/>
        <v/>
      </c>
      <c r="W38" s="36" t="str">
        <f t="shared" ca="1" si="4"/>
        <v/>
      </c>
      <c r="X38" s="36" t="str">
        <f t="shared" ca="1" si="4"/>
        <v/>
      </c>
      <c r="Y38" s="36" t="str">
        <f t="shared" ca="1" si="4"/>
        <v/>
      </c>
      <c r="Z38" s="36" t="str">
        <f t="shared" ca="1" si="4"/>
        <v/>
      </c>
      <c r="AA38" s="36" t="str">
        <f t="shared" ca="1" si="4"/>
        <v/>
      </c>
      <c r="AB38" s="36" t="str">
        <f t="shared" ca="1" si="4"/>
        <v/>
      </c>
      <c r="AC38" s="36" t="str">
        <f t="shared" ca="1" si="4"/>
        <v/>
      </c>
      <c r="AD38" s="36" t="str">
        <f t="shared" ca="1" si="4"/>
        <v/>
      </c>
      <c r="AE38" s="37" t="str">
        <f t="shared" ca="1" si="1"/>
        <v/>
      </c>
    </row>
  </sheetData>
  <sheetProtection algorithmName="SHA-512" hashValue="FaXPxQuAWGoBUWfJT9uiEvSuhz48jgifts4nZWKuHOMy9bt7+DDMgyovjQAObD5SgHQmtpk9PsLbCV3puYHTgA==" saltValue="g98RjlaR/aYbakRsXYoBF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</vt:lpstr>
      <vt:lpstr>layout</vt:lpstr>
      <vt:lpstr>Template</vt:lpstr>
      <vt:lpstr>Condensed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Wagner</cp:lastModifiedBy>
  <dcterms:created xsi:type="dcterms:W3CDTF">2022-08-28T22:07:42Z</dcterms:created>
  <dcterms:modified xsi:type="dcterms:W3CDTF">2023-09-20T15:29:15Z</dcterms:modified>
</cp:coreProperties>
</file>