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sw\Desktop\RSW files\2. Sandusky Bay\2023\TSS\"/>
    </mc:Choice>
  </mc:AlternateContent>
  <xr:revisionPtr revIDLastSave="0" documentId="13_ncr:1_{8E38341A-F4FA-40E5-B281-EDF2B3B9E5D5}" xr6:coauthVersionLast="47" xr6:coauthVersionMax="47" xr10:uidLastSave="{00000000-0000-0000-0000-000000000000}"/>
  <bookViews>
    <workbookView xWindow="-108" yWindow="-108" windowWidth="23256" windowHeight="12576" activeTab="20" xr2:uid="{00000000-000D-0000-FFFF-FFFF00000000}"/>
  </bookViews>
  <sheets>
    <sheet name="1" sheetId="15" r:id="rId1"/>
    <sheet name="2" sheetId="21" r:id="rId2"/>
    <sheet name="3" sheetId="20" r:id="rId3"/>
    <sheet name="4" sheetId="23" r:id="rId4"/>
    <sheet name="5" sheetId="22" r:id="rId5"/>
    <sheet name="6" sheetId="24" r:id="rId6"/>
    <sheet name="7" sheetId="26" r:id="rId7"/>
    <sheet name="8" sheetId="27" r:id="rId8"/>
    <sheet name="9" sheetId="25" r:id="rId9"/>
    <sheet name="10" sheetId="28" r:id="rId10"/>
    <sheet name="11" sheetId="29" r:id="rId11"/>
    <sheet name="12" sheetId="31" r:id="rId12"/>
    <sheet name="13" sheetId="30" r:id="rId13"/>
    <sheet name="14" sheetId="32" r:id="rId14"/>
    <sheet name="15" sheetId="33" r:id="rId15"/>
    <sheet name="16" sheetId="34" r:id="rId16"/>
    <sheet name="17" sheetId="35" r:id="rId17"/>
    <sheet name="18" sheetId="36" r:id="rId18"/>
    <sheet name="19" sheetId="37" r:id="rId19"/>
    <sheet name="20" sheetId="38" r:id="rId20"/>
    <sheet name="Condensed" sheetId="40" r:id="rId21"/>
    <sheet name="Site Names" sheetId="16" r:id="rId22"/>
  </sheets>
  <definedNames>
    <definedName name="_xlnm.Print_Area" localSheetId="2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24" roundtripDataSignature="AMtx7miI//l5UDT74CaUp6yzEgxyhtkcxg=="/>
    </ext>
  </extLst>
</workbook>
</file>

<file path=xl/calcChain.xml><?xml version="1.0" encoding="utf-8"?>
<calcChain xmlns="http://schemas.openxmlformats.org/spreadsheetml/2006/main">
  <c r="A250" i="40" l="1"/>
  <c r="C250" i="40"/>
  <c r="D250" i="40"/>
  <c r="E250" i="40"/>
  <c r="F250" i="40"/>
  <c r="G250" i="40"/>
  <c r="H250" i="40"/>
  <c r="I250" i="40"/>
  <c r="J250" i="40"/>
  <c r="A251" i="40"/>
  <c r="C251" i="40"/>
  <c r="D251" i="40"/>
  <c r="E251" i="40"/>
  <c r="F251" i="40"/>
  <c r="G251" i="40"/>
  <c r="H251" i="40"/>
  <c r="I251" i="40"/>
  <c r="J251" i="40"/>
  <c r="A252" i="40"/>
  <c r="C252" i="40"/>
  <c r="D252" i="40"/>
  <c r="E252" i="40"/>
  <c r="F252" i="40"/>
  <c r="G252" i="40"/>
  <c r="H252" i="40"/>
  <c r="I252" i="40"/>
  <c r="J252" i="40"/>
  <c r="A253" i="40"/>
  <c r="C253" i="40"/>
  <c r="D253" i="40"/>
  <c r="E253" i="40"/>
  <c r="F253" i="40"/>
  <c r="G253" i="40"/>
  <c r="H253" i="40"/>
  <c r="I253" i="40"/>
  <c r="J253" i="40"/>
  <c r="A242" i="40"/>
  <c r="C242" i="40"/>
  <c r="D242" i="40"/>
  <c r="E242" i="40"/>
  <c r="F242" i="40"/>
  <c r="G242" i="40"/>
  <c r="H242" i="40"/>
  <c r="I242" i="40"/>
  <c r="J242" i="40"/>
  <c r="A243" i="40"/>
  <c r="C243" i="40"/>
  <c r="D243" i="40"/>
  <c r="E243" i="40"/>
  <c r="F243" i="40"/>
  <c r="G243" i="40"/>
  <c r="H243" i="40"/>
  <c r="I243" i="40"/>
  <c r="J243" i="40"/>
  <c r="A244" i="40"/>
  <c r="C244" i="40"/>
  <c r="D244" i="40"/>
  <c r="E244" i="40"/>
  <c r="F244" i="40"/>
  <c r="G244" i="40"/>
  <c r="H244" i="40"/>
  <c r="I244" i="40"/>
  <c r="J244" i="40"/>
  <c r="A245" i="40"/>
  <c r="C245" i="40"/>
  <c r="D245" i="40"/>
  <c r="E245" i="40"/>
  <c r="F245" i="40"/>
  <c r="G245" i="40"/>
  <c r="H245" i="40"/>
  <c r="I245" i="40"/>
  <c r="J245" i="40"/>
  <c r="A246" i="40"/>
  <c r="C246" i="40"/>
  <c r="D246" i="40"/>
  <c r="E246" i="40"/>
  <c r="F246" i="40"/>
  <c r="G246" i="40"/>
  <c r="H246" i="40"/>
  <c r="I246" i="40"/>
  <c r="J246" i="40"/>
  <c r="A247" i="40"/>
  <c r="C247" i="40"/>
  <c r="D247" i="40"/>
  <c r="E247" i="40"/>
  <c r="F247" i="40"/>
  <c r="G247" i="40"/>
  <c r="H247" i="40"/>
  <c r="I247" i="40"/>
  <c r="J247" i="40"/>
  <c r="A248" i="40"/>
  <c r="C248" i="40"/>
  <c r="D248" i="40"/>
  <c r="E248" i="40"/>
  <c r="F248" i="40"/>
  <c r="G248" i="40"/>
  <c r="H248" i="40"/>
  <c r="I248" i="40"/>
  <c r="J248" i="40"/>
  <c r="A249" i="40"/>
  <c r="C249" i="40"/>
  <c r="D249" i="40"/>
  <c r="E249" i="40"/>
  <c r="F249" i="40"/>
  <c r="G249" i="40"/>
  <c r="H249" i="40"/>
  <c r="I249" i="40"/>
  <c r="J249" i="40"/>
  <c r="A230" i="40"/>
  <c r="C230" i="40"/>
  <c r="D230" i="40"/>
  <c r="E230" i="40"/>
  <c r="F230" i="40"/>
  <c r="G230" i="40"/>
  <c r="H230" i="40"/>
  <c r="I230" i="40"/>
  <c r="J230" i="40"/>
  <c r="A231" i="40"/>
  <c r="C231" i="40"/>
  <c r="D231" i="40"/>
  <c r="E231" i="40"/>
  <c r="F231" i="40"/>
  <c r="G231" i="40"/>
  <c r="H231" i="40"/>
  <c r="I231" i="40"/>
  <c r="J231" i="40"/>
  <c r="A232" i="40"/>
  <c r="C232" i="40"/>
  <c r="D232" i="40"/>
  <c r="E232" i="40"/>
  <c r="F232" i="40"/>
  <c r="G232" i="40"/>
  <c r="H232" i="40"/>
  <c r="I232" i="40"/>
  <c r="J232" i="40"/>
  <c r="A233" i="40"/>
  <c r="C233" i="40"/>
  <c r="D233" i="40"/>
  <c r="E233" i="40"/>
  <c r="F233" i="40"/>
  <c r="G233" i="40"/>
  <c r="H233" i="40"/>
  <c r="I233" i="40"/>
  <c r="J233" i="40"/>
  <c r="A234" i="40"/>
  <c r="C234" i="40"/>
  <c r="D234" i="40"/>
  <c r="E234" i="40"/>
  <c r="F234" i="40"/>
  <c r="G234" i="40"/>
  <c r="H234" i="40"/>
  <c r="I234" i="40"/>
  <c r="J234" i="40"/>
  <c r="A235" i="40"/>
  <c r="C235" i="40"/>
  <c r="D235" i="40"/>
  <c r="E235" i="40"/>
  <c r="F235" i="40"/>
  <c r="G235" i="40"/>
  <c r="H235" i="40"/>
  <c r="I235" i="40"/>
  <c r="J235" i="40"/>
  <c r="A236" i="40"/>
  <c r="C236" i="40"/>
  <c r="D236" i="40"/>
  <c r="E236" i="40"/>
  <c r="F236" i="40"/>
  <c r="G236" i="40"/>
  <c r="H236" i="40"/>
  <c r="I236" i="40"/>
  <c r="J236" i="40"/>
  <c r="A237" i="40"/>
  <c r="C237" i="40"/>
  <c r="D237" i="40"/>
  <c r="E237" i="40"/>
  <c r="F237" i="40"/>
  <c r="G237" i="40"/>
  <c r="H237" i="40"/>
  <c r="I237" i="40"/>
  <c r="J237" i="40"/>
  <c r="A238" i="40"/>
  <c r="C238" i="40"/>
  <c r="D238" i="40"/>
  <c r="E238" i="40"/>
  <c r="F238" i="40"/>
  <c r="G238" i="40"/>
  <c r="H238" i="40"/>
  <c r="I238" i="40"/>
  <c r="J238" i="40"/>
  <c r="A239" i="40"/>
  <c r="C239" i="40"/>
  <c r="D239" i="40"/>
  <c r="E239" i="40"/>
  <c r="F239" i="40"/>
  <c r="G239" i="40"/>
  <c r="H239" i="40"/>
  <c r="I239" i="40"/>
  <c r="J239" i="40"/>
  <c r="A240" i="40"/>
  <c r="C240" i="40"/>
  <c r="D240" i="40"/>
  <c r="E240" i="40"/>
  <c r="F240" i="40"/>
  <c r="G240" i="40"/>
  <c r="H240" i="40"/>
  <c r="I240" i="40"/>
  <c r="J240" i="40"/>
  <c r="A241" i="40"/>
  <c r="C241" i="40"/>
  <c r="D241" i="40"/>
  <c r="E241" i="40"/>
  <c r="F241" i="40"/>
  <c r="G241" i="40"/>
  <c r="H241" i="40"/>
  <c r="I241" i="40"/>
  <c r="J241" i="40"/>
  <c r="C229" i="40"/>
  <c r="D229" i="40"/>
  <c r="E229" i="40"/>
  <c r="F229" i="40"/>
  <c r="G229" i="40"/>
  <c r="H229" i="40"/>
  <c r="I229" i="40"/>
  <c r="J229" i="40"/>
  <c r="A229" i="40"/>
  <c r="M34" i="31"/>
  <c r="L34" i="31"/>
  <c r="K34" i="31"/>
  <c r="M32" i="31"/>
  <c r="L32" i="31"/>
  <c r="K32" i="31"/>
  <c r="A224" i="40"/>
  <c r="C224" i="40"/>
  <c r="D224" i="40"/>
  <c r="E224" i="40"/>
  <c r="F224" i="40"/>
  <c r="G224" i="40"/>
  <c r="H224" i="40"/>
  <c r="I224" i="40"/>
  <c r="J224" i="40"/>
  <c r="A225" i="40"/>
  <c r="C225" i="40"/>
  <c r="D225" i="40"/>
  <c r="E225" i="40"/>
  <c r="F225" i="40"/>
  <c r="G225" i="40"/>
  <c r="H225" i="40"/>
  <c r="I225" i="40"/>
  <c r="J225" i="40"/>
  <c r="A226" i="40"/>
  <c r="C226" i="40"/>
  <c r="D226" i="40"/>
  <c r="E226" i="40"/>
  <c r="F226" i="40"/>
  <c r="G226" i="40"/>
  <c r="H226" i="40"/>
  <c r="I226" i="40"/>
  <c r="J226" i="40"/>
  <c r="A227" i="40"/>
  <c r="C227" i="40"/>
  <c r="D227" i="40"/>
  <c r="E227" i="40"/>
  <c r="F227" i="40"/>
  <c r="G227" i="40"/>
  <c r="H227" i="40"/>
  <c r="I227" i="40"/>
  <c r="J227" i="40"/>
  <c r="A228" i="40"/>
  <c r="C228" i="40"/>
  <c r="D228" i="40"/>
  <c r="E228" i="40"/>
  <c r="F228" i="40"/>
  <c r="G228" i="40"/>
  <c r="H228" i="40"/>
  <c r="I228" i="40"/>
  <c r="J228" i="40"/>
  <c r="A220" i="40"/>
  <c r="C220" i="40"/>
  <c r="D220" i="40"/>
  <c r="E220" i="40"/>
  <c r="F220" i="40"/>
  <c r="G220" i="40"/>
  <c r="H220" i="40"/>
  <c r="I220" i="40"/>
  <c r="J220" i="40"/>
  <c r="A221" i="40"/>
  <c r="C221" i="40"/>
  <c r="D221" i="40"/>
  <c r="E221" i="40"/>
  <c r="F221" i="40"/>
  <c r="G221" i="40"/>
  <c r="H221" i="40"/>
  <c r="I221" i="40"/>
  <c r="J221" i="40"/>
  <c r="A222" i="40"/>
  <c r="C222" i="40"/>
  <c r="D222" i="40"/>
  <c r="E222" i="40"/>
  <c r="F222" i="40"/>
  <c r="G222" i="40"/>
  <c r="H222" i="40"/>
  <c r="I222" i="40"/>
  <c r="J222" i="40"/>
  <c r="A223" i="40"/>
  <c r="C223" i="40"/>
  <c r="D223" i="40"/>
  <c r="E223" i="40"/>
  <c r="F223" i="40"/>
  <c r="G223" i="40"/>
  <c r="H223" i="40"/>
  <c r="I223" i="40"/>
  <c r="J223" i="40"/>
  <c r="A210" i="40"/>
  <c r="C210" i="40"/>
  <c r="D210" i="40"/>
  <c r="E210" i="40"/>
  <c r="F210" i="40"/>
  <c r="G210" i="40"/>
  <c r="H210" i="40"/>
  <c r="I210" i="40"/>
  <c r="J210" i="40"/>
  <c r="A211" i="40"/>
  <c r="C211" i="40"/>
  <c r="D211" i="40"/>
  <c r="E211" i="40"/>
  <c r="F211" i="40"/>
  <c r="G211" i="40"/>
  <c r="H211" i="40"/>
  <c r="I211" i="40"/>
  <c r="J211" i="40"/>
  <c r="A212" i="40"/>
  <c r="C212" i="40"/>
  <c r="D212" i="40"/>
  <c r="E212" i="40"/>
  <c r="F212" i="40"/>
  <c r="G212" i="40"/>
  <c r="H212" i="40"/>
  <c r="I212" i="40"/>
  <c r="J212" i="40"/>
  <c r="A213" i="40"/>
  <c r="C213" i="40"/>
  <c r="D213" i="40"/>
  <c r="E213" i="40"/>
  <c r="F213" i="40"/>
  <c r="G213" i="40"/>
  <c r="H213" i="40"/>
  <c r="I213" i="40"/>
  <c r="J213" i="40"/>
  <c r="A214" i="40"/>
  <c r="C214" i="40"/>
  <c r="D214" i="40"/>
  <c r="E214" i="40"/>
  <c r="F214" i="40"/>
  <c r="G214" i="40"/>
  <c r="H214" i="40"/>
  <c r="I214" i="40"/>
  <c r="J214" i="40"/>
  <c r="A215" i="40"/>
  <c r="C215" i="40"/>
  <c r="D215" i="40"/>
  <c r="E215" i="40"/>
  <c r="F215" i="40"/>
  <c r="G215" i="40"/>
  <c r="H215" i="40"/>
  <c r="I215" i="40"/>
  <c r="J215" i="40"/>
  <c r="A216" i="40"/>
  <c r="C216" i="40"/>
  <c r="D216" i="40"/>
  <c r="E216" i="40"/>
  <c r="F216" i="40"/>
  <c r="G216" i="40"/>
  <c r="H216" i="40"/>
  <c r="I216" i="40"/>
  <c r="J216" i="40"/>
  <c r="A217" i="40"/>
  <c r="C217" i="40"/>
  <c r="D217" i="40"/>
  <c r="E217" i="40"/>
  <c r="F217" i="40"/>
  <c r="G217" i="40"/>
  <c r="H217" i="40"/>
  <c r="I217" i="40"/>
  <c r="J217" i="40"/>
  <c r="A218" i="40"/>
  <c r="C218" i="40"/>
  <c r="D218" i="40"/>
  <c r="E218" i="40"/>
  <c r="F218" i="40"/>
  <c r="G218" i="40"/>
  <c r="H218" i="40"/>
  <c r="I218" i="40"/>
  <c r="J218" i="40"/>
  <c r="A219" i="40"/>
  <c r="C219" i="40"/>
  <c r="D219" i="40"/>
  <c r="E219" i="40"/>
  <c r="F219" i="40"/>
  <c r="G219" i="40"/>
  <c r="H219" i="40"/>
  <c r="I219" i="40"/>
  <c r="J219" i="40"/>
  <c r="C209" i="40"/>
  <c r="D209" i="40"/>
  <c r="E209" i="40"/>
  <c r="F209" i="40"/>
  <c r="G209" i="40"/>
  <c r="H209" i="40"/>
  <c r="I209" i="40"/>
  <c r="J209" i="40"/>
  <c r="A209" i="40"/>
  <c r="K12" i="29"/>
  <c r="K14" i="29"/>
  <c r="M16" i="29"/>
  <c r="L18" i="29"/>
  <c r="K24" i="29"/>
  <c r="K28" i="29"/>
  <c r="K10" i="29"/>
  <c r="L10" i="29"/>
  <c r="M10" i="29"/>
  <c r="M12" i="29"/>
  <c r="L14" i="29"/>
  <c r="K16" i="29"/>
  <c r="L16" i="29"/>
  <c r="K18" i="29"/>
  <c r="K20" i="29"/>
  <c r="L20" i="29"/>
  <c r="M20" i="29"/>
  <c r="K22" i="29"/>
  <c r="L22" i="29"/>
  <c r="M22" i="29"/>
  <c r="L24" i="29"/>
  <c r="M24" i="29"/>
  <c r="K26" i="29"/>
  <c r="L26" i="29"/>
  <c r="M26" i="29"/>
  <c r="A204" i="40"/>
  <c r="C204" i="40"/>
  <c r="D204" i="40"/>
  <c r="E204" i="40"/>
  <c r="F204" i="40"/>
  <c r="G204" i="40"/>
  <c r="H204" i="40"/>
  <c r="I204" i="40"/>
  <c r="J204" i="40"/>
  <c r="A205" i="40"/>
  <c r="C205" i="40"/>
  <c r="D205" i="40"/>
  <c r="E205" i="40"/>
  <c r="F205" i="40"/>
  <c r="G205" i="40"/>
  <c r="H205" i="40"/>
  <c r="I205" i="40"/>
  <c r="J205" i="40"/>
  <c r="A206" i="40"/>
  <c r="C206" i="40"/>
  <c r="D206" i="40"/>
  <c r="E206" i="40"/>
  <c r="F206" i="40"/>
  <c r="G206" i="40"/>
  <c r="H206" i="40"/>
  <c r="I206" i="40"/>
  <c r="J206" i="40"/>
  <c r="A207" i="40"/>
  <c r="C207" i="40"/>
  <c r="D207" i="40"/>
  <c r="E207" i="40"/>
  <c r="F207" i="40"/>
  <c r="G207" i="40"/>
  <c r="H207" i="40"/>
  <c r="I207" i="40"/>
  <c r="J207" i="40"/>
  <c r="A208" i="40"/>
  <c r="C208" i="40"/>
  <c r="D208" i="40"/>
  <c r="E208" i="40"/>
  <c r="F208" i="40"/>
  <c r="G208" i="40"/>
  <c r="H208" i="40"/>
  <c r="I208" i="40"/>
  <c r="J208" i="40"/>
  <c r="A198" i="40"/>
  <c r="C198" i="40"/>
  <c r="D198" i="40"/>
  <c r="E198" i="40"/>
  <c r="F198" i="40"/>
  <c r="G198" i="40"/>
  <c r="H198" i="40"/>
  <c r="I198" i="40"/>
  <c r="J198" i="40"/>
  <c r="A199" i="40"/>
  <c r="C199" i="40"/>
  <c r="D199" i="40"/>
  <c r="E199" i="40"/>
  <c r="F199" i="40"/>
  <c r="G199" i="40"/>
  <c r="H199" i="40"/>
  <c r="I199" i="40"/>
  <c r="J199" i="40"/>
  <c r="A200" i="40"/>
  <c r="C200" i="40"/>
  <c r="D200" i="40"/>
  <c r="E200" i="40"/>
  <c r="F200" i="40"/>
  <c r="G200" i="40"/>
  <c r="H200" i="40"/>
  <c r="I200" i="40"/>
  <c r="J200" i="40"/>
  <c r="A201" i="40"/>
  <c r="C201" i="40"/>
  <c r="D201" i="40"/>
  <c r="E201" i="40"/>
  <c r="F201" i="40"/>
  <c r="G201" i="40"/>
  <c r="H201" i="40"/>
  <c r="I201" i="40"/>
  <c r="J201" i="40"/>
  <c r="A202" i="40"/>
  <c r="C202" i="40"/>
  <c r="D202" i="40"/>
  <c r="E202" i="40"/>
  <c r="F202" i="40"/>
  <c r="G202" i="40"/>
  <c r="H202" i="40"/>
  <c r="I202" i="40"/>
  <c r="J202" i="40"/>
  <c r="A203" i="40"/>
  <c r="C203" i="40"/>
  <c r="D203" i="40"/>
  <c r="E203" i="40"/>
  <c r="F203" i="40"/>
  <c r="G203" i="40"/>
  <c r="H203" i="40"/>
  <c r="I203" i="40"/>
  <c r="J203" i="40"/>
  <c r="A185" i="40"/>
  <c r="C185" i="40"/>
  <c r="D185" i="40"/>
  <c r="E185" i="40"/>
  <c r="F185" i="40"/>
  <c r="G185" i="40"/>
  <c r="H185" i="40"/>
  <c r="I185" i="40"/>
  <c r="J185" i="40"/>
  <c r="A186" i="40"/>
  <c r="C186" i="40"/>
  <c r="D186" i="40"/>
  <c r="E186" i="40"/>
  <c r="F186" i="40"/>
  <c r="G186" i="40"/>
  <c r="H186" i="40"/>
  <c r="I186" i="40"/>
  <c r="J186" i="40"/>
  <c r="A187" i="40"/>
  <c r="C187" i="40"/>
  <c r="D187" i="40"/>
  <c r="E187" i="40"/>
  <c r="F187" i="40"/>
  <c r="G187" i="40"/>
  <c r="H187" i="40"/>
  <c r="I187" i="40"/>
  <c r="J187" i="40"/>
  <c r="A188" i="40"/>
  <c r="C188" i="40"/>
  <c r="D188" i="40"/>
  <c r="E188" i="40"/>
  <c r="F188" i="40"/>
  <c r="G188" i="40"/>
  <c r="H188" i="40"/>
  <c r="I188" i="40"/>
  <c r="J188" i="40"/>
  <c r="A189" i="40"/>
  <c r="C189" i="40"/>
  <c r="D189" i="40"/>
  <c r="E189" i="40"/>
  <c r="F189" i="40"/>
  <c r="G189" i="40"/>
  <c r="H189" i="40"/>
  <c r="I189" i="40"/>
  <c r="J189" i="40"/>
  <c r="A190" i="40"/>
  <c r="C190" i="40"/>
  <c r="D190" i="40"/>
  <c r="E190" i="40"/>
  <c r="F190" i="40"/>
  <c r="G190" i="40"/>
  <c r="H190" i="40"/>
  <c r="I190" i="40"/>
  <c r="J190" i="40"/>
  <c r="A191" i="40"/>
  <c r="C191" i="40"/>
  <c r="D191" i="40"/>
  <c r="E191" i="40"/>
  <c r="F191" i="40"/>
  <c r="G191" i="40"/>
  <c r="H191" i="40"/>
  <c r="I191" i="40"/>
  <c r="J191" i="40"/>
  <c r="A192" i="40"/>
  <c r="C192" i="40"/>
  <c r="D192" i="40"/>
  <c r="E192" i="40"/>
  <c r="F192" i="40"/>
  <c r="G192" i="40"/>
  <c r="H192" i="40"/>
  <c r="I192" i="40"/>
  <c r="J192" i="40"/>
  <c r="A193" i="40"/>
  <c r="C193" i="40"/>
  <c r="D193" i="40"/>
  <c r="E193" i="40"/>
  <c r="F193" i="40"/>
  <c r="G193" i="40"/>
  <c r="H193" i="40"/>
  <c r="I193" i="40"/>
  <c r="J193" i="40"/>
  <c r="A194" i="40"/>
  <c r="C194" i="40"/>
  <c r="D194" i="40"/>
  <c r="E194" i="40"/>
  <c r="F194" i="40"/>
  <c r="G194" i="40"/>
  <c r="H194" i="40"/>
  <c r="I194" i="40"/>
  <c r="J194" i="40"/>
  <c r="A195" i="40"/>
  <c r="C195" i="40"/>
  <c r="D195" i="40"/>
  <c r="E195" i="40"/>
  <c r="F195" i="40"/>
  <c r="G195" i="40"/>
  <c r="H195" i="40"/>
  <c r="I195" i="40"/>
  <c r="J195" i="40"/>
  <c r="A196" i="40"/>
  <c r="C196" i="40"/>
  <c r="D196" i="40"/>
  <c r="E196" i="40"/>
  <c r="F196" i="40"/>
  <c r="G196" i="40"/>
  <c r="H196" i="40"/>
  <c r="I196" i="40"/>
  <c r="J196" i="40"/>
  <c r="A197" i="40"/>
  <c r="C197" i="40"/>
  <c r="D197" i="40"/>
  <c r="E197" i="40"/>
  <c r="F197" i="40"/>
  <c r="G197" i="40"/>
  <c r="H197" i="40"/>
  <c r="I197" i="40"/>
  <c r="J197" i="40"/>
  <c r="A184" i="40"/>
  <c r="C184" i="40"/>
  <c r="D184" i="40"/>
  <c r="E184" i="40"/>
  <c r="F184" i="40"/>
  <c r="G184" i="40"/>
  <c r="H184" i="40"/>
  <c r="I184" i="40"/>
  <c r="J184" i="40"/>
  <c r="C183" i="40"/>
  <c r="D183" i="40"/>
  <c r="E183" i="40"/>
  <c r="F183" i="40"/>
  <c r="G183" i="40"/>
  <c r="H183" i="40"/>
  <c r="I183" i="40"/>
  <c r="J183" i="40"/>
  <c r="A183" i="40"/>
  <c r="K32" i="28"/>
  <c r="L32" i="28"/>
  <c r="M32" i="28"/>
  <c r="K34" i="28"/>
  <c r="L34" i="28"/>
  <c r="M34" i="28"/>
  <c r="C164" i="40"/>
  <c r="D164" i="40"/>
  <c r="E164" i="40"/>
  <c r="F164" i="40"/>
  <c r="G164" i="40"/>
  <c r="H164" i="40"/>
  <c r="I164" i="40"/>
  <c r="J164" i="40"/>
  <c r="C165" i="40"/>
  <c r="D165" i="40"/>
  <c r="E165" i="40"/>
  <c r="F165" i="40"/>
  <c r="G165" i="40"/>
  <c r="H165" i="40"/>
  <c r="I165" i="40"/>
  <c r="J165" i="40"/>
  <c r="C166" i="40"/>
  <c r="D166" i="40"/>
  <c r="E166" i="40"/>
  <c r="F166" i="40"/>
  <c r="G166" i="40"/>
  <c r="H166" i="40"/>
  <c r="I166" i="40"/>
  <c r="J166" i="40"/>
  <c r="C167" i="40"/>
  <c r="D167" i="40"/>
  <c r="E167" i="40"/>
  <c r="F167" i="40"/>
  <c r="G167" i="40"/>
  <c r="H167" i="40"/>
  <c r="I167" i="40"/>
  <c r="J167" i="40"/>
  <c r="C168" i="40"/>
  <c r="D168" i="40"/>
  <c r="E168" i="40"/>
  <c r="F168" i="40"/>
  <c r="G168" i="40"/>
  <c r="H168" i="40"/>
  <c r="I168" i="40"/>
  <c r="J168" i="40"/>
  <c r="C169" i="40"/>
  <c r="D169" i="40"/>
  <c r="E169" i="40"/>
  <c r="F169" i="40"/>
  <c r="G169" i="40"/>
  <c r="H169" i="40"/>
  <c r="I169" i="40"/>
  <c r="J169" i="40"/>
  <c r="C170" i="40"/>
  <c r="D170" i="40"/>
  <c r="E170" i="40"/>
  <c r="F170" i="40"/>
  <c r="G170" i="40"/>
  <c r="H170" i="40"/>
  <c r="I170" i="40"/>
  <c r="J170" i="40"/>
  <c r="C171" i="40"/>
  <c r="D171" i="40"/>
  <c r="E171" i="40"/>
  <c r="F171" i="40"/>
  <c r="G171" i="40"/>
  <c r="H171" i="40"/>
  <c r="I171" i="40"/>
  <c r="J171" i="40"/>
  <c r="C172" i="40"/>
  <c r="D172" i="40"/>
  <c r="E172" i="40"/>
  <c r="F172" i="40"/>
  <c r="G172" i="40"/>
  <c r="H172" i="40"/>
  <c r="I172" i="40"/>
  <c r="J172" i="40"/>
  <c r="C173" i="40"/>
  <c r="D173" i="40"/>
  <c r="E173" i="40"/>
  <c r="F173" i="40"/>
  <c r="G173" i="40"/>
  <c r="H173" i="40"/>
  <c r="I173" i="40"/>
  <c r="J173" i="40"/>
  <c r="C174" i="40"/>
  <c r="D174" i="40"/>
  <c r="E174" i="40"/>
  <c r="F174" i="40"/>
  <c r="G174" i="40"/>
  <c r="H174" i="40"/>
  <c r="I174" i="40"/>
  <c r="J174" i="40"/>
  <c r="C175" i="40"/>
  <c r="D175" i="40"/>
  <c r="E175" i="40"/>
  <c r="F175" i="40"/>
  <c r="G175" i="40"/>
  <c r="H175" i="40"/>
  <c r="I175" i="40"/>
  <c r="J175" i="40"/>
  <c r="C176" i="40"/>
  <c r="D176" i="40"/>
  <c r="E176" i="40"/>
  <c r="F176" i="40"/>
  <c r="G176" i="40"/>
  <c r="H176" i="40"/>
  <c r="I176" i="40"/>
  <c r="J176" i="40"/>
  <c r="C177" i="40"/>
  <c r="D177" i="40"/>
  <c r="E177" i="40"/>
  <c r="F177" i="40"/>
  <c r="G177" i="40"/>
  <c r="H177" i="40"/>
  <c r="I177" i="40"/>
  <c r="J177" i="40"/>
  <c r="C178" i="40"/>
  <c r="D178" i="40"/>
  <c r="E178" i="40"/>
  <c r="F178" i="40"/>
  <c r="G178" i="40"/>
  <c r="H178" i="40"/>
  <c r="I178" i="40"/>
  <c r="J178" i="40"/>
  <c r="C179" i="40"/>
  <c r="D179" i="40"/>
  <c r="E179" i="40"/>
  <c r="F179" i="40"/>
  <c r="G179" i="40"/>
  <c r="H179" i="40"/>
  <c r="I179" i="40"/>
  <c r="J179" i="40"/>
  <c r="C180" i="40"/>
  <c r="D180" i="40"/>
  <c r="E180" i="40"/>
  <c r="F180" i="40"/>
  <c r="G180" i="40"/>
  <c r="H180" i="40"/>
  <c r="I180" i="40"/>
  <c r="J180" i="40"/>
  <c r="C181" i="40"/>
  <c r="D181" i="40"/>
  <c r="E181" i="40"/>
  <c r="F181" i="40"/>
  <c r="G181" i="40"/>
  <c r="H181" i="40"/>
  <c r="I181" i="40"/>
  <c r="J181" i="40"/>
  <c r="C182" i="40"/>
  <c r="D182" i="40"/>
  <c r="E182" i="40"/>
  <c r="F182" i="40"/>
  <c r="G182" i="40"/>
  <c r="H182" i="40"/>
  <c r="I182" i="40"/>
  <c r="J182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C163" i="40"/>
  <c r="D163" i="40"/>
  <c r="E163" i="40"/>
  <c r="F163" i="40"/>
  <c r="G163" i="40"/>
  <c r="H163" i="40"/>
  <c r="I163" i="40"/>
  <c r="J163" i="40"/>
  <c r="A163" i="40"/>
  <c r="C140" i="40"/>
  <c r="E140" i="40"/>
  <c r="F140" i="40"/>
  <c r="G140" i="40"/>
  <c r="H140" i="40"/>
  <c r="I140" i="40"/>
  <c r="J140" i="40"/>
  <c r="C141" i="40"/>
  <c r="E141" i="40"/>
  <c r="F141" i="40"/>
  <c r="G141" i="40"/>
  <c r="H141" i="40"/>
  <c r="I141" i="40"/>
  <c r="J141" i="40"/>
  <c r="C142" i="40"/>
  <c r="E142" i="40"/>
  <c r="F142" i="40"/>
  <c r="G142" i="40"/>
  <c r="H142" i="40"/>
  <c r="I142" i="40"/>
  <c r="J142" i="40"/>
  <c r="C143" i="40"/>
  <c r="E143" i="40"/>
  <c r="F143" i="40"/>
  <c r="G143" i="40"/>
  <c r="H143" i="40"/>
  <c r="I143" i="40"/>
  <c r="J143" i="40"/>
  <c r="C144" i="40"/>
  <c r="E144" i="40"/>
  <c r="F144" i="40"/>
  <c r="G144" i="40"/>
  <c r="H144" i="40"/>
  <c r="I144" i="40"/>
  <c r="J144" i="40"/>
  <c r="C145" i="40"/>
  <c r="E145" i="40"/>
  <c r="F145" i="40"/>
  <c r="G145" i="40"/>
  <c r="H145" i="40"/>
  <c r="I145" i="40"/>
  <c r="J145" i="40"/>
  <c r="C146" i="40"/>
  <c r="E146" i="40"/>
  <c r="F146" i="40"/>
  <c r="G146" i="40"/>
  <c r="H146" i="40"/>
  <c r="I146" i="40"/>
  <c r="J146" i="40"/>
  <c r="C147" i="40"/>
  <c r="E147" i="40"/>
  <c r="F147" i="40"/>
  <c r="G147" i="40"/>
  <c r="H147" i="40"/>
  <c r="I147" i="40"/>
  <c r="J147" i="40"/>
  <c r="C148" i="40"/>
  <c r="E148" i="40"/>
  <c r="F148" i="40"/>
  <c r="G148" i="40"/>
  <c r="H148" i="40"/>
  <c r="I148" i="40"/>
  <c r="J148" i="40"/>
  <c r="C149" i="40"/>
  <c r="E149" i="40"/>
  <c r="F149" i="40"/>
  <c r="G149" i="40"/>
  <c r="H149" i="40"/>
  <c r="I149" i="40"/>
  <c r="J149" i="40"/>
  <c r="C150" i="40"/>
  <c r="E150" i="40"/>
  <c r="F150" i="40"/>
  <c r="G150" i="40"/>
  <c r="H150" i="40"/>
  <c r="I150" i="40"/>
  <c r="J150" i="40"/>
  <c r="C151" i="40"/>
  <c r="E151" i="40"/>
  <c r="F151" i="40"/>
  <c r="G151" i="40"/>
  <c r="H151" i="40"/>
  <c r="I151" i="40"/>
  <c r="J151" i="40"/>
  <c r="C152" i="40"/>
  <c r="E152" i="40"/>
  <c r="F152" i="40"/>
  <c r="G152" i="40"/>
  <c r="H152" i="40"/>
  <c r="I152" i="40"/>
  <c r="J152" i="40"/>
  <c r="C153" i="40"/>
  <c r="E153" i="40"/>
  <c r="F153" i="40"/>
  <c r="G153" i="40"/>
  <c r="H153" i="40"/>
  <c r="I153" i="40"/>
  <c r="J153" i="40"/>
  <c r="C154" i="40"/>
  <c r="E154" i="40"/>
  <c r="F154" i="40"/>
  <c r="G154" i="40"/>
  <c r="H154" i="40"/>
  <c r="I154" i="40"/>
  <c r="J154" i="40"/>
  <c r="C155" i="40"/>
  <c r="E155" i="40"/>
  <c r="F155" i="40"/>
  <c r="G155" i="40"/>
  <c r="H155" i="40"/>
  <c r="I155" i="40"/>
  <c r="J155" i="40"/>
  <c r="C156" i="40"/>
  <c r="E156" i="40"/>
  <c r="F156" i="40"/>
  <c r="G156" i="40"/>
  <c r="H156" i="40"/>
  <c r="I156" i="40"/>
  <c r="J156" i="40"/>
  <c r="C157" i="40"/>
  <c r="E157" i="40"/>
  <c r="F157" i="40"/>
  <c r="G157" i="40"/>
  <c r="H157" i="40"/>
  <c r="I157" i="40"/>
  <c r="J157" i="40"/>
  <c r="C158" i="40"/>
  <c r="E158" i="40"/>
  <c r="F158" i="40"/>
  <c r="G158" i="40"/>
  <c r="H158" i="40"/>
  <c r="I158" i="40"/>
  <c r="J158" i="40"/>
  <c r="C159" i="40"/>
  <c r="E159" i="40"/>
  <c r="F159" i="40"/>
  <c r="G159" i="40"/>
  <c r="H159" i="40"/>
  <c r="I159" i="40"/>
  <c r="J159" i="40"/>
  <c r="C160" i="40"/>
  <c r="E160" i="40"/>
  <c r="F160" i="40"/>
  <c r="G160" i="40"/>
  <c r="H160" i="40"/>
  <c r="I160" i="40"/>
  <c r="J160" i="40"/>
  <c r="C161" i="40"/>
  <c r="E161" i="40"/>
  <c r="F161" i="40"/>
  <c r="G161" i="40"/>
  <c r="H161" i="40"/>
  <c r="I161" i="40"/>
  <c r="J161" i="40"/>
  <c r="C162" i="40"/>
  <c r="E162" i="40"/>
  <c r="F162" i="40"/>
  <c r="G162" i="40"/>
  <c r="H162" i="40"/>
  <c r="I162" i="40"/>
  <c r="J162" i="40"/>
  <c r="A162" i="40"/>
  <c r="A158" i="40"/>
  <c r="A159" i="40"/>
  <c r="A160" i="40"/>
  <c r="A161" i="40"/>
  <c r="A156" i="40"/>
  <c r="A157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C139" i="40"/>
  <c r="E139" i="40"/>
  <c r="F139" i="40"/>
  <c r="G139" i="40"/>
  <c r="H139" i="40"/>
  <c r="I139" i="40"/>
  <c r="J139" i="40"/>
  <c r="A139" i="40"/>
  <c r="J33" i="27"/>
  <c r="J32" i="27"/>
  <c r="A137" i="40"/>
  <c r="C137" i="40"/>
  <c r="D137" i="40"/>
  <c r="E137" i="40"/>
  <c r="F137" i="40"/>
  <c r="G137" i="40"/>
  <c r="H137" i="40"/>
  <c r="I137" i="40"/>
  <c r="J137" i="40"/>
  <c r="A138" i="40"/>
  <c r="C138" i="40"/>
  <c r="D138" i="40"/>
  <c r="E138" i="40"/>
  <c r="F138" i="40"/>
  <c r="G138" i="40"/>
  <c r="H138" i="40"/>
  <c r="I138" i="40"/>
  <c r="J138" i="40"/>
  <c r="A133" i="40"/>
  <c r="C133" i="40"/>
  <c r="D133" i="40"/>
  <c r="E133" i="40"/>
  <c r="F133" i="40"/>
  <c r="G133" i="40"/>
  <c r="H133" i="40"/>
  <c r="I133" i="40"/>
  <c r="J133" i="40"/>
  <c r="A134" i="40"/>
  <c r="C134" i="40"/>
  <c r="D134" i="40"/>
  <c r="E134" i="40"/>
  <c r="F134" i="40"/>
  <c r="G134" i="40"/>
  <c r="H134" i="40"/>
  <c r="I134" i="40"/>
  <c r="J134" i="40"/>
  <c r="A135" i="40"/>
  <c r="C135" i="40"/>
  <c r="D135" i="40"/>
  <c r="E135" i="40"/>
  <c r="F135" i="40"/>
  <c r="G135" i="40"/>
  <c r="H135" i="40"/>
  <c r="I135" i="40"/>
  <c r="J135" i="40"/>
  <c r="A136" i="40"/>
  <c r="C136" i="40"/>
  <c r="D136" i="40"/>
  <c r="E136" i="40"/>
  <c r="F136" i="40"/>
  <c r="G136" i="40"/>
  <c r="H136" i="40"/>
  <c r="I136" i="40"/>
  <c r="J136" i="40"/>
  <c r="A120" i="40"/>
  <c r="C120" i="40"/>
  <c r="D120" i="40"/>
  <c r="E120" i="40"/>
  <c r="F120" i="40"/>
  <c r="G120" i="40"/>
  <c r="H120" i="40"/>
  <c r="I120" i="40"/>
  <c r="J120" i="40"/>
  <c r="A121" i="40"/>
  <c r="C121" i="40"/>
  <c r="D121" i="40"/>
  <c r="E121" i="40"/>
  <c r="F121" i="40"/>
  <c r="G121" i="40"/>
  <c r="H121" i="40"/>
  <c r="I121" i="40"/>
  <c r="J121" i="40"/>
  <c r="A122" i="40"/>
  <c r="C122" i="40"/>
  <c r="D122" i="40"/>
  <c r="E122" i="40"/>
  <c r="F122" i="40"/>
  <c r="G122" i="40"/>
  <c r="H122" i="40"/>
  <c r="I122" i="40"/>
  <c r="J122" i="40"/>
  <c r="A123" i="40"/>
  <c r="C123" i="40"/>
  <c r="D123" i="40"/>
  <c r="E123" i="40"/>
  <c r="F123" i="40"/>
  <c r="G123" i="40"/>
  <c r="H123" i="40"/>
  <c r="I123" i="40"/>
  <c r="J123" i="40"/>
  <c r="A124" i="40"/>
  <c r="C124" i="40"/>
  <c r="D124" i="40"/>
  <c r="E124" i="40"/>
  <c r="F124" i="40"/>
  <c r="G124" i="40"/>
  <c r="H124" i="40"/>
  <c r="I124" i="40"/>
  <c r="J124" i="40"/>
  <c r="A125" i="40"/>
  <c r="C125" i="40"/>
  <c r="D125" i="40"/>
  <c r="E125" i="40"/>
  <c r="F125" i="40"/>
  <c r="G125" i="40"/>
  <c r="H125" i="40"/>
  <c r="I125" i="40"/>
  <c r="J125" i="40"/>
  <c r="A126" i="40"/>
  <c r="C126" i="40"/>
  <c r="D126" i="40"/>
  <c r="E126" i="40"/>
  <c r="F126" i="40"/>
  <c r="G126" i="40"/>
  <c r="H126" i="40"/>
  <c r="I126" i="40"/>
  <c r="J126" i="40"/>
  <c r="A127" i="40"/>
  <c r="C127" i="40"/>
  <c r="D127" i="40"/>
  <c r="E127" i="40"/>
  <c r="F127" i="40"/>
  <c r="G127" i="40"/>
  <c r="H127" i="40"/>
  <c r="I127" i="40"/>
  <c r="J127" i="40"/>
  <c r="A128" i="40"/>
  <c r="C128" i="40"/>
  <c r="D128" i="40"/>
  <c r="E128" i="40"/>
  <c r="F128" i="40"/>
  <c r="G128" i="40"/>
  <c r="H128" i="40"/>
  <c r="I128" i="40"/>
  <c r="J128" i="40"/>
  <c r="A129" i="40"/>
  <c r="C129" i="40"/>
  <c r="D129" i="40"/>
  <c r="E129" i="40"/>
  <c r="F129" i="40"/>
  <c r="G129" i="40"/>
  <c r="H129" i="40"/>
  <c r="I129" i="40"/>
  <c r="J129" i="40"/>
  <c r="A130" i="40"/>
  <c r="C130" i="40"/>
  <c r="D130" i="40"/>
  <c r="E130" i="40"/>
  <c r="F130" i="40"/>
  <c r="G130" i="40"/>
  <c r="H130" i="40"/>
  <c r="I130" i="40"/>
  <c r="J130" i="40"/>
  <c r="A131" i="40"/>
  <c r="C131" i="40"/>
  <c r="D131" i="40"/>
  <c r="E131" i="40"/>
  <c r="F131" i="40"/>
  <c r="G131" i="40"/>
  <c r="H131" i="40"/>
  <c r="I131" i="40"/>
  <c r="J131" i="40"/>
  <c r="A132" i="40"/>
  <c r="C132" i="40"/>
  <c r="D132" i="40"/>
  <c r="E132" i="40"/>
  <c r="F132" i="40"/>
  <c r="G132" i="40"/>
  <c r="H132" i="40"/>
  <c r="I132" i="40"/>
  <c r="J132" i="40"/>
  <c r="C119" i="40"/>
  <c r="D119" i="40"/>
  <c r="E119" i="40"/>
  <c r="F119" i="40"/>
  <c r="G119" i="40"/>
  <c r="H119" i="40"/>
  <c r="I119" i="40"/>
  <c r="J119" i="40"/>
  <c r="A119" i="40"/>
  <c r="A118" i="40"/>
  <c r="C118" i="40"/>
  <c r="D118" i="40"/>
  <c r="E118" i="40"/>
  <c r="F118" i="40"/>
  <c r="G118" i="40"/>
  <c r="H118" i="40"/>
  <c r="I118" i="40"/>
  <c r="J118" i="40"/>
  <c r="A115" i="40"/>
  <c r="C115" i="40"/>
  <c r="D115" i="40"/>
  <c r="E115" i="40"/>
  <c r="F115" i="40"/>
  <c r="G115" i="40"/>
  <c r="H115" i="40"/>
  <c r="I115" i="40"/>
  <c r="J115" i="40"/>
  <c r="A116" i="40"/>
  <c r="C116" i="40"/>
  <c r="D116" i="40"/>
  <c r="E116" i="40"/>
  <c r="F116" i="40"/>
  <c r="G116" i="40"/>
  <c r="H116" i="40"/>
  <c r="I116" i="40"/>
  <c r="J116" i="40"/>
  <c r="A117" i="40"/>
  <c r="C117" i="40"/>
  <c r="D117" i="40"/>
  <c r="E117" i="40"/>
  <c r="F117" i="40"/>
  <c r="G117" i="40"/>
  <c r="H117" i="40"/>
  <c r="I117" i="40"/>
  <c r="J117" i="40"/>
  <c r="A100" i="40"/>
  <c r="C100" i="40"/>
  <c r="D100" i="40"/>
  <c r="E100" i="40"/>
  <c r="F100" i="40"/>
  <c r="G100" i="40"/>
  <c r="H100" i="40"/>
  <c r="I100" i="40"/>
  <c r="J100" i="40"/>
  <c r="A101" i="40"/>
  <c r="C101" i="40"/>
  <c r="D101" i="40"/>
  <c r="E101" i="40"/>
  <c r="F101" i="40"/>
  <c r="G101" i="40"/>
  <c r="H101" i="40"/>
  <c r="I101" i="40"/>
  <c r="J101" i="40"/>
  <c r="A102" i="40"/>
  <c r="C102" i="40"/>
  <c r="D102" i="40"/>
  <c r="E102" i="40"/>
  <c r="F102" i="40"/>
  <c r="G102" i="40"/>
  <c r="H102" i="40"/>
  <c r="I102" i="40"/>
  <c r="J102" i="40"/>
  <c r="A103" i="40"/>
  <c r="C103" i="40"/>
  <c r="D103" i="40"/>
  <c r="E103" i="40"/>
  <c r="F103" i="40"/>
  <c r="G103" i="40"/>
  <c r="H103" i="40"/>
  <c r="I103" i="40"/>
  <c r="J103" i="40"/>
  <c r="A104" i="40"/>
  <c r="C104" i="40"/>
  <c r="D104" i="40"/>
  <c r="E104" i="40"/>
  <c r="F104" i="40"/>
  <c r="G104" i="40"/>
  <c r="H104" i="40"/>
  <c r="I104" i="40"/>
  <c r="J104" i="40"/>
  <c r="A105" i="40"/>
  <c r="C105" i="40"/>
  <c r="D105" i="40"/>
  <c r="E105" i="40"/>
  <c r="F105" i="40"/>
  <c r="G105" i="40"/>
  <c r="H105" i="40"/>
  <c r="I105" i="40"/>
  <c r="J105" i="40"/>
  <c r="A106" i="40"/>
  <c r="C106" i="40"/>
  <c r="D106" i="40"/>
  <c r="E106" i="40"/>
  <c r="F106" i="40"/>
  <c r="G106" i="40"/>
  <c r="H106" i="40"/>
  <c r="I106" i="40"/>
  <c r="J106" i="40"/>
  <c r="A107" i="40"/>
  <c r="C107" i="40"/>
  <c r="D107" i="40"/>
  <c r="E107" i="40"/>
  <c r="F107" i="40"/>
  <c r="G107" i="40"/>
  <c r="H107" i="40"/>
  <c r="I107" i="40"/>
  <c r="J107" i="40"/>
  <c r="A108" i="40"/>
  <c r="C108" i="40"/>
  <c r="D108" i="40"/>
  <c r="E108" i="40"/>
  <c r="F108" i="40"/>
  <c r="G108" i="40"/>
  <c r="H108" i="40"/>
  <c r="I108" i="40"/>
  <c r="J108" i="40"/>
  <c r="A109" i="40"/>
  <c r="C109" i="40"/>
  <c r="D109" i="40"/>
  <c r="E109" i="40"/>
  <c r="F109" i="40"/>
  <c r="G109" i="40"/>
  <c r="H109" i="40"/>
  <c r="I109" i="40"/>
  <c r="J109" i="40"/>
  <c r="A110" i="40"/>
  <c r="C110" i="40"/>
  <c r="D110" i="40"/>
  <c r="E110" i="40"/>
  <c r="F110" i="40"/>
  <c r="G110" i="40"/>
  <c r="H110" i="40"/>
  <c r="I110" i="40"/>
  <c r="J110" i="40"/>
  <c r="A111" i="40"/>
  <c r="C111" i="40"/>
  <c r="D111" i="40"/>
  <c r="E111" i="40"/>
  <c r="F111" i="40"/>
  <c r="G111" i="40"/>
  <c r="H111" i="40"/>
  <c r="I111" i="40"/>
  <c r="J111" i="40"/>
  <c r="A112" i="40"/>
  <c r="C112" i="40"/>
  <c r="D112" i="40"/>
  <c r="E112" i="40"/>
  <c r="F112" i="40"/>
  <c r="G112" i="40"/>
  <c r="H112" i="40"/>
  <c r="I112" i="40"/>
  <c r="J112" i="40"/>
  <c r="A113" i="40"/>
  <c r="C113" i="40"/>
  <c r="D113" i="40"/>
  <c r="E113" i="40"/>
  <c r="F113" i="40"/>
  <c r="G113" i="40"/>
  <c r="H113" i="40"/>
  <c r="I113" i="40"/>
  <c r="J113" i="40"/>
  <c r="A114" i="40"/>
  <c r="C114" i="40"/>
  <c r="D114" i="40"/>
  <c r="E114" i="40"/>
  <c r="F114" i="40"/>
  <c r="G114" i="40"/>
  <c r="H114" i="40"/>
  <c r="I114" i="40"/>
  <c r="J114" i="40"/>
  <c r="C99" i="40"/>
  <c r="D99" i="40"/>
  <c r="E99" i="40"/>
  <c r="F99" i="40"/>
  <c r="G99" i="40"/>
  <c r="H99" i="40"/>
  <c r="I99" i="40"/>
  <c r="J99" i="40"/>
  <c r="A99" i="40"/>
  <c r="A94" i="40"/>
  <c r="C94" i="40"/>
  <c r="D94" i="40"/>
  <c r="E94" i="40"/>
  <c r="F94" i="40"/>
  <c r="G94" i="40"/>
  <c r="H94" i="40"/>
  <c r="I94" i="40"/>
  <c r="J94" i="40"/>
  <c r="A95" i="40"/>
  <c r="C95" i="40"/>
  <c r="D95" i="40"/>
  <c r="E95" i="40"/>
  <c r="F95" i="40"/>
  <c r="G95" i="40"/>
  <c r="H95" i="40"/>
  <c r="I95" i="40"/>
  <c r="J95" i="40"/>
  <c r="A96" i="40"/>
  <c r="C96" i="40"/>
  <c r="D96" i="40"/>
  <c r="E96" i="40"/>
  <c r="F96" i="40"/>
  <c r="G96" i="40"/>
  <c r="H96" i="40"/>
  <c r="I96" i="40"/>
  <c r="J96" i="40"/>
  <c r="A97" i="40"/>
  <c r="C97" i="40"/>
  <c r="D97" i="40"/>
  <c r="E97" i="40"/>
  <c r="F97" i="40"/>
  <c r="G97" i="40"/>
  <c r="H97" i="40"/>
  <c r="I97" i="40"/>
  <c r="J97" i="40"/>
  <c r="A98" i="40"/>
  <c r="C98" i="40"/>
  <c r="D98" i="40"/>
  <c r="E98" i="40"/>
  <c r="F98" i="40"/>
  <c r="G98" i="40"/>
  <c r="H98" i="40"/>
  <c r="I98" i="40"/>
  <c r="J98" i="40"/>
  <c r="A80" i="40"/>
  <c r="C80" i="40"/>
  <c r="D80" i="40"/>
  <c r="E80" i="40"/>
  <c r="F80" i="40"/>
  <c r="G80" i="40"/>
  <c r="H80" i="40"/>
  <c r="I80" i="40"/>
  <c r="J80" i="40"/>
  <c r="A81" i="40"/>
  <c r="C81" i="40"/>
  <c r="D81" i="40"/>
  <c r="E81" i="40"/>
  <c r="F81" i="40"/>
  <c r="G81" i="40"/>
  <c r="H81" i="40"/>
  <c r="I81" i="40"/>
  <c r="J81" i="40"/>
  <c r="A82" i="40"/>
  <c r="C82" i="40"/>
  <c r="D82" i="40"/>
  <c r="E82" i="40"/>
  <c r="F82" i="40"/>
  <c r="G82" i="40"/>
  <c r="H82" i="40"/>
  <c r="I82" i="40"/>
  <c r="J82" i="40"/>
  <c r="A83" i="40"/>
  <c r="C83" i="40"/>
  <c r="D83" i="40"/>
  <c r="E83" i="40"/>
  <c r="F83" i="40"/>
  <c r="G83" i="40"/>
  <c r="H83" i="40"/>
  <c r="I83" i="40"/>
  <c r="J83" i="40"/>
  <c r="A84" i="40"/>
  <c r="C84" i="40"/>
  <c r="D84" i="40"/>
  <c r="E84" i="40"/>
  <c r="F84" i="40"/>
  <c r="G84" i="40"/>
  <c r="H84" i="40"/>
  <c r="I84" i="40"/>
  <c r="J84" i="40"/>
  <c r="A85" i="40"/>
  <c r="C85" i="40"/>
  <c r="D85" i="40"/>
  <c r="E85" i="40"/>
  <c r="F85" i="40"/>
  <c r="G85" i="40"/>
  <c r="H85" i="40"/>
  <c r="I85" i="40"/>
  <c r="J85" i="40"/>
  <c r="A86" i="40"/>
  <c r="C86" i="40"/>
  <c r="D86" i="40"/>
  <c r="E86" i="40"/>
  <c r="F86" i="40"/>
  <c r="G86" i="40"/>
  <c r="H86" i="40"/>
  <c r="I86" i="40"/>
  <c r="J86" i="40"/>
  <c r="A87" i="40"/>
  <c r="C87" i="40"/>
  <c r="D87" i="40"/>
  <c r="E87" i="40"/>
  <c r="F87" i="40"/>
  <c r="G87" i="40"/>
  <c r="H87" i="40"/>
  <c r="I87" i="40"/>
  <c r="J87" i="40"/>
  <c r="A88" i="40"/>
  <c r="C88" i="40"/>
  <c r="D88" i="40"/>
  <c r="E88" i="40"/>
  <c r="F88" i="40"/>
  <c r="G88" i="40"/>
  <c r="H88" i="40"/>
  <c r="I88" i="40"/>
  <c r="J88" i="40"/>
  <c r="A89" i="40"/>
  <c r="C89" i="40"/>
  <c r="D89" i="40"/>
  <c r="E89" i="40"/>
  <c r="F89" i="40"/>
  <c r="G89" i="40"/>
  <c r="H89" i="40"/>
  <c r="I89" i="40"/>
  <c r="J89" i="40"/>
  <c r="A90" i="40"/>
  <c r="C90" i="40"/>
  <c r="D90" i="40"/>
  <c r="E90" i="40"/>
  <c r="F90" i="40"/>
  <c r="G90" i="40"/>
  <c r="H90" i="40"/>
  <c r="I90" i="40"/>
  <c r="J90" i="40"/>
  <c r="A91" i="40"/>
  <c r="C91" i="40"/>
  <c r="D91" i="40"/>
  <c r="E91" i="40"/>
  <c r="F91" i="40"/>
  <c r="G91" i="40"/>
  <c r="H91" i="40"/>
  <c r="I91" i="40"/>
  <c r="J91" i="40"/>
  <c r="A92" i="40"/>
  <c r="C92" i="40"/>
  <c r="D92" i="40"/>
  <c r="E92" i="40"/>
  <c r="F92" i="40"/>
  <c r="G92" i="40"/>
  <c r="H92" i="40"/>
  <c r="I92" i="40"/>
  <c r="J92" i="40"/>
  <c r="A93" i="40"/>
  <c r="C93" i="40"/>
  <c r="D93" i="40"/>
  <c r="E93" i="40"/>
  <c r="F93" i="40"/>
  <c r="G93" i="40"/>
  <c r="H93" i="40"/>
  <c r="I93" i="40"/>
  <c r="J93" i="40"/>
  <c r="C79" i="40"/>
  <c r="D79" i="40"/>
  <c r="E79" i="40"/>
  <c r="F79" i="40"/>
  <c r="G79" i="40"/>
  <c r="H79" i="40"/>
  <c r="I79" i="40"/>
  <c r="J79" i="40"/>
  <c r="A79" i="40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I50" i="40"/>
  <c r="I19" i="40"/>
  <c r="G68" i="40"/>
  <c r="G72" i="40"/>
  <c r="G43" i="40"/>
  <c r="H73" i="40"/>
  <c r="A62" i="40"/>
  <c r="C62" i="40"/>
  <c r="D62" i="40"/>
  <c r="E62" i="40"/>
  <c r="F62" i="40"/>
  <c r="G62" i="40"/>
  <c r="H62" i="40"/>
  <c r="I62" i="40"/>
  <c r="J62" i="40"/>
  <c r="A63" i="40"/>
  <c r="C63" i="40"/>
  <c r="D63" i="40"/>
  <c r="E63" i="40"/>
  <c r="F63" i="40"/>
  <c r="G63" i="40"/>
  <c r="H63" i="40"/>
  <c r="I63" i="40"/>
  <c r="J63" i="40"/>
  <c r="A64" i="40"/>
  <c r="C64" i="40"/>
  <c r="D64" i="40"/>
  <c r="E64" i="40"/>
  <c r="F64" i="40"/>
  <c r="G64" i="40"/>
  <c r="H64" i="40"/>
  <c r="I64" i="40"/>
  <c r="J64" i="40"/>
  <c r="A65" i="40"/>
  <c r="C65" i="40"/>
  <c r="D65" i="40"/>
  <c r="E65" i="40"/>
  <c r="F65" i="40"/>
  <c r="G65" i="40"/>
  <c r="H65" i="40"/>
  <c r="I65" i="40"/>
  <c r="J65" i="40"/>
  <c r="A66" i="40"/>
  <c r="C66" i="40"/>
  <c r="D66" i="40"/>
  <c r="E66" i="40"/>
  <c r="F66" i="40"/>
  <c r="G66" i="40"/>
  <c r="H66" i="40"/>
  <c r="I66" i="40"/>
  <c r="J66" i="40"/>
  <c r="A67" i="40"/>
  <c r="C67" i="40"/>
  <c r="D67" i="40"/>
  <c r="E67" i="40"/>
  <c r="F67" i="40"/>
  <c r="G67" i="40"/>
  <c r="H67" i="40"/>
  <c r="I67" i="40"/>
  <c r="J67" i="40"/>
  <c r="A68" i="40"/>
  <c r="C68" i="40"/>
  <c r="D68" i="40"/>
  <c r="E68" i="40"/>
  <c r="F68" i="40"/>
  <c r="H68" i="40"/>
  <c r="I68" i="40"/>
  <c r="J68" i="40"/>
  <c r="A69" i="40"/>
  <c r="C69" i="40"/>
  <c r="D69" i="40"/>
  <c r="E69" i="40"/>
  <c r="F69" i="40"/>
  <c r="G69" i="40"/>
  <c r="H69" i="40"/>
  <c r="I69" i="40"/>
  <c r="J69" i="40"/>
  <c r="A70" i="40"/>
  <c r="C70" i="40"/>
  <c r="D70" i="40"/>
  <c r="E70" i="40"/>
  <c r="F70" i="40"/>
  <c r="G70" i="40"/>
  <c r="H70" i="40"/>
  <c r="I70" i="40"/>
  <c r="J70" i="40"/>
  <c r="A71" i="40"/>
  <c r="C71" i="40"/>
  <c r="D71" i="40"/>
  <c r="E71" i="40"/>
  <c r="F71" i="40"/>
  <c r="G71" i="40"/>
  <c r="H71" i="40"/>
  <c r="I71" i="40"/>
  <c r="J71" i="40"/>
  <c r="A72" i="40"/>
  <c r="C72" i="40"/>
  <c r="D72" i="40"/>
  <c r="E72" i="40"/>
  <c r="F72" i="40"/>
  <c r="H72" i="40"/>
  <c r="I72" i="40"/>
  <c r="J72" i="40"/>
  <c r="A73" i="40"/>
  <c r="C73" i="40"/>
  <c r="D73" i="40"/>
  <c r="E73" i="40"/>
  <c r="F73" i="40"/>
  <c r="G73" i="40"/>
  <c r="I73" i="40"/>
  <c r="J73" i="40"/>
  <c r="A74" i="40"/>
  <c r="C74" i="40"/>
  <c r="D74" i="40"/>
  <c r="E74" i="40"/>
  <c r="F74" i="40"/>
  <c r="G74" i="40"/>
  <c r="H74" i="40"/>
  <c r="I74" i="40"/>
  <c r="J74" i="40"/>
  <c r="A75" i="40"/>
  <c r="C75" i="40"/>
  <c r="D75" i="40"/>
  <c r="E75" i="40"/>
  <c r="F75" i="40"/>
  <c r="G75" i="40"/>
  <c r="H75" i="40"/>
  <c r="I75" i="40"/>
  <c r="J75" i="40"/>
  <c r="A76" i="40"/>
  <c r="C76" i="40"/>
  <c r="D76" i="40"/>
  <c r="E76" i="40"/>
  <c r="F76" i="40"/>
  <c r="G76" i="40"/>
  <c r="H76" i="40"/>
  <c r="I76" i="40"/>
  <c r="J76" i="40"/>
  <c r="A77" i="40"/>
  <c r="C77" i="40"/>
  <c r="D77" i="40"/>
  <c r="E77" i="40"/>
  <c r="F77" i="40"/>
  <c r="G77" i="40"/>
  <c r="H77" i="40"/>
  <c r="I77" i="40"/>
  <c r="J77" i="40"/>
  <c r="A78" i="40"/>
  <c r="C78" i="40"/>
  <c r="D78" i="40"/>
  <c r="E78" i="40"/>
  <c r="F78" i="40"/>
  <c r="G78" i="40"/>
  <c r="H78" i="40"/>
  <c r="I78" i="40"/>
  <c r="J78" i="40"/>
  <c r="G61" i="40"/>
  <c r="C61" i="40"/>
  <c r="D61" i="40"/>
  <c r="E61" i="40"/>
  <c r="F61" i="40"/>
  <c r="H61" i="40"/>
  <c r="I61" i="40"/>
  <c r="J61" i="40"/>
  <c r="A61" i="40"/>
  <c r="G4" i="40"/>
  <c r="G8" i="40"/>
  <c r="G2" i="40"/>
  <c r="G55" i="40"/>
  <c r="F3" i="40"/>
  <c r="G3" i="40"/>
  <c r="F4" i="40"/>
  <c r="F5" i="40"/>
  <c r="G5" i="40"/>
  <c r="F6" i="40"/>
  <c r="G6" i="40"/>
  <c r="F7" i="40"/>
  <c r="G7" i="40"/>
  <c r="F8" i="40"/>
  <c r="F9" i="40"/>
  <c r="G9" i="40"/>
  <c r="F10" i="40"/>
  <c r="G10" i="40"/>
  <c r="F11" i="40"/>
  <c r="G11" i="40"/>
  <c r="F12" i="40"/>
  <c r="G12" i="40"/>
  <c r="F13" i="40"/>
  <c r="G13" i="40"/>
  <c r="F14" i="40"/>
  <c r="G14" i="40"/>
  <c r="F15" i="40"/>
  <c r="G15" i="40"/>
  <c r="F16" i="40"/>
  <c r="G16" i="40"/>
  <c r="F17" i="40"/>
  <c r="G17" i="40"/>
  <c r="F18" i="40"/>
  <c r="G18" i="40"/>
  <c r="F19" i="40"/>
  <c r="G19" i="40"/>
  <c r="F20" i="40"/>
  <c r="G20" i="40"/>
  <c r="F21" i="40"/>
  <c r="G21" i="40"/>
  <c r="F22" i="40"/>
  <c r="G22" i="40"/>
  <c r="F23" i="40"/>
  <c r="G23" i="40"/>
  <c r="F24" i="40"/>
  <c r="G24" i="40"/>
  <c r="F25" i="40"/>
  <c r="G25" i="40"/>
  <c r="F26" i="40"/>
  <c r="G26" i="40"/>
  <c r="F27" i="40"/>
  <c r="G27" i="40"/>
  <c r="F28" i="40"/>
  <c r="G28" i="40"/>
  <c r="F29" i="40"/>
  <c r="G29" i="40"/>
  <c r="F30" i="40"/>
  <c r="G30" i="40"/>
  <c r="F31" i="40"/>
  <c r="G31" i="40"/>
  <c r="F32" i="40"/>
  <c r="G32" i="40"/>
  <c r="F33" i="40"/>
  <c r="G33" i="40"/>
  <c r="F34" i="40"/>
  <c r="G34" i="40"/>
  <c r="F35" i="40"/>
  <c r="G35" i="40"/>
  <c r="F36" i="40"/>
  <c r="G36" i="40"/>
  <c r="F37" i="40"/>
  <c r="G37" i="40"/>
  <c r="F38" i="40"/>
  <c r="G38" i="40"/>
  <c r="F39" i="40"/>
  <c r="G39" i="40"/>
  <c r="F40" i="40"/>
  <c r="G40" i="40"/>
  <c r="F41" i="40"/>
  <c r="G41" i="40"/>
  <c r="F42" i="40"/>
  <c r="G42" i="40"/>
  <c r="F43" i="40"/>
  <c r="F44" i="40"/>
  <c r="G44" i="40"/>
  <c r="F45" i="40"/>
  <c r="G45" i="40"/>
  <c r="F46" i="40"/>
  <c r="G46" i="40"/>
  <c r="F47" i="40"/>
  <c r="G47" i="40"/>
  <c r="F48" i="40"/>
  <c r="G48" i="40"/>
  <c r="F49" i="40"/>
  <c r="G49" i="40"/>
  <c r="F50" i="40"/>
  <c r="G50" i="40"/>
  <c r="F51" i="40"/>
  <c r="G51" i="40"/>
  <c r="F52" i="40"/>
  <c r="G52" i="40"/>
  <c r="F53" i="40"/>
  <c r="G53" i="40"/>
  <c r="F54" i="40"/>
  <c r="G54" i="40"/>
  <c r="F55" i="40"/>
  <c r="F56" i="40"/>
  <c r="G56" i="40"/>
  <c r="F57" i="40"/>
  <c r="G57" i="40"/>
  <c r="F58" i="40"/>
  <c r="G58" i="40"/>
  <c r="F59" i="40"/>
  <c r="G59" i="40"/>
  <c r="F60" i="40"/>
  <c r="G60" i="40"/>
  <c r="A43" i="40"/>
  <c r="C43" i="40"/>
  <c r="D43" i="40"/>
  <c r="E43" i="40"/>
  <c r="H43" i="40"/>
  <c r="I43" i="40"/>
  <c r="J43" i="40"/>
  <c r="A44" i="40"/>
  <c r="C44" i="40"/>
  <c r="D44" i="40"/>
  <c r="E44" i="40"/>
  <c r="H44" i="40"/>
  <c r="I44" i="40"/>
  <c r="J44" i="40"/>
  <c r="A45" i="40"/>
  <c r="C45" i="40"/>
  <c r="D45" i="40"/>
  <c r="E45" i="40"/>
  <c r="H45" i="40"/>
  <c r="I45" i="40"/>
  <c r="J45" i="40"/>
  <c r="A46" i="40"/>
  <c r="C46" i="40"/>
  <c r="D46" i="40"/>
  <c r="E46" i="40"/>
  <c r="H46" i="40"/>
  <c r="I46" i="40"/>
  <c r="J46" i="40"/>
  <c r="A47" i="40"/>
  <c r="C47" i="40"/>
  <c r="D47" i="40"/>
  <c r="E47" i="40"/>
  <c r="H47" i="40"/>
  <c r="I47" i="40"/>
  <c r="J47" i="40"/>
  <c r="A48" i="40"/>
  <c r="C48" i="40"/>
  <c r="D48" i="40"/>
  <c r="E48" i="40"/>
  <c r="H48" i="40"/>
  <c r="I48" i="40"/>
  <c r="J48" i="40"/>
  <c r="A49" i="40"/>
  <c r="C49" i="40"/>
  <c r="D49" i="40"/>
  <c r="E49" i="40"/>
  <c r="H49" i="40"/>
  <c r="I49" i="40"/>
  <c r="J49" i="40"/>
  <c r="A50" i="40"/>
  <c r="C50" i="40"/>
  <c r="D50" i="40"/>
  <c r="E50" i="40"/>
  <c r="H50" i="40"/>
  <c r="J50" i="40"/>
  <c r="A51" i="40"/>
  <c r="C51" i="40"/>
  <c r="D51" i="40"/>
  <c r="E51" i="40"/>
  <c r="H51" i="40"/>
  <c r="I51" i="40"/>
  <c r="J51" i="40"/>
  <c r="A52" i="40"/>
  <c r="C52" i="40"/>
  <c r="D52" i="40"/>
  <c r="E52" i="40"/>
  <c r="H52" i="40"/>
  <c r="I52" i="40"/>
  <c r="J52" i="40"/>
  <c r="A53" i="40"/>
  <c r="C53" i="40"/>
  <c r="D53" i="40"/>
  <c r="E53" i="40"/>
  <c r="H53" i="40"/>
  <c r="I53" i="40"/>
  <c r="J53" i="40"/>
  <c r="A54" i="40"/>
  <c r="C54" i="40"/>
  <c r="D54" i="40"/>
  <c r="E54" i="40"/>
  <c r="H54" i="40"/>
  <c r="I54" i="40"/>
  <c r="J54" i="40"/>
  <c r="A55" i="40"/>
  <c r="C55" i="40"/>
  <c r="D55" i="40"/>
  <c r="E55" i="40"/>
  <c r="H55" i="40"/>
  <c r="I55" i="40"/>
  <c r="J55" i="40"/>
  <c r="A56" i="40"/>
  <c r="C56" i="40"/>
  <c r="D56" i="40"/>
  <c r="E56" i="40"/>
  <c r="H56" i="40"/>
  <c r="I56" i="40"/>
  <c r="J56" i="40"/>
  <c r="A57" i="40"/>
  <c r="C57" i="40"/>
  <c r="D57" i="40"/>
  <c r="E57" i="40"/>
  <c r="H57" i="40"/>
  <c r="I57" i="40"/>
  <c r="J57" i="40"/>
  <c r="A58" i="40"/>
  <c r="C58" i="40"/>
  <c r="D58" i="40"/>
  <c r="E58" i="40"/>
  <c r="H58" i="40"/>
  <c r="I58" i="40"/>
  <c r="J58" i="40"/>
  <c r="A59" i="40"/>
  <c r="C59" i="40"/>
  <c r="D59" i="40"/>
  <c r="E59" i="40"/>
  <c r="H59" i="40"/>
  <c r="I59" i="40"/>
  <c r="J59" i="40"/>
  <c r="A60" i="40"/>
  <c r="C60" i="40"/>
  <c r="D60" i="40"/>
  <c r="E60" i="40"/>
  <c r="H60" i="40"/>
  <c r="I60" i="40"/>
  <c r="J60" i="40"/>
  <c r="C42" i="40"/>
  <c r="D42" i="40"/>
  <c r="E42" i="40"/>
  <c r="H42" i="40"/>
  <c r="I42" i="40"/>
  <c r="J42" i="40"/>
  <c r="A42" i="40"/>
  <c r="A23" i="40"/>
  <c r="C23" i="40"/>
  <c r="D23" i="40"/>
  <c r="E23" i="40"/>
  <c r="H23" i="40"/>
  <c r="I23" i="40"/>
  <c r="J23" i="40"/>
  <c r="A24" i="40"/>
  <c r="C24" i="40"/>
  <c r="D24" i="40"/>
  <c r="E24" i="40"/>
  <c r="H24" i="40"/>
  <c r="I24" i="40"/>
  <c r="J24" i="40"/>
  <c r="A25" i="40"/>
  <c r="C25" i="40"/>
  <c r="D25" i="40"/>
  <c r="E25" i="40"/>
  <c r="H25" i="40"/>
  <c r="I25" i="40"/>
  <c r="J25" i="40"/>
  <c r="A26" i="40"/>
  <c r="C26" i="40"/>
  <c r="D26" i="40"/>
  <c r="E26" i="40"/>
  <c r="H26" i="40"/>
  <c r="I26" i="40"/>
  <c r="J26" i="40"/>
  <c r="A27" i="40"/>
  <c r="C27" i="40"/>
  <c r="D27" i="40"/>
  <c r="E27" i="40"/>
  <c r="H27" i="40"/>
  <c r="I27" i="40"/>
  <c r="J27" i="40"/>
  <c r="A28" i="40"/>
  <c r="C28" i="40"/>
  <c r="D28" i="40"/>
  <c r="E28" i="40"/>
  <c r="H28" i="40"/>
  <c r="I28" i="40"/>
  <c r="J28" i="40"/>
  <c r="A29" i="40"/>
  <c r="C29" i="40"/>
  <c r="D29" i="40"/>
  <c r="E29" i="40"/>
  <c r="H29" i="40"/>
  <c r="I29" i="40"/>
  <c r="J29" i="40"/>
  <c r="A30" i="40"/>
  <c r="C30" i="40"/>
  <c r="D30" i="40"/>
  <c r="E30" i="40"/>
  <c r="H30" i="40"/>
  <c r="I30" i="40"/>
  <c r="J30" i="40"/>
  <c r="A31" i="40"/>
  <c r="C31" i="40"/>
  <c r="D31" i="40"/>
  <c r="E31" i="40"/>
  <c r="H31" i="40"/>
  <c r="I31" i="40"/>
  <c r="J31" i="40"/>
  <c r="A32" i="40"/>
  <c r="C32" i="40"/>
  <c r="D32" i="40"/>
  <c r="E32" i="40"/>
  <c r="H32" i="40"/>
  <c r="I32" i="40"/>
  <c r="J32" i="40"/>
  <c r="A33" i="40"/>
  <c r="C33" i="40"/>
  <c r="D33" i="40"/>
  <c r="E33" i="40"/>
  <c r="H33" i="40"/>
  <c r="I33" i="40"/>
  <c r="J33" i="40"/>
  <c r="A34" i="40"/>
  <c r="C34" i="40"/>
  <c r="D34" i="40"/>
  <c r="E34" i="40"/>
  <c r="H34" i="40"/>
  <c r="I34" i="40"/>
  <c r="J34" i="40"/>
  <c r="A35" i="40"/>
  <c r="C35" i="40"/>
  <c r="D35" i="40"/>
  <c r="E35" i="40"/>
  <c r="H35" i="40"/>
  <c r="I35" i="40"/>
  <c r="J35" i="40"/>
  <c r="A36" i="40"/>
  <c r="C36" i="40"/>
  <c r="D36" i="40"/>
  <c r="E36" i="40"/>
  <c r="H36" i="40"/>
  <c r="I36" i="40"/>
  <c r="J36" i="40"/>
  <c r="A37" i="40"/>
  <c r="C37" i="40"/>
  <c r="D37" i="40"/>
  <c r="E37" i="40"/>
  <c r="H37" i="40"/>
  <c r="I37" i="40"/>
  <c r="J37" i="40"/>
  <c r="A38" i="40"/>
  <c r="C38" i="40"/>
  <c r="D38" i="40"/>
  <c r="E38" i="40"/>
  <c r="H38" i="40"/>
  <c r="I38" i="40"/>
  <c r="J38" i="40"/>
  <c r="A39" i="40"/>
  <c r="C39" i="40"/>
  <c r="D39" i="40"/>
  <c r="E39" i="40"/>
  <c r="H39" i="40"/>
  <c r="I39" i="40"/>
  <c r="J39" i="40"/>
  <c r="A40" i="40"/>
  <c r="C40" i="40"/>
  <c r="D40" i="40"/>
  <c r="E40" i="40"/>
  <c r="H40" i="40"/>
  <c r="I40" i="40"/>
  <c r="J40" i="40"/>
  <c r="A41" i="40"/>
  <c r="C41" i="40"/>
  <c r="D41" i="40"/>
  <c r="E41" i="40"/>
  <c r="H41" i="40"/>
  <c r="I41" i="40"/>
  <c r="J41" i="40"/>
  <c r="C22" i="40"/>
  <c r="D22" i="40"/>
  <c r="E22" i="40"/>
  <c r="H22" i="40"/>
  <c r="I22" i="40"/>
  <c r="J22" i="40"/>
  <c r="A22" i="40"/>
  <c r="A3" i="40"/>
  <c r="C3" i="40"/>
  <c r="D3" i="40"/>
  <c r="E3" i="40"/>
  <c r="H3" i="40"/>
  <c r="I3" i="40"/>
  <c r="J3" i="40"/>
  <c r="A4" i="40"/>
  <c r="C4" i="40"/>
  <c r="D4" i="40"/>
  <c r="E4" i="40"/>
  <c r="H4" i="40"/>
  <c r="I4" i="40"/>
  <c r="J4" i="40"/>
  <c r="A5" i="40"/>
  <c r="C5" i="40"/>
  <c r="D5" i="40"/>
  <c r="E5" i="40"/>
  <c r="H5" i="40"/>
  <c r="I5" i="40"/>
  <c r="J5" i="40"/>
  <c r="A6" i="40"/>
  <c r="C6" i="40"/>
  <c r="D6" i="40"/>
  <c r="E6" i="40"/>
  <c r="H6" i="40"/>
  <c r="I6" i="40"/>
  <c r="J6" i="40"/>
  <c r="A7" i="40"/>
  <c r="C7" i="40"/>
  <c r="D7" i="40"/>
  <c r="E7" i="40"/>
  <c r="H7" i="40"/>
  <c r="I7" i="40"/>
  <c r="J7" i="40"/>
  <c r="A8" i="40"/>
  <c r="C8" i="40"/>
  <c r="D8" i="40"/>
  <c r="E8" i="40"/>
  <c r="H8" i="40"/>
  <c r="I8" i="40"/>
  <c r="J8" i="40"/>
  <c r="A9" i="40"/>
  <c r="C9" i="40"/>
  <c r="D9" i="40"/>
  <c r="E9" i="40"/>
  <c r="H9" i="40"/>
  <c r="I9" i="40"/>
  <c r="J9" i="40"/>
  <c r="A10" i="40"/>
  <c r="C10" i="40"/>
  <c r="D10" i="40"/>
  <c r="E10" i="40"/>
  <c r="H10" i="40"/>
  <c r="I10" i="40"/>
  <c r="J10" i="40"/>
  <c r="A11" i="40"/>
  <c r="C11" i="40"/>
  <c r="D11" i="40"/>
  <c r="E11" i="40"/>
  <c r="H11" i="40"/>
  <c r="I11" i="40"/>
  <c r="J11" i="40"/>
  <c r="A12" i="40"/>
  <c r="C12" i="40"/>
  <c r="D12" i="40"/>
  <c r="E12" i="40"/>
  <c r="H12" i="40"/>
  <c r="I12" i="40"/>
  <c r="J12" i="40"/>
  <c r="A13" i="40"/>
  <c r="C13" i="40"/>
  <c r="D13" i="40"/>
  <c r="E13" i="40"/>
  <c r="H13" i="40"/>
  <c r="I13" i="40"/>
  <c r="J13" i="40"/>
  <c r="A14" i="40"/>
  <c r="C14" i="40"/>
  <c r="D14" i="40"/>
  <c r="E14" i="40"/>
  <c r="H14" i="40"/>
  <c r="I14" i="40"/>
  <c r="J14" i="40"/>
  <c r="A15" i="40"/>
  <c r="C15" i="40"/>
  <c r="D15" i="40"/>
  <c r="E15" i="40"/>
  <c r="H15" i="40"/>
  <c r="I15" i="40"/>
  <c r="J15" i="40"/>
  <c r="A16" i="40"/>
  <c r="C16" i="40"/>
  <c r="D16" i="40"/>
  <c r="E16" i="40"/>
  <c r="H16" i="40"/>
  <c r="I16" i="40"/>
  <c r="J16" i="40"/>
  <c r="A17" i="40"/>
  <c r="C17" i="40"/>
  <c r="D17" i="40"/>
  <c r="E17" i="40"/>
  <c r="H17" i="40"/>
  <c r="I17" i="40"/>
  <c r="J17" i="40"/>
  <c r="A18" i="40"/>
  <c r="C18" i="40"/>
  <c r="D18" i="40"/>
  <c r="E18" i="40"/>
  <c r="H18" i="40"/>
  <c r="I18" i="40"/>
  <c r="J18" i="40"/>
  <c r="A19" i="40"/>
  <c r="C19" i="40"/>
  <c r="D19" i="40"/>
  <c r="E19" i="40"/>
  <c r="H19" i="40"/>
  <c r="J19" i="40"/>
  <c r="A20" i="40"/>
  <c r="C20" i="40"/>
  <c r="D20" i="40"/>
  <c r="E20" i="40"/>
  <c r="H20" i="40"/>
  <c r="I20" i="40"/>
  <c r="J20" i="40"/>
  <c r="A21" i="40"/>
  <c r="C21" i="40"/>
  <c r="D21" i="40"/>
  <c r="E21" i="40"/>
  <c r="H21" i="40"/>
  <c r="I21" i="40"/>
  <c r="J21" i="40"/>
  <c r="C2" i="40"/>
  <c r="D2" i="40"/>
  <c r="E2" i="40"/>
  <c r="F2" i="40"/>
  <c r="H2" i="40"/>
  <c r="I2" i="40"/>
  <c r="J2" i="40"/>
  <c r="A2" i="40"/>
  <c r="M18" i="29" l="1"/>
  <c r="M28" i="29"/>
  <c r="L12" i="29"/>
  <c r="L28" i="29"/>
  <c r="M14" i="29"/>
  <c r="K32" i="27"/>
  <c r="M32" i="27"/>
  <c r="L32" i="27"/>
  <c r="L12" i="22"/>
  <c r="M14" i="22"/>
  <c r="M28" i="22"/>
  <c r="L26" i="22"/>
  <c r="L24" i="22"/>
  <c r="M22" i="22"/>
  <c r="M20" i="22"/>
  <c r="L20" i="22"/>
  <c r="M18" i="22"/>
  <c r="K18" i="22"/>
  <c r="L18" i="22"/>
  <c r="K16" i="22"/>
  <c r="L16" i="22"/>
  <c r="M16" i="22"/>
  <c r="K10" i="22"/>
  <c r="M10" i="22"/>
  <c r="L10" i="22"/>
  <c r="K20" i="22"/>
  <c r="M24" i="22"/>
  <c r="K26" i="22"/>
  <c r="M26" i="22"/>
  <c r="M12" i="22"/>
  <c r="L22" i="22"/>
  <c r="K22" i="22"/>
  <c r="K12" i="22"/>
  <c r="K28" i="22"/>
  <c r="K14" i="22"/>
  <c r="L28" i="22"/>
  <c r="L14" i="22"/>
  <c r="K24" i="22"/>
  <c r="J30" i="20"/>
  <c r="L16" i="38"/>
  <c r="J32" i="38"/>
  <c r="J31" i="38"/>
  <c r="M30" i="38"/>
  <c r="K30" i="38"/>
  <c r="J30" i="38"/>
  <c r="L30" i="38" s="1"/>
  <c r="J29" i="38"/>
  <c r="M28" i="38"/>
  <c r="J28" i="38"/>
  <c r="L28" i="38" s="1"/>
  <c r="J27" i="38"/>
  <c r="M26" i="38" s="1"/>
  <c r="K26" i="38"/>
  <c r="J26" i="38"/>
  <c r="L26" i="38" s="1"/>
  <c r="J25" i="38"/>
  <c r="L24" i="38"/>
  <c r="K24" i="38"/>
  <c r="J24" i="38"/>
  <c r="M24" i="38" s="1"/>
  <c r="J23" i="38"/>
  <c r="M22" i="38"/>
  <c r="L22" i="38"/>
  <c r="K22" i="38"/>
  <c r="J22" i="38"/>
  <c r="J21" i="38"/>
  <c r="J20" i="38"/>
  <c r="M20" i="38" s="1"/>
  <c r="J19" i="38"/>
  <c r="J18" i="38"/>
  <c r="M18" i="38" s="1"/>
  <c r="J17" i="38"/>
  <c r="M16" i="38"/>
  <c r="K16" i="38"/>
  <c r="J16" i="38"/>
  <c r="J15" i="38"/>
  <c r="M14" i="38"/>
  <c r="J14" i="38"/>
  <c r="L14" i="38" s="1"/>
  <c r="J13" i="38"/>
  <c r="M12" i="38"/>
  <c r="K12" i="38"/>
  <c r="J12" i="38"/>
  <c r="L12" i="38" s="1"/>
  <c r="J11" i="38"/>
  <c r="M10" i="38"/>
  <c r="J10" i="38"/>
  <c r="L10" i="38" s="1"/>
  <c r="J9" i="38"/>
  <c r="P16" i="38" s="1"/>
  <c r="J8" i="38"/>
  <c r="P12" i="38" s="1"/>
  <c r="P13" i="38" s="1"/>
  <c r="J32" i="37"/>
  <c r="J31" i="37"/>
  <c r="J30" i="37"/>
  <c r="M30" i="37" s="1"/>
  <c r="J29" i="37"/>
  <c r="L28" i="37"/>
  <c r="K28" i="37"/>
  <c r="J28" i="37"/>
  <c r="M28" i="37" s="1"/>
  <c r="J27" i="37"/>
  <c r="M26" i="37" s="1"/>
  <c r="L26" i="37"/>
  <c r="J26" i="37"/>
  <c r="K26" i="37" s="1"/>
  <c r="J25" i="37"/>
  <c r="J24" i="37"/>
  <c r="M24" i="37" s="1"/>
  <c r="J23" i="37"/>
  <c r="M22" i="37" s="1"/>
  <c r="L22" i="37"/>
  <c r="J22" i="37"/>
  <c r="K22" i="37" s="1"/>
  <c r="J21" i="37"/>
  <c r="L20" i="37"/>
  <c r="J20" i="37"/>
  <c r="M20" i="37" s="1"/>
  <c r="J19" i="37"/>
  <c r="J18" i="37"/>
  <c r="L18" i="37" s="1"/>
  <c r="J17" i="37"/>
  <c r="K16" i="37"/>
  <c r="J16" i="37"/>
  <c r="M16" i="37" s="1"/>
  <c r="J15" i="37"/>
  <c r="L14" i="37"/>
  <c r="K14" i="37"/>
  <c r="J14" i="37"/>
  <c r="M14" i="37" s="1"/>
  <c r="P13" i="37"/>
  <c r="J13" i="37"/>
  <c r="P12" i="37"/>
  <c r="K12" i="37"/>
  <c r="J12" i="37"/>
  <c r="M12" i="37" s="1"/>
  <c r="J11" i="37"/>
  <c r="L10" i="37"/>
  <c r="K10" i="37"/>
  <c r="J10" i="37"/>
  <c r="M10" i="37" s="1"/>
  <c r="J9" i="37"/>
  <c r="P16" i="37" s="1"/>
  <c r="J8" i="37"/>
  <c r="J32" i="36"/>
  <c r="J31" i="36"/>
  <c r="L30" i="36"/>
  <c r="J30" i="36"/>
  <c r="M30" i="36" s="1"/>
  <c r="J29" i="36"/>
  <c r="J28" i="36"/>
  <c r="M28" i="36" s="1"/>
  <c r="J27" i="36"/>
  <c r="J26" i="36"/>
  <c r="M26" i="36" s="1"/>
  <c r="J25" i="36"/>
  <c r="J24" i="36"/>
  <c r="M24" i="36" s="1"/>
  <c r="J23" i="36"/>
  <c r="M22" i="36"/>
  <c r="L22" i="36"/>
  <c r="J22" i="36"/>
  <c r="K22" i="36" s="1"/>
  <c r="J21" i="36"/>
  <c r="M20" i="36"/>
  <c r="J20" i="36"/>
  <c r="L20" i="36" s="1"/>
  <c r="J19" i="36"/>
  <c r="J18" i="36"/>
  <c r="K18" i="36" s="1"/>
  <c r="J17" i="36"/>
  <c r="L16" i="36"/>
  <c r="J16" i="36"/>
  <c r="M16" i="36" s="1"/>
  <c r="J15" i="36"/>
  <c r="J14" i="36"/>
  <c r="M14" i="36" s="1"/>
  <c r="P13" i="36"/>
  <c r="J13" i="36"/>
  <c r="P12" i="36"/>
  <c r="L12" i="36"/>
  <c r="J12" i="36"/>
  <c r="M12" i="36" s="1"/>
  <c r="J11" i="36"/>
  <c r="J10" i="36"/>
  <c r="M10" i="36" s="1"/>
  <c r="J9" i="36"/>
  <c r="P16" i="36" s="1"/>
  <c r="J8" i="36"/>
  <c r="J32" i="35"/>
  <c r="J31" i="35"/>
  <c r="J30" i="35"/>
  <c r="M30" i="35" s="1"/>
  <c r="J29" i="35"/>
  <c r="M28" i="35"/>
  <c r="L28" i="35"/>
  <c r="K28" i="35"/>
  <c r="J28" i="35"/>
  <c r="J27" i="35"/>
  <c r="M26" i="35" s="1"/>
  <c r="L26" i="35"/>
  <c r="K26" i="35"/>
  <c r="J26" i="35"/>
  <c r="J25" i="35"/>
  <c r="J24" i="35"/>
  <c r="M24" i="35" s="1"/>
  <c r="J23" i="35"/>
  <c r="M22" i="35" s="1"/>
  <c r="L22" i="35"/>
  <c r="J22" i="35"/>
  <c r="K22" i="35" s="1"/>
  <c r="J21" i="35"/>
  <c r="K20" i="35"/>
  <c r="J20" i="35"/>
  <c r="M20" i="35" s="1"/>
  <c r="J19" i="35"/>
  <c r="M18" i="35"/>
  <c r="L18" i="35"/>
  <c r="J18" i="35"/>
  <c r="K18" i="35" s="1"/>
  <c r="J17" i="35"/>
  <c r="J16" i="35"/>
  <c r="M16" i="35" s="1"/>
  <c r="J15" i="35"/>
  <c r="M14" i="35"/>
  <c r="L14" i="35"/>
  <c r="K14" i="35"/>
  <c r="J14" i="35"/>
  <c r="P13" i="35"/>
  <c r="J13" i="35"/>
  <c r="P12" i="35"/>
  <c r="J12" i="35"/>
  <c r="M12" i="35" s="1"/>
  <c r="J11" i="35"/>
  <c r="M10" i="35"/>
  <c r="L10" i="35"/>
  <c r="K10" i="35"/>
  <c r="J10" i="35"/>
  <c r="J9" i="35"/>
  <c r="P16" i="35" s="1"/>
  <c r="J8" i="35"/>
  <c r="J32" i="34"/>
  <c r="J31" i="34"/>
  <c r="J30" i="34"/>
  <c r="M30" i="34" s="1"/>
  <c r="J29" i="34"/>
  <c r="M28" i="34" s="1"/>
  <c r="L28" i="34"/>
  <c r="J28" i="34"/>
  <c r="K28" i="34" s="1"/>
  <c r="J27" i="34"/>
  <c r="M26" i="34" s="1"/>
  <c r="L26" i="34"/>
  <c r="J26" i="34"/>
  <c r="K26" i="34" s="1"/>
  <c r="J25" i="34"/>
  <c r="M24" i="34"/>
  <c r="L24" i="34"/>
  <c r="J24" i="34"/>
  <c r="K24" i="34" s="1"/>
  <c r="J23" i="34"/>
  <c r="M22" i="34" s="1"/>
  <c r="L22" i="34"/>
  <c r="J22" i="34"/>
  <c r="K22" i="34" s="1"/>
  <c r="J21" i="34"/>
  <c r="K20" i="34"/>
  <c r="J20" i="34"/>
  <c r="L20" i="34" s="1"/>
  <c r="J19" i="34"/>
  <c r="M18" i="34"/>
  <c r="J18" i="34"/>
  <c r="L18" i="34" s="1"/>
  <c r="J17" i="34"/>
  <c r="J16" i="34"/>
  <c r="K16" i="34" s="1"/>
  <c r="J15" i="34"/>
  <c r="M14" i="34" s="1"/>
  <c r="L14" i="34"/>
  <c r="J14" i="34"/>
  <c r="K14" i="34" s="1"/>
  <c r="J13" i="34"/>
  <c r="J12" i="34"/>
  <c r="M12" i="34" s="1"/>
  <c r="J11" i="34"/>
  <c r="M10" i="34" s="1"/>
  <c r="L10" i="34"/>
  <c r="J10" i="34"/>
  <c r="K10" i="34" s="1"/>
  <c r="J9" i="34"/>
  <c r="P16" i="34" s="1"/>
  <c r="J8" i="34"/>
  <c r="P12" i="34" s="1"/>
  <c r="P13" i="34" s="1"/>
  <c r="J32" i="33"/>
  <c r="J31" i="33"/>
  <c r="J30" i="33"/>
  <c r="M30" i="33" s="1"/>
  <c r="J29" i="33"/>
  <c r="J28" i="33"/>
  <c r="M28" i="33" s="1"/>
  <c r="J27" i="33"/>
  <c r="M26" i="33" s="1"/>
  <c r="L26" i="33"/>
  <c r="J26" i="33"/>
  <c r="K26" i="33" s="1"/>
  <c r="J25" i="33"/>
  <c r="M24" i="33"/>
  <c r="K24" i="33"/>
  <c r="J24" i="33"/>
  <c r="L24" i="33" s="1"/>
  <c r="J23" i="33"/>
  <c r="M22" i="33"/>
  <c r="L22" i="33"/>
  <c r="J22" i="33"/>
  <c r="K22" i="33" s="1"/>
  <c r="J21" i="33"/>
  <c r="K20" i="33"/>
  <c r="J20" i="33"/>
  <c r="M20" i="33" s="1"/>
  <c r="J19" i="33"/>
  <c r="J18" i="33"/>
  <c r="K18" i="33" s="1"/>
  <c r="J17" i="33"/>
  <c r="J16" i="33"/>
  <c r="M16" i="33" s="1"/>
  <c r="J15" i="33"/>
  <c r="J14" i="33"/>
  <c r="M14" i="33" s="1"/>
  <c r="P13" i="33"/>
  <c r="J13" i="33"/>
  <c r="P12" i="33"/>
  <c r="J12" i="33"/>
  <c r="M12" i="33" s="1"/>
  <c r="J11" i="33"/>
  <c r="J10" i="33"/>
  <c r="M10" i="33" s="1"/>
  <c r="J9" i="33"/>
  <c r="P16" i="33" s="1"/>
  <c r="J8" i="33"/>
  <c r="J32" i="32"/>
  <c r="J31" i="32"/>
  <c r="J30" i="32"/>
  <c r="M30" i="32" s="1"/>
  <c r="J29" i="32"/>
  <c r="J28" i="32"/>
  <c r="M28" i="32" s="1"/>
  <c r="J27" i="32"/>
  <c r="M26" i="32" s="1"/>
  <c r="L26" i="32"/>
  <c r="J26" i="32"/>
  <c r="K26" i="32" s="1"/>
  <c r="J25" i="32"/>
  <c r="J24" i="32"/>
  <c r="M24" i="32" s="1"/>
  <c r="J23" i="32"/>
  <c r="M22" i="32"/>
  <c r="L22" i="32"/>
  <c r="J22" i="32"/>
  <c r="K22" i="32" s="1"/>
  <c r="J21" i="32"/>
  <c r="J20" i="32"/>
  <c r="M20" i="32" s="1"/>
  <c r="J19" i="32"/>
  <c r="J18" i="32"/>
  <c r="K18" i="32" s="1"/>
  <c r="J17" i="32"/>
  <c r="J16" i="32"/>
  <c r="M16" i="32" s="1"/>
  <c r="J15" i="32"/>
  <c r="J14" i="32"/>
  <c r="K14" i="32" s="1"/>
  <c r="P13" i="32"/>
  <c r="J13" i="32"/>
  <c r="P12" i="32"/>
  <c r="J12" i="32"/>
  <c r="M12" i="32" s="1"/>
  <c r="J11" i="32"/>
  <c r="J10" i="32"/>
  <c r="K10" i="32" s="1"/>
  <c r="J9" i="32"/>
  <c r="P16" i="32" s="1"/>
  <c r="J8" i="32"/>
  <c r="M30" i="31"/>
  <c r="M28" i="31"/>
  <c r="L28" i="31"/>
  <c r="K28" i="31"/>
  <c r="M26" i="31"/>
  <c r="L26" i="31"/>
  <c r="K26" i="31"/>
  <c r="K24" i="31"/>
  <c r="M22" i="31"/>
  <c r="L22" i="31"/>
  <c r="K22" i="31"/>
  <c r="M20" i="31"/>
  <c r="M18" i="31"/>
  <c r="L18" i="31"/>
  <c r="K18" i="31"/>
  <c r="M16" i="31"/>
  <c r="M14" i="31"/>
  <c r="L14" i="31"/>
  <c r="K14" i="31"/>
  <c r="P13" i="31"/>
  <c r="P12" i="31"/>
  <c r="M12" i="31"/>
  <c r="M10" i="31"/>
  <c r="L10" i="31"/>
  <c r="K10" i="31"/>
  <c r="P16" i="31"/>
  <c r="J32" i="30"/>
  <c r="J31" i="30"/>
  <c r="J30" i="30"/>
  <c r="M30" i="30" s="1"/>
  <c r="J29" i="30"/>
  <c r="M28" i="30"/>
  <c r="L28" i="30"/>
  <c r="K28" i="30"/>
  <c r="J28" i="30"/>
  <c r="J27" i="30"/>
  <c r="M26" i="30" s="1"/>
  <c r="L26" i="30"/>
  <c r="J26" i="30"/>
  <c r="K26" i="30" s="1"/>
  <c r="J25" i="30"/>
  <c r="J24" i="30"/>
  <c r="M24" i="30" s="1"/>
  <c r="J23" i="30"/>
  <c r="M22" i="30" s="1"/>
  <c r="L22" i="30"/>
  <c r="J22" i="30"/>
  <c r="K22" i="30" s="1"/>
  <c r="J21" i="30"/>
  <c r="L20" i="30"/>
  <c r="K20" i="30"/>
  <c r="J20" i="30"/>
  <c r="M20" i="30" s="1"/>
  <c r="J19" i="30"/>
  <c r="M18" i="30"/>
  <c r="L18" i="30"/>
  <c r="J18" i="30"/>
  <c r="K18" i="30" s="1"/>
  <c r="J17" i="30"/>
  <c r="J16" i="30"/>
  <c r="M16" i="30" s="1"/>
  <c r="J15" i="30"/>
  <c r="M14" i="30"/>
  <c r="L14" i="30"/>
  <c r="K14" i="30"/>
  <c r="J14" i="30"/>
  <c r="P13" i="30"/>
  <c r="J13" i="30"/>
  <c r="P12" i="30"/>
  <c r="J12" i="30"/>
  <c r="M12" i="30" s="1"/>
  <c r="J11" i="30"/>
  <c r="M10" i="30"/>
  <c r="L10" i="30"/>
  <c r="K10" i="30"/>
  <c r="J10" i="30"/>
  <c r="J9" i="30"/>
  <c r="P16" i="30" s="1"/>
  <c r="J8" i="30"/>
  <c r="P16" i="29"/>
  <c r="P12" i="29"/>
  <c r="P13" i="29" s="1"/>
  <c r="L30" i="28"/>
  <c r="M30" i="28"/>
  <c r="M28" i="28"/>
  <c r="M26" i="28"/>
  <c r="M24" i="28"/>
  <c r="M22" i="28"/>
  <c r="L22" i="28"/>
  <c r="K22" i="28"/>
  <c r="M20" i="28"/>
  <c r="L20" i="28"/>
  <c r="K18" i="28"/>
  <c r="L16" i="28"/>
  <c r="M16" i="28"/>
  <c r="K14" i="28"/>
  <c r="L12" i="28"/>
  <c r="M12" i="28"/>
  <c r="K10" i="28"/>
  <c r="P16" i="28"/>
  <c r="P12" i="28"/>
  <c r="P13" i="28" s="1"/>
  <c r="J34" i="27"/>
  <c r="J31" i="27"/>
  <c r="J30" i="27"/>
  <c r="J29" i="27"/>
  <c r="J28" i="27"/>
  <c r="J27" i="27"/>
  <c r="J26" i="27"/>
  <c r="J25" i="27"/>
  <c r="J24" i="27"/>
  <c r="J23" i="27"/>
  <c r="J22" i="27"/>
  <c r="L22" i="27" s="1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P12" i="27" s="1"/>
  <c r="P13" i="27" s="1"/>
  <c r="M28" i="26"/>
  <c r="M26" i="26"/>
  <c r="K26" i="26"/>
  <c r="K22" i="26"/>
  <c r="M20" i="26"/>
  <c r="L18" i="26"/>
  <c r="K14" i="26"/>
  <c r="M12" i="26"/>
  <c r="K10" i="26"/>
  <c r="P16" i="26"/>
  <c r="P12" i="26"/>
  <c r="P13" i="26" s="1"/>
  <c r="M28" i="25"/>
  <c r="M26" i="25"/>
  <c r="L26" i="25"/>
  <c r="K26" i="25"/>
  <c r="M24" i="25"/>
  <c r="K22" i="25"/>
  <c r="K18" i="25"/>
  <c r="M12" i="25"/>
  <c r="P16" i="25"/>
  <c r="P12" i="25"/>
  <c r="P13" i="25" s="1"/>
  <c r="M28" i="24"/>
  <c r="L24" i="24"/>
  <c r="L22" i="24"/>
  <c r="K20" i="24"/>
  <c r="L20" i="24"/>
  <c r="K18" i="24"/>
  <c r="L16" i="24"/>
  <c r="K16" i="24"/>
  <c r="M14" i="24"/>
  <c r="L12" i="24"/>
  <c r="K12" i="24"/>
  <c r="P16" i="24"/>
  <c r="P12" i="24"/>
  <c r="P13" i="24" s="1"/>
  <c r="K26" i="23"/>
  <c r="M14" i="23"/>
  <c r="P16" i="23"/>
  <c r="P12" i="23"/>
  <c r="P13" i="23" s="1"/>
  <c r="P16" i="22"/>
  <c r="P12" i="22"/>
  <c r="P13" i="22" s="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P12" i="21" s="1"/>
  <c r="P13" i="21" s="1"/>
  <c r="J29" i="20"/>
  <c r="J28" i="20"/>
  <c r="K28" i="20" s="1"/>
  <c r="J27" i="20"/>
  <c r="J26" i="20"/>
  <c r="J25" i="20"/>
  <c r="J24" i="20"/>
  <c r="M24" i="20" s="1"/>
  <c r="J23" i="20"/>
  <c r="J22" i="20"/>
  <c r="K22" i="20" s="1"/>
  <c r="J21" i="20"/>
  <c r="J20" i="20"/>
  <c r="L20" i="20" s="1"/>
  <c r="J19" i="20"/>
  <c r="J18" i="20"/>
  <c r="L18" i="20" s="1"/>
  <c r="J17" i="20"/>
  <c r="J16" i="20"/>
  <c r="M16" i="20" s="1"/>
  <c r="J15" i="20"/>
  <c r="J14" i="20"/>
  <c r="M14" i="20" s="1"/>
  <c r="J13" i="20"/>
  <c r="J12" i="20"/>
  <c r="J10" i="20"/>
  <c r="M10" i="20" s="1"/>
  <c r="J9" i="20"/>
  <c r="J8" i="20"/>
  <c r="P12" i="20" s="1"/>
  <c r="P13" i="20" s="1"/>
  <c r="M10" i="25" l="1"/>
  <c r="M20" i="25"/>
  <c r="L22" i="25"/>
  <c r="M22" i="25"/>
  <c r="M14" i="25"/>
  <c r="M16" i="25"/>
  <c r="K24" i="27"/>
  <c r="L20" i="27"/>
  <c r="K16" i="27"/>
  <c r="K12" i="27"/>
  <c r="P16" i="27"/>
  <c r="M28" i="27"/>
  <c r="M26" i="27"/>
  <c r="M18" i="27"/>
  <c r="K20" i="27"/>
  <c r="M12" i="27"/>
  <c r="M30" i="27"/>
  <c r="M20" i="27"/>
  <c r="M14" i="27"/>
  <c r="L30" i="27"/>
  <c r="L16" i="27"/>
  <c r="M16" i="27"/>
  <c r="L24" i="27"/>
  <c r="L12" i="27"/>
  <c r="M10" i="27"/>
  <c r="M24" i="27"/>
  <c r="M24" i="26"/>
  <c r="M16" i="26"/>
  <c r="L26" i="26"/>
  <c r="L22" i="26"/>
  <c r="M16" i="24"/>
  <c r="M24" i="24"/>
  <c r="M10" i="24"/>
  <c r="M26" i="24"/>
  <c r="M12" i="24"/>
  <c r="M20" i="24"/>
  <c r="K18" i="23"/>
  <c r="M16" i="23"/>
  <c r="K22" i="23"/>
  <c r="M26" i="23"/>
  <c r="M20" i="23"/>
  <c r="L18" i="23"/>
  <c r="M10" i="23"/>
  <c r="K14" i="23"/>
  <c r="L22" i="23"/>
  <c r="L14" i="23"/>
  <c r="M24" i="23"/>
  <c r="K10" i="23"/>
  <c r="L10" i="23"/>
  <c r="L26" i="23"/>
  <c r="M12" i="23"/>
  <c r="M18" i="23"/>
  <c r="K12" i="20"/>
  <c r="K26" i="20"/>
  <c r="L26" i="20"/>
  <c r="L22" i="20"/>
  <c r="M20" i="20"/>
  <c r="K14" i="20"/>
  <c r="P16" i="20"/>
  <c r="K16" i="20"/>
  <c r="M22" i="20"/>
  <c r="K10" i="20"/>
  <c r="M26" i="20"/>
  <c r="M12" i="20"/>
  <c r="M28" i="20"/>
  <c r="P16" i="21"/>
  <c r="K24" i="21"/>
  <c r="K22" i="21"/>
  <c r="L14" i="21"/>
  <c r="K28" i="21"/>
  <c r="L28" i="21"/>
  <c r="M28" i="21"/>
  <c r="M26" i="21"/>
  <c r="L22" i="21"/>
  <c r="M20" i="21"/>
  <c r="K20" i="21"/>
  <c r="L18" i="21"/>
  <c r="M14" i="21"/>
  <c r="K14" i="21"/>
  <c r="L10" i="21"/>
  <c r="K10" i="21"/>
  <c r="M10" i="21"/>
  <c r="M16" i="21"/>
  <c r="M18" i="21"/>
  <c r="M12" i="21"/>
  <c r="M22" i="21"/>
  <c r="K18" i="38"/>
  <c r="K10" i="38"/>
  <c r="K14" i="38"/>
  <c r="L18" i="38"/>
  <c r="K28" i="38"/>
  <c r="K20" i="38"/>
  <c r="L20" i="38"/>
  <c r="K18" i="37"/>
  <c r="K24" i="37"/>
  <c r="L24" i="37"/>
  <c r="K20" i="37"/>
  <c r="M18" i="37"/>
  <c r="K30" i="37"/>
  <c r="L12" i="37"/>
  <c r="L16" i="37"/>
  <c r="L30" i="37"/>
  <c r="K10" i="36"/>
  <c r="K14" i="36"/>
  <c r="L18" i="36"/>
  <c r="K28" i="36"/>
  <c r="L10" i="36"/>
  <c r="L14" i="36"/>
  <c r="M18" i="36"/>
  <c r="L28" i="36"/>
  <c r="K24" i="36"/>
  <c r="L24" i="36"/>
  <c r="K20" i="36"/>
  <c r="K12" i="36"/>
  <c r="K16" i="36"/>
  <c r="K30" i="36"/>
  <c r="K26" i="36"/>
  <c r="L26" i="36"/>
  <c r="K24" i="35"/>
  <c r="L24" i="35"/>
  <c r="K12" i="35"/>
  <c r="K16" i="35"/>
  <c r="L20" i="35"/>
  <c r="K30" i="35"/>
  <c r="L12" i="35"/>
  <c r="L16" i="35"/>
  <c r="L30" i="35"/>
  <c r="K12" i="34"/>
  <c r="K18" i="34"/>
  <c r="K30" i="34"/>
  <c r="L12" i="34"/>
  <c r="L16" i="34"/>
  <c r="M20" i="34"/>
  <c r="L30" i="34"/>
  <c r="M16" i="34"/>
  <c r="K10" i="33"/>
  <c r="K14" i="33"/>
  <c r="L18" i="33"/>
  <c r="K28" i="33"/>
  <c r="L10" i="33"/>
  <c r="L14" i="33"/>
  <c r="M18" i="33"/>
  <c r="L28" i="33"/>
  <c r="K12" i="33"/>
  <c r="K16" i="33"/>
  <c r="L20" i="33"/>
  <c r="K30" i="33"/>
  <c r="L12" i="33"/>
  <c r="L16" i="33"/>
  <c r="L30" i="33"/>
  <c r="K28" i="32"/>
  <c r="L10" i="32"/>
  <c r="L14" i="32"/>
  <c r="M18" i="32"/>
  <c r="L28" i="32"/>
  <c r="L18" i="32"/>
  <c r="M10" i="32"/>
  <c r="M14" i="32"/>
  <c r="K24" i="32"/>
  <c r="L24" i="32"/>
  <c r="K20" i="32"/>
  <c r="K12" i="32"/>
  <c r="K16" i="32"/>
  <c r="L20" i="32"/>
  <c r="K30" i="32"/>
  <c r="L12" i="32"/>
  <c r="L16" i="32"/>
  <c r="L30" i="32"/>
  <c r="L24" i="31"/>
  <c r="K20" i="31"/>
  <c r="M24" i="31"/>
  <c r="K12" i="31"/>
  <c r="K16" i="31"/>
  <c r="L20" i="31"/>
  <c r="K30" i="31"/>
  <c r="L12" i="31"/>
  <c r="L16" i="31"/>
  <c r="L30" i="31"/>
  <c r="K24" i="30"/>
  <c r="L24" i="30"/>
  <c r="K12" i="30"/>
  <c r="K16" i="30"/>
  <c r="K30" i="30"/>
  <c r="L12" i="30"/>
  <c r="L16" i="30"/>
  <c r="L30" i="30"/>
  <c r="K28" i="28"/>
  <c r="L10" i="28"/>
  <c r="L14" i="28"/>
  <c r="M18" i="28"/>
  <c r="L28" i="28"/>
  <c r="L18" i="28"/>
  <c r="M10" i="28"/>
  <c r="M14" i="28"/>
  <c r="K24" i="28"/>
  <c r="L24" i="28"/>
  <c r="K20" i="28"/>
  <c r="K12" i="28"/>
  <c r="K16" i="28"/>
  <c r="K30" i="28"/>
  <c r="K26" i="28"/>
  <c r="L26" i="28"/>
  <c r="K10" i="27"/>
  <c r="K14" i="27"/>
  <c r="L18" i="27"/>
  <c r="K28" i="27"/>
  <c r="K18" i="27"/>
  <c r="L10" i="27"/>
  <c r="L14" i="27"/>
  <c r="L28" i="27"/>
  <c r="K22" i="27"/>
  <c r="M22" i="27"/>
  <c r="K30" i="27"/>
  <c r="K26" i="27"/>
  <c r="L26" i="27"/>
  <c r="K28" i="26"/>
  <c r="L10" i="26"/>
  <c r="L14" i="26"/>
  <c r="M18" i="26"/>
  <c r="L28" i="26"/>
  <c r="M10" i="26"/>
  <c r="M14" i="26"/>
  <c r="K24" i="26"/>
  <c r="K18" i="26"/>
  <c r="L24" i="26"/>
  <c r="K20" i="26"/>
  <c r="K12" i="26"/>
  <c r="K16" i="26"/>
  <c r="L20" i="26"/>
  <c r="L12" i="26"/>
  <c r="L16" i="26"/>
  <c r="M22" i="26"/>
  <c r="K14" i="25"/>
  <c r="L18" i="25"/>
  <c r="K28" i="25"/>
  <c r="K10" i="25"/>
  <c r="L10" i="25"/>
  <c r="L14" i="25"/>
  <c r="M18" i="25"/>
  <c r="L28" i="25"/>
  <c r="K24" i="25"/>
  <c r="L24" i="25"/>
  <c r="K20" i="25"/>
  <c r="K12" i="25"/>
  <c r="K16" i="25"/>
  <c r="L20" i="25"/>
  <c r="L12" i="25"/>
  <c r="L16" i="25"/>
  <c r="M22" i="24"/>
  <c r="K10" i="24"/>
  <c r="K14" i="24"/>
  <c r="L18" i="24"/>
  <c r="K28" i="24"/>
  <c r="L26" i="24"/>
  <c r="K22" i="24"/>
  <c r="L10" i="24"/>
  <c r="L14" i="24"/>
  <c r="M18" i="24"/>
  <c r="L28" i="24"/>
  <c r="K26" i="24"/>
  <c r="K24" i="24"/>
  <c r="M22" i="23"/>
  <c r="K24" i="23"/>
  <c r="L24" i="23"/>
  <c r="K20" i="23"/>
  <c r="K12" i="23"/>
  <c r="K16" i="23"/>
  <c r="L20" i="23"/>
  <c r="L12" i="23"/>
  <c r="L16" i="23"/>
  <c r="K18" i="21"/>
  <c r="L24" i="21"/>
  <c r="K12" i="21"/>
  <c r="K16" i="21"/>
  <c r="L20" i="21"/>
  <c r="M24" i="21"/>
  <c r="L12" i="21"/>
  <c r="L16" i="21"/>
  <c r="K26" i="21"/>
  <c r="L26" i="21"/>
  <c r="K18" i="20"/>
  <c r="L10" i="20"/>
  <c r="L14" i="20"/>
  <c r="M18" i="20"/>
  <c r="L28" i="20"/>
  <c r="K24" i="20"/>
  <c r="L24" i="20"/>
  <c r="K20" i="20"/>
  <c r="L12" i="20"/>
  <c r="L16" i="20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P16" i="15" s="1"/>
  <c r="J8" i="15"/>
  <c r="P12" i="15" s="1"/>
  <c r="P13" i="15" s="1"/>
  <c r="L24" i="15" l="1"/>
  <c r="K20" i="15"/>
  <c r="L14" i="15"/>
  <c r="M26" i="15"/>
  <c r="M22" i="15"/>
  <c r="M12" i="15"/>
  <c r="M18" i="15"/>
  <c r="M24" i="15"/>
  <c r="M28" i="15"/>
  <c r="K28" i="15"/>
  <c r="L28" i="15"/>
  <c r="M20" i="15"/>
  <c r="L20" i="15"/>
  <c r="K22" i="15"/>
  <c r="L22" i="15"/>
  <c r="L16" i="15"/>
  <c r="M10" i="15"/>
  <c r="K12" i="15"/>
  <c r="L12" i="15"/>
  <c r="M16" i="15"/>
  <c r="K26" i="15"/>
  <c r="L26" i="15"/>
  <c r="K18" i="15"/>
  <c r="K10" i="15"/>
  <c r="K14" i="15"/>
  <c r="L18" i="15"/>
  <c r="L10" i="15"/>
  <c r="M14" i="15"/>
  <c r="K24" i="15"/>
  <c r="K16" i="15"/>
</calcChain>
</file>

<file path=xl/sharedStrings.xml><?xml version="1.0" encoding="utf-8"?>
<sst xmlns="http://schemas.openxmlformats.org/spreadsheetml/2006/main" count="1398" uniqueCount="56">
  <si>
    <t>TSS (mg/L)</t>
  </si>
  <si>
    <t>Stdev</t>
  </si>
  <si>
    <t>Bridge</t>
  </si>
  <si>
    <t>Bells</t>
  </si>
  <si>
    <t>Causeway</t>
  </si>
  <si>
    <t>Sample Type Suffix</t>
  </si>
  <si>
    <t>LCS</t>
  </si>
  <si>
    <t>Lab Control Standard</t>
  </si>
  <si>
    <t>B</t>
  </si>
  <si>
    <t>Blank</t>
  </si>
  <si>
    <t>QC Standard Lot #: 210302</t>
  </si>
  <si>
    <t>WS</t>
  </si>
  <si>
    <t>Water Sample</t>
  </si>
  <si>
    <t>Pan ID</t>
  </si>
  <si>
    <t>Sample</t>
  </si>
  <si>
    <t>Sample Type</t>
  </si>
  <si>
    <t>Date Collected</t>
  </si>
  <si>
    <t>Volume Filtered (L)</t>
  </si>
  <si>
    <t>Initial Wt #1 (g)</t>
  </si>
  <si>
    <t>Initial Wt #2 (g)</t>
  </si>
  <si>
    <t>Final Wt #1 (g)</t>
  </si>
  <si>
    <t>Final Wt #2 (g)</t>
  </si>
  <si>
    <t>Avg TSS (mg/L)</t>
  </si>
  <si>
    <t>RPD (%)</t>
  </si>
  <si>
    <t>Quality Control Data Summary</t>
  </si>
  <si>
    <t>Concentration (mg/L)</t>
  </si>
  <si>
    <t>LCS (93.2 mg/L)</t>
  </si>
  <si>
    <t>% Recovery</t>
  </si>
  <si>
    <t>Blank Data</t>
  </si>
  <si>
    <t>Sandusky Bay site list</t>
  </si>
  <si>
    <t>Muddy_Creek</t>
  </si>
  <si>
    <t>ODNR_4</t>
  </si>
  <si>
    <t>ODNR_6</t>
  </si>
  <si>
    <t>ODNR_2</t>
  </si>
  <si>
    <t>Buoy_2</t>
  </si>
  <si>
    <t>ODNR_1</t>
  </si>
  <si>
    <t>EC_1163</t>
  </si>
  <si>
    <t>ps: 20230530</t>
  </si>
  <si>
    <t>QC Standard Lot #: 221118</t>
  </si>
  <si>
    <t>Muddy_Creek - do not use</t>
  </si>
  <si>
    <t>ps: 20230606</t>
  </si>
  <si>
    <t>ps: 20230613</t>
  </si>
  <si>
    <t>Sample_Type</t>
  </si>
  <si>
    <t>Date_Collected</t>
  </si>
  <si>
    <t>Volume_Filtered</t>
  </si>
  <si>
    <t>Initial_Weight_1</t>
  </si>
  <si>
    <t>Initial_Weight_2</t>
  </si>
  <si>
    <t>Final_Weight_1</t>
  </si>
  <si>
    <t>Final_Weight_2</t>
  </si>
  <si>
    <t>TSS</t>
  </si>
  <si>
    <t>replicate</t>
  </si>
  <si>
    <t>site</t>
  </si>
  <si>
    <t>Raccoon Creek 1</t>
  </si>
  <si>
    <t>Raccoon Creek 2</t>
  </si>
  <si>
    <t>Raccoon Creek 3</t>
  </si>
  <si>
    <t>Raccoon Creek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</si>
</sst>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10"/>
  </cellStyleXfs>
  <cellXfs count="74">
    <xf numFmtId="0" fontId="0" fillId="0" borderId="0" xfId="0" applyFont="1" applyAlignment="1"/>
    <xf numFmtId="0" fontId="2" fillId="0" borderId="1" xfId="0" applyFont="1" applyBorder="1"/>
    <xf numFmtId="0" fontId="4" fillId="0" borderId="1" xfId="0" applyFont="1" applyBorder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4" fillId="2" borderId="1" xfId="0" applyFont="1" applyFill="1" applyBorder="1"/>
    <xf numFmtId="2" fontId="4" fillId="2" borderId="1" xfId="0" applyNumberFormat="1" applyFont="1" applyFill="1" applyBorder="1"/>
    <xf numFmtId="2" fontId="4" fillId="0" borderId="1" xfId="0" applyNumberFormat="1" applyFont="1" applyBorder="1"/>
    <xf numFmtId="0" fontId="2" fillId="0" borderId="0" xfId="0" applyFont="1"/>
    <xf numFmtId="0" fontId="4" fillId="0" borderId="8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9" xfId="0" applyFont="1" applyBorder="1"/>
    <xf numFmtId="0" fontId="1" fillId="0" borderId="10" xfId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2" xfId="0" applyFont="1" applyBorder="1" applyAlignment="1"/>
    <xf numFmtId="0" fontId="3" fillId="0" borderId="11" xfId="0" applyFont="1" applyBorder="1" applyAlignment="1">
      <alignment horizontal="center"/>
    </xf>
    <xf numFmtId="14" fontId="4" fillId="0" borderId="1" xfId="0" applyNumberFormat="1" applyFont="1" applyBorder="1"/>
    <xf numFmtId="0" fontId="2" fillId="0" borderId="8" xfId="0" applyFont="1" applyBorder="1" applyAlignment="1">
      <alignment horizontal="center"/>
    </xf>
    <xf numFmtId="0" fontId="3" fillId="0" borderId="15" xfId="0" applyFont="1" applyBorder="1" applyAlignment="1">
      <alignment wrapText="1"/>
    </xf>
    <xf numFmtId="0" fontId="3" fillId="3" borderId="15" xfId="0" applyFont="1" applyFill="1" applyBorder="1" applyAlignment="1">
      <alignment wrapText="1"/>
    </xf>
    <xf numFmtId="0" fontId="3" fillId="0" borderId="15" xfId="0" applyFont="1" applyBorder="1" applyAlignment="1">
      <alignment horizontal="right" wrapText="1"/>
    </xf>
    <xf numFmtId="14" fontId="3" fillId="0" borderId="15" xfId="0" applyNumberFormat="1" applyFont="1" applyBorder="1" applyAlignment="1">
      <alignment horizontal="right" wrapText="1"/>
    </xf>
    <xf numFmtId="0" fontId="0" fillId="0" borderId="15" xfId="0" applyFont="1" applyBorder="1" applyAlignment="1"/>
    <xf numFmtId="0" fontId="0" fillId="0" borderId="10" xfId="0" applyFont="1" applyBorder="1" applyAlignment="1"/>
    <xf numFmtId="0" fontId="0" fillId="0" borderId="15" xfId="0" applyFont="1" applyFill="1" applyBorder="1" applyAlignment="1"/>
    <xf numFmtId="14" fontId="0" fillId="0" borderId="15" xfId="0" applyNumberFormat="1" applyFont="1" applyFill="1" applyBorder="1" applyAlignment="1"/>
    <xf numFmtId="0" fontId="0" fillId="0" borderId="10" xfId="0" applyFont="1" applyFill="1" applyBorder="1" applyAlignment="1"/>
    <xf numFmtId="14" fontId="0" fillId="0" borderId="10" xfId="0" applyNumberFormat="1" applyFont="1" applyFill="1" applyBorder="1" applyAlignment="1"/>
    <xf numFmtId="0" fontId="3" fillId="0" borderId="0" xfId="0" applyFont="1" applyAlignment="1"/>
    <xf numFmtId="0" fontId="6" fillId="0" borderId="1" xfId="0" applyFont="1" applyBorder="1" applyAlignment="1"/>
    <xf numFmtId="0" fontId="6" fillId="4" borderId="1" xfId="0" applyFont="1" applyFill="1" applyBorder="1" applyAlignment="1"/>
    <xf numFmtId="14" fontId="6" fillId="0" borderId="1" xfId="0" applyNumberFormat="1" applyFont="1" applyBorder="1" applyAlignment="1"/>
    <xf numFmtId="0" fontId="6" fillId="0" borderId="8" xfId="0" applyFont="1" applyBorder="1" applyAlignment="1"/>
    <xf numFmtId="0" fontId="6" fillId="0" borderId="3" xfId="0" applyFont="1" applyBorder="1" applyAlignment="1"/>
    <xf numFmtId="0" fontId="6" fillId="0" borderId="9" xfId="0" applyFont="1" applyBorder="1" applyAlignment="1"/>
    <xf numFmtId="0" fontId="7" fillId="0" borderId="1" xfId="0" applyFont="1" applyBorder="1" applyAlignment="1">
      <alignment horizontal="center"/>
    </xf>
    <xf numFmtId="0" fontId="6" fillId="0" borderId="2" xfId="0" applyFont="1" applyBorder="1" applyAlignment="1"/>
    <xf numFmtId="0" fontId="6" fillId="0" borderId="17" xfId="0" applyFont="1" applyFill="1" applyBorder="1" applyAlignment="1"/>
    <xf numFmtId="2" fontId="0" fillId="0" borderId="15" xfId="0" applyNumberFormat="1" applyFont="1" applyFill="1" applyBorder="1" applyAlignment="1"/>
    <xf numFmtId="2" fontId="0" fillId="0" borderId="10" xfId="0" applyNumberFormat="1" applyFont="1" applyFill="1" applyBorder="1" applyAlignment="1"/>
    <xf numFmtId="164" fontId="0" fillId="0" borderId="15" xfId="0" applyNumberFormat="1" applyFont="1" applyFill="1" applyBorder="1" applyAlignment="1"/>
    <xf numFmtId="164" fontId="0" fillId="0" borderId="10" xfId="0" applyNumberFormat="1" applyFont="1" applyFill="1" applyBorder="1" applyAlignment="1"/>
    <xf numFmtId="0" fontId="2" fillId="0" borderId="16" xfId="0" applyFont="1" applyFill="1" applyBorder="1" applyAlignment="1">
      <alignment horizontal="center"/>
    </xf>
    <xf numFmtId="14" fontId="2" fillId="0" borderId="16" xfId="0" applyNumberFormat="1" applyFont="1" applyFill="1" applyBorder="1" applyAlignment="1">
      <alignment horizontal="center"/>
    </xf>
    <xf numFmtId="164" fontId="2" fillId="0" borderId="16" xfId="0" applyNumberFormat="1" applyFont="1" applyFill="1" applyBorder="1" applyAlignment="1">
      <alignment horizontal="center"/>
    </xf>
    <xf numFmtId="2" fontId="2" fillId="0" borderId="16" xfId="0" applyNumberFormat="1" applyFont="1" applyFill="1" applyBorder="1" applyAlignment="1">
      <alignment horizontal="center"/>
    </xf>
    <xf numFmtId="14" fontId="4" fillId="0" borderId="8" xfId="0" applyNumberFormat="1" applyFont="1" applyBorder="1"/>
    <xf numFmtId="0" fontId="4" fillId="0" borderId="15" xfId="0" applyFont="1" applyBorder="1"/>
    <xf numFmtId="14" fontId="4" fillId="0" borderId="15" xfId="0" applyNumberFormat="1" applyFont="1" applyBorder="1"/>
    <xf numFmtId="0" fontId="0" fillId="5" borderId="15" xfId="0" applyFont="1" applyFill="1" applyBorder="1" applyAlignment="1"/>
    <xf numFmtId="2" fontId="4" fillId="5" borderId="8" xfId="0" applyNumberFormat="1" applyFont="1" applyFill="1" applyBorder="1" applyAlignment="1">
      <alignment horizontal="center" vertical="center"/>
    </xf>
    <xf numFmtId="0" fontId="4" fillId="5" borderId="1" xfId="0" applyFont="1" applyFill="1" applyBorder="1"/>
    <xf numFmtId="14" fontId="0" fillId="0" borderId="0" xfId="0" applyNumberFormat="1" applyFont="1" applyAlignment="1"/>
    <xf numFmtId="0" fontId="2" fillId="0" borderId="15" xfId="0" applyFont="1" applyBorder="1" applyAlignment="1">
      <alignment horizontal="center"/>
    </xf>
    <xf numFmtId="0" fontId="4" fillId="2" borderId="15" xfId="0" applyFont="1" applyFill="1" applyBorder="1"/>
    <xf numFmtId="2" fontId="4" fillId="2" borderId="15" xfId="0" applyNumberFormat="1" applyFont="1" applyFill="1" applyBorder="1"/>
    <xf numFmtId="14" fontId="4" fillId="0" borderId="15" xfId="0" applyNumberFormat="1" applyFont="1" applyFill="1" applyBorder="1"/>
    <xf numFmtId="14" fontId="0" fillId="5" borderId="15" xfId="0" applyNumberFormat="1" applyFont="1" applyFill="1" applyBorder="1" applyAlignment="1"/>
    <xf numFmtId="2" fontId="4" fillId="0" borderId="8" xfId="0" applyNumberFormat="1" applyFont="1" applyBorder="1" applyAlignment="1">
      <alignment horizontal="center" vertical="center"/>
    </xf>
    <xf numFmtId="0" fontId="5" fillId="0" borderId="9" xfId="0" applyFont="1" applyBorder="1"/>
    <xf numFmtId="0" fontId="2" fillId="0" borderId="2" xfId="0" applyFont="1" applyBorder="1" applyAlignment="1">
      <alignment horizontal="center"/>
    </xf>
    <xf numFmtId="0" fontId="5" fillId="0" borderId="3" xfId="0" applyFont="1" applyBorder="1"/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4" fillId="0" borderId="2" xfId="0" applyFont="1" applyBorder="1" applyAlignment="1">
      <alignment horizontal="center"/>
    </xf>
    <xf numFmtId="0" fontId="5" fillId="0" borderId="17" xfId="0" applyFont="1" applyBorder="1"/>
    <xf numFmtId="2" fontId="4" fillId="0" borderId="15" xfId="0" applyNumberFormat="1" applyFont="1" applyBorder="1" applyAlignment="1">
      <alignment horizontal="center" vertical="center"/>
    </xf>
    <xf numFmtId="0" fontId="5" fillId="0" borderId="15" xfId="0" applyFont="1" applyBorder="1"/>
    <xf numFmtId="2" fontId="4" fillId="0" borderId="9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B81880A5-D7B4-4F2D-88A2-3F0B54F105D9}"/>
  </cellStyles>
  <dxfs count="7"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double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27494E66-CF06-4A54-A3AB-EA434D4ECC66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D7038E80-20C4-48A8-BE05-2DD32580ED46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65DA2225-04B0-4EE3-8336-2F5CC66278C6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645CFEF9-D4F9-45F1-8D9C-B8AB67C4E8A6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6B1EA699-5CD2-4BA0-B11C-4E95675283F4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CDD8A2E2-FCBB-4C5F-9A14-A27F22671477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A97250F-239A-4A18-960C-2C8D3EE5B0D4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234B94F1-C1DD-4969-A695-5383C573A567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14B189E-8F50-4EA6-A4BD-51A61D688A97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CC2D8580-C2D1-484C-9D49-A16DDBF9CB59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80C64D63-2DB9-4747-9714-406596F18760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C361D600-8D06-4E69-85FA-3E652C8D50F6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C356E10-99C9-42A6-80C2-4C518200C7F6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9E4B5DCA-D649-4C9E-AD68-EFA11AF59CA2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AEAC6AC6-0DB5-4944-8B0B-053981B53227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2EB9ECF7-3DF5-46AE-BF89-F21E65729006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F9347090-99AA-44C0-9D45-3CDE977608D6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CF5E88EB-895D-45C4-A38E-1581656FB99E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321BAB7B-0900-4844-8C55-975B6D866A9F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A38DB8E-666C-4275-AB6B-392C3F9D103D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2E8451-4DDD-437A-8E3A-EEBDF51A65B0}" name="Table1" displayName="Table1" ref="A1:A21" totalsRowShown="0" headerRowDxfId="6" headerRowBorderDxfId="5" tableBorderDxfId="4" totalsRowBorderDxfId="3">
  <tableColumns count="1">
    <tableColumn id="2" xr3:uid="{D70BD59C-79D5-4EAF-A155-78D94BBEE436}" name="Sandusky Bay site list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43E0-02EC-4877-A533-8671C2A896C9}">
  <sheetPr codeName="Sheet2">
    <tabColor rgb="FF00B050"/>
  </sheetPr>
  <dimension ref="A1:P998"/>
  <sheetViews>
    <sheetView showGridLines="0" workbookViewId="0">
      <selection activeCell="J8" sqref="J8"/>
    </sheetView>
  </sheetViews>
  <sheetFormatPr defaultColWidth="11.19921875" defaultRowHeight="15" customHeight="1" x14ac:dyDescent="0.3"/>
  <cols>
    <col min="1" max="1" width="12.3984375" customWidth="1"/>
    <col min="2" max="2" width="35.3984375" customWidth="1"/>
    <col min="3" max="4" width="15.3984375" customWidth="1"/>
    <col min="5" max="5" width="18.59765625" customWidth="1"/>
    <col min="6" max="12" width="15.3984375" customWidth="1"/>
    <col min="13" max="13" width="13.3984375" customWidth="1"/>
    <col min="14" max="14" width="2.8984375" customWidth="1"/>
    <col min="15" max="15" width="15.3984375" customWidth="1"/>
    <col min="16" max="16" width="15.09765625" customWidth="1"/>
    <col min="17" max="26" width="11" customWidth="1"/>
  </cols>
  <sheetData>
    <row r="1" spans="1:16" ht="15.75" customHeight="1" x14ac:dyDescent="0.3">
      <c r="B1" t="s">
        <v>37</v>
      </c>
      <c r="E1" s="1" t="s">
        <v>5</v>
      </c>
    </row>
    <row r="2" spans="1:16" ht="15.75" customHeight="1" x14ac:dyDescent="0.3">
      <c r="D2" s="2" t="s">
        <v>6</v>
      </c>
      <c r="E2" s="2" t="s">
        <v>7</v>
      </c>
    </row>
    <row r="3" spans="1:16" ht="15.75" customHeight="1" x14ac:dyDescent="0.3">
      <c r="D3" s="2" t="s">
        <v>8</v>
      </c>
      <c r="E3" s="2" t="s">
        <v>9</v>
      </c>
    </row>
    <row r="4" spans="1:16" ht="15.75" customHeight="1" x14ac:dyDescent="0.3">
      <c r="A4" s="64" t="s">
        <v>38</v>
      </c>
      <c r="B4" s="63"/>
      <c r="D4" s="2" t="s">
        <v>11</v>
      </c>
      <c r="E4" s="2" t="s">
        <v>12</v>
      </c>
    </row>
    <row r="5" spans="1:16" ht="15.75" customHeight="1" x14ac:dyDescent="0.3">
      <c r="A5" s="3"/>
      <c r="B5" s="3"/>
      <c r="D5" s="3"/>
      <c r="E5" s="3"/>
    </row>
    <row r="6" spans="1:16" ht="15.75" customHeight="1" x14ac:dyDescent="0.3">
      <c r="A6" s="3"/>
      <c r="B6" s="3"/>
    </row>
    <row r="7" spans="1:16" ht="15.75" customHeight="1" x14ac:dyDescent="0.3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3">
      <c r="A8" s="2">
        <v>1</v>
      </c>
      <c r="B8" s="2" t="s">
        <v>6</v>
      </c>
      <c r="C8" s="2" t="s">
        <v>6</v>
      </c>
      <c r="D8" s="5"/>
      <c r="E8" s="2">
        <v>0.1</v>
      </c>
      <c r="F8" s="2">
        <v>0.12640000000000001</v>
      </c>
      <c r="G8" s="2">
        <v>0.12620000000000001</v>
      </c>
      <c r="H8" s="2">
        <v>0.12620000000000001</v>
      </c>
      <c r="I8" s="2">
        <v>0.12670000000000001</v>
      </c>
      <c r="J8" s="2">
        <f t="shared" ref="J8:J30" si="0">1000*(AVERAGE(H8:I8)-AVERAGE(F8:G8))/E8</f>
        <v>1.4999999999998348</v>
      </c>
      <c r="K8" s="6"/>
      <c r="L8" s="6"/>
      <c r="M8" s="5"/>
      <c r="O8" s="67"/>
      <c r="P8" s="68"/>
    </row>
    <row r="9" spans="1:16" ht="15.75" customHeight="1" x14ac:dyDescent="0.3">
      <c r="A9" s="2">
        <v>2</v>
      </c>
      <c r="B9" s="2" t="s">
        <v>9</v>
      </c>
      <c r="C9" s="2" t="s">
        <v>8</v>
      </c>
      <c r="D9" s="5"/>
      <c r="E9" s="2">
        <v>0.1</v>
      </c>
      <c r="F9" s="2">
        <v>0.1278</v>
      </c>
      <c r="G9" s="2">
        <v>0.12790000000000001</v>
      </c>
      <c r="H9" s="2">
        <v>0.1278</v>
      </c>
      <c r="I9" s="2">
        <v>0.12820000000000001</v>
      </c>
      <c r="J9" s="2">
        <f t="shared" si="0"/>
        <v>1.4999999999998348</v>
      </c>
      <c r="K9" s="6"/>
      <c r="L9" s="6"/>
      <c r="M9" s="5"/>
    </row>
    <row r="10" spans="1:16" ht="15.75" customHeight="1" x14ac:dyDescent="0.3">
      <c r="A10" s="2">
        <v>3</v>
      </c>
      <c r="B10" s="2" t="s">
        <v>2</v>
      </c>
      <c r="C10" s="2" t="s">
        <v>11</v>
      </c>
      <c r="D10" s="18">
        <v>45076</v>
      </c>
      <c r="E10" s="2">
        <v>0.1</v>
      </c>
      <c r="F10" s="2">
        <v>0.13070000000000001</v>
      </c>
      <c r="G10" s="2">
        <v>0.13059999999999999</v>
      </c>
      <c r="H10" s="2">
        <v>0.13320000000000001</v>
      </c>
      <c r="I10" s="2">
        <v>0.1326</v>
      </c>
      <c r="J10" s="2">
        <f t="shared" si="0"/>
        <v>22.500000000000295</v>
      </c>
      <c r="K10" s="60">
        <f>AVERAGE(J10:J11)</f>
        <v>22.000000000000071</v>
      </c>
      <c r="L10" s="60">
        <f>STDEV(J10:J11)</f>
        <v>0.70710678118686154</v>
      </c>
      <c r="M10" s="60">
        <f>((J10-J11)*100)/AVERAGE(J10:J11)</f>
        <v>4.5454545454565496</v>
      </c>
      <c r="O10" s="62" t="s">
        <v>6</v>
      </c>
      <c r="P10" s="63"/>
    </row>
    <row r="11" spans="1:16" ht="15.75" customHeight="1" x14ac:dyDescent="0.3">
      <c r="A11" s="2">
        <v>4</v>
      </c>
      <c r="B11" s="2" t="s">
        <v>2</v>
      </c>
      <c r="C11" s="2" t="s">
        <v>11</v>
      </c>
      <c r="D11" s="18">
        <v>45076</v>
      </c>
      <c r="E11" s="2">
        <v>0.1</v>
      </c>
      <c r="F11" s="2">
        <v>0.1298</v>
      </c>
      <c r="G11" s="2">
        <v>0.1293</v>
      </c>
      <c r="H11" s="2">
        <v>0.1318</v>
      </c>
      <c r="I11" s="2">
        <v>0.13159999999999999</v>
      </c>
      <c r="J11" s="2">
        <f t="shared" si="0"/>
        <v>21.499999999999851</v>
      </c>
      <c r="K11" s="61"/>
      <c r="L11" s="61"/>
      <c r="M11" s="61"/>
      <c r="O11" s="69" t="s">
        <v>25</v>
      </c>
      <c r="P11" s="63"/>
    </row>
    <row r="12" spans="1:16" ht="15.75" customHeight="1" x14ac:dyDescent="0.3">
      <c r="A12" s="2">
        <v>5</v>
      </c>
      <c r="B12" s="2" t="s">
        <v>36</v>
      </c>
      <c r="C12" s="2" t="s">
        <v>11</v>
      </c>
      <c r="D12" s="18">
        <v>45076</v>
      </c>
      <c r="E12" s="2">
        <v>0.1</v>
      </c>
      <c r="F12" s="2">
        <v>0.127</v>
      </c>
      <c r="G12" s="2">
        <v>0.12659999999999999</v>
      </c>
      <c r="H12" s="2">
        <v>0.12839999999999999</v>
      </c>
      <c r="I12" s="2">
        <v>0.1283</v>
      </c>
      <c r="J12" s="2">
        <f t="shared" si="0"/>
        <v>15.499999999999957</v>
      </c>
      <c r="K12" s="60">
        <f>AVERAGE(J12:J13)</f>
        <v>15.749999999999929</v>
      </c>
      <c r="L12" s="60">
        <f>STDEV(J12:J13)</f>
        <v>0.35355339059323482</v>
      </c>
      <c r="M12" s="60">
        <f>((J12-J13)*100)/AVERAGE(J12:J13)</f>
        <v>-3.1746031746028391</v>
      </c>
      <c r="O12" s="2" t="s">
        <v>26</v>
      </c>
      <c r="P12" s="7">
        <f>J8</f>
        <v>1.4999999999998348</v>
      </c>
    </row>
    <row r="13" spans="1:16" ht="15.75" customHeight="1" x14ac:dyDescent="0.3">
      <c r="A13" s="2">
        <v>6</v>
      </c>
      <c r="B13" s="2" t="s">
        <v>36</v>
      </c>
      <c r="C13" s="2" t="s">
        <v>11</v>
      </c>
      <c r="D13" s="18">
        <v>45076</v>
      </c>
      <c r="E13" s="2">
        <v>0.1</v>
      </c>
      <c r="F13" s="2">
        <v>0.1285</v>
      </c>
      <c r="G13" s="2">
        <v>0.1283</v>
      </c>
      <c r="H13" s="2">
        <v>0.13009999999999999</v>
      </c>
      <c r="I13" s="2">
        <v>0.12989999999999999</v>
      </c>
      <c r="J13" s="2">
        <f t="shared" si="0"/>
        <v>15.999999999999902</v>
      </c>
      <c r="K13" s="61"/>
      <c r="L13" s="61"/>
      <c r="M13" s="61"/>
      <c r="O13" s="2" t="s">
        <v>27</v>
      </c>
      <c r="P13" s="7">
        <f>P12/93.2*100</f>
        <v>1.6094420600856596</v>
      </c>
    </row>
    <row r="14" spans="1:16" ht="15.75" customHeight="1" x14ac:dyDescent="0.3">
      <c r="A14" s="2">
        <v>7</v>
      </c>
      <c r="B14" s="2" t="s">
        <v>4</v>
      </c>
      <c r="C14" s="2" t="s">
        <v>11</v>
      </c>
      <c r="D14" s="18">
        <v>45076</v>
      </c>
      <c r="E14" s="2">
        <v>0.1</v>
      </c>
      <c r="F14" s="2">
        <v>0.12759999999999999</v>
      </c>
      <c r="G14" s="2">
        <v>0.1273</v>
      </c>
      <c r="H14" s="2">
        <v>0.1285</v>
      </c>
      <c r="I14" s="2">
        <v>0.12859999999999999</v>
      </c>
      <c r="J14" s="2">
        <f t="shared" si="0"/>
        <v>10.999999999999899</v>
      </c>
      <c r="K14" s="60">
        <f>AVERAGE(J14:J15)</f>
        <v>12.249999999999762</v>
      </c>
      <c r="L14" s="60">
        <f>STDEV(J14:J15)</f>
        <v>1.7677669529661597</v>
      </c>
      <c r="M14" s="60">
        <f>((J14-J15)*100)/AVERAGE(J14:J15)</f>
        <v>-20.408163265304271</v>
      </c>
    </row>
    <row r="15" spans="1:16" ht="15.75" customHeight="1" x14ac:dyDescent="0.3">
      <c r="A15" s="2">
        <v>8</v>
      </c>
      <c r="B15" s="2" t="s">
        <v>4</v>
      </c>
      <c r="C15" s="2" t="s">
        <v>11</v>
      </c>
      <c r="D15" s="18">
        <v>45076</v>
      </c>
      <c r="E15" s="2">
        <v>0.1</v>
      </c>
      <c r="F15" s="2">
        <v>0.129</v>
      </c>
      <c r="G15" s="2">
        <v>0.1288</v>
      </c>
      <c r="H15" s="2">
        <v>0.13059999999999999</v>
      </c>
      <c r="I15" s="2">
        <v>0.12989999999999999</v>
      </c>
      <c r="J15" s="2">
        <f t="shared" si="0"/>
        <v>13.499999999999623</v>
      </c>
      <c r="K15" s="61"/>
      <c r="L15" s="61"/>
      <c r="M15" s="61"/>
      <c r="O15" s="62" t="s">
        <v>28</v>
      </c>
      <c r="P15" s="63"/>
    </row>
    <row r="16" spans="1:16" ht="15.75" customHeight="1" x14ac:dyDescent="0.3">
      <c r="A16" s="2">
        <v>9</v>
      </c>
      <c r="B16" s="2" t="s">
        <v>3</v>
      </c>
      <c r="C16" s="2" t="s">
        <v>11</v>
      </c>
      <c r="D16" s="18">
        <v>45076</v>
      </c>
      <c r="E16" s="2">
        <v>0.1</v>
      </c>
      <c r="F16" s="2">
        <v>0.13</v>
      </c>
      <c r="G16" s="2">
        <v>0.1298</v>
      </c>
      <c r="H16" s="2">
        <v>0.1303</v>
      </c>
      <c r="I16" s="2">
        <v>0.13059999999999999</v>
      </c>
      <c r="J16" s="2">
        <f t="shared" si="0"/>
        <v>5.4999999999999494</v>
      </c>
      <c r="K16" s="60">
        <f>AVERAGE(J16:J17)</f>
        <v>7.2500000000000338</v>
      </c>
      <c r="L16" s="60">
        <f>STDEV(J16:J17)</f>
        <v>2.4748737341530398</v>
      </c>
      <c r="M16" s="60">
        <f>((J16-J17)*100)/AVERAGE(J16:J17)</f>
        <v>-48.275862068967626</v>
      </c>
      <c r="O16" s="2" t="s">
        <v>9</v>
      </c>
      <c r="P16" s="7">
        <f>AVERAGE(J9,J30)</f>
        <v>39.249999999999837</v>
      </c>
    </row>
    <row r="17" spans="1:16" ht="15.75" customHeight="1" x14ac:dyDescent="0.3">
      <c r="A17" s="2">
        <v>10</v>
      </c>
      <c r="B17" s="2" t="s">
        <v>3</v>
      </c>
      <c r="C17" s="2" t="s">
        <v>11</v>
      </c>
      <c r="D17" s="18">
        <v>45076</v>
      </c>
      <c r="E17" s="2">
        <v>0.1</v>
      </c>
      <c r="F17" s="2">
        <v>0.1298</v>
      </c>
      <c r="G17" s="2">
        <v>0.1293</v>
      </c>
      <c r="H17" s="2">
        <v>0.1305</v>
      </c>
      <c r="I17" s="2">
        <v>0.13039999999999999</v>
      </c>
      <c r="J17" s="2">
        <f t="shared" si="0"/>
        <v>9.000000000000119</v>
      </c>
      <c r="K17" s="61"/>
      <c r="L17" s="61"/>
      <c r="M17" s="61"/>
      <c r="O17" s="3"/>
      <c r="P17" s="3"/>
    </row>
    <row r="18" spans="1:16" ht="15.75" customHeight="1" x14ac:dyDescent="0.3">
      <c r="A18" s="2">
        <v>11</v>
      </c>
      <c r="B18" s="2" t="s">
        <v>35</v>
      </c>
      <c r="C18" s="2" t="s">
        <v>11</v>
      </c>
      <c r="D18" s="18">
        <v>45076</v>
      </c>
      <c r="E18" s="2">
        <v>0.1</v>
      </c>
      <c r="F18" s="2">
        <v>0.1285</v>
      </c>
      <c r="G18" s="2">
        <v>0.1283</v>
      </c>
      <c r="H18" s="2">
        <v>0.12920000000000001</v>
      </c>
      <c r="I18" s="2">
        <v>0.12939999999999999</v>
      </c>
      <c r="J18" s="2">
        <f t="shared" si="0"/>
        <v>8.9999999999998401</v>
      </c>
      <c r="K18" s="60">
        <f>AVERAGE(J18:J19)</f>
        <v>13.250000000000066</v>
      </c>
      <c r="L18" s="60">
        <f>STDEV(J18:J19)</f>
        <v>6.0104076400859707</v>
      </c>
      <c r="M18" s="60">
        <f>((J18-J19)*100)/AVERAGE(J18:J19)</f>
        <v>-64.150943396229508</v>
      </c>
    </row>
    <row r="19" spans="1:16" ht="15.75" customHeight="1" x14ac:dyDescent="0.3">
      <c r="A19" s="2">
        <v>12</v>
      </c>
      <c r="B19" s="2" t="s">
        <v>35</v>
      </c>
      <c r="C19" s="2" t="s">
        <v>11</v>
      </c>
      <c r="D19" s="18">
        <v>45076</v>
      </c>
      <c r="E19" s="2">
        <v>0.1</v>
      </c>
      <c r="F19" s="2">
        <v>0.1288</v>
      </c>
      <c r="G19" s="2">
        <v>0.12859999999999999</v>
      </c>
      <c r="H19" s="2">
        <v>0.1305</v>
      </c>
      <c r="I19" s="2">
        <v>0.13039999999999999</v>
      </c>
      <c r="J19" s="2">
        <f t="shared" si="0"/>
        <v>17.500000000000291</v>
      </c>
      <c r="K19" s="61"/>
      <c r="L19" s="61"/>
      <c r="M19" s="61"/>
      <c r="O19" s="8"/>
      <c r="P19" s="8"/>
    </row>
    <row r="20" spans="1:16" ht="15.75" customHeight="1" x14ac:dyDescent="0.3">
      <c r="A20" s="2">
        <v>13</v>
      </c>
      <c r="B20" s="2" t="s">
        <v>34</v>
      </c>
      <c r="C20" s="2" t="s">
        <v>11</v>
      </c>
      <c r="D20" s="18">
        <v>45076</v>
      </c>
      <c r="E20" s="2">
        <v>0.1</v>
      </c>
      <c r="F20" s="2">
        <v>0.12759999999999999</v>
      </c>
      <c r="G20" s="2">
        <v>0.12720000000000001</v>
      </c>
      <c r="H20" s="2">
        <v>0.1275</v>
      </c>
      <c r="I20" s="2">
        <v>0.12809999999999999</v>
      </c>
      <c r="J20" s="2">
        <f t="shared" si="0"/>
        <v>3.9999999999998366</v>
      </c>
      <c r="K20" s="60">
        <f>AVERAGE(J20:J21)</f>
        <v>7.2499999999998952</v>
      </c>
      <c r="L20" s="60">
        <f>STDEV(J20:J21)</f>
        <v>4.5961940777126422</v>
      </c>
      <c r="M20" s="60">
        <f>((J20-J21)*100)/AVERAGE(J20:J21)</f>
        <v>-89.655172413796009</v>
      </c>
      <c r="O20" s="3"/>
      <c r="P20" s="3"/>
    </row>
    <row r="21" spans="1:16" ht="15.75" customHeight="1" x14ac:dyDescent="0.3">
      <c r="A21" s="2">
        <v>14</v>
      </c>
      <c r="B21" s="2" t="s">
        <v>34</v>
      </c>
      <c r="C21" s="2" t="s">
        <v>11</v>
      </c>
      <c r="D21" s="18">
        <v>45076</v>
      </c>
      <c r="E21" s="2">
        <v>0.1</v>
      </c>
      <c r="F21" s="2">
        <v>0.12720000000000001</v>
      </c>
      <c r="G21" s="2">
        <v>0.12709999999999999</v>
      </c>
      <c r="H21" s="2">
        <v>0.1283</v>
      </c>
      <c r="I21" s="2">
        <v>0.12809999999999999</v>
      </c>
      <c r="J21" s="2">
        <f t="shared" si="0"/>
        <v>10.499999999999954</v>
      </c>
      <c r="K21" s="61"/>
      <c r="L21" s="61"/>
      <c r="M21" s="61"/>
      <c r="O21" s="3"/>
      <c r="P21" s="3"/>
    </row>
    <row r="22" spans="1:16" ht="15.75" customHeight="1" x14ac:dyDescent="0.3">
      <c r="A22" s="2">
        <v>15</v>
      </c>
      <c r="B22" s="2" t="s">
        <v>33</v>
      </c>
      <c r="C22" s="2" t="s">
        <v>11</v>
      </c>
      <c r="D22" s="18">
        <v>45076</v>
      </c>
      <c r="E22" s="2">
        <v>0.1</v>
      </c>
      <c r="F22" s="2">
        <v>0.1288</v>
      </c>
      <c r="G22" s="2">
        <v>0.12859999999999999</v>
      </c>
      <c r="H22" s="2">
        <v>0.13100000000000001</v>
      </c>
      <c r="I22" s="2">
        <v>0.13059999999999999</v>
      </c>
      <c r="J22" s="2">
        <f t="shared" si="0"/>
        <v>21.000000000000181</v>
      </c>
      <c r="K22" s="60">
        <f>AVERAGE(J22:J23)</f>
        <v>20.249999999999986</v>
      </c>
      <c r="L22" s="60">
        <f>STDEV(J22:J23)</f>
        <v>1.0606601717800952</v>
      </c>
      <c r="M22" s="60">
        <f>((J22-J23)*100)/AVERAGE(J22:J23)</f>
        <v>7.4074074074093241</v>
      </c>
      <c r="O22" s="3"/>
      <c r="P22" s="3"/>
    </row>
    <row r="23" spans="1:16" ht="15.75" customHeight="1" x14ac:dyDescent="0.3">
      <c r="A23" s="2">
        <v>16</v>
      </c>
      <c r="B23" s="2" t="s">
        <v>33</v>
      </c>
      <c r="C23" s="2" t="s">
        <v>11</v>
      </c>
      <c r="D23" s="18">
        <v>45076</v>
      </c>
      <c r="E23" s="2">
        <v>0.1</v>
      </c>
      <c r="F23" s="2">
        <v>0.12720000000000001</v>
      </c>
      <c r="G23" s="2">
        <v>0.12720000000000001</v>
      </c>
      <c r="H23" s="2">
        <v>0.12909999999999999</v>
      </c>
      <c r="I23" s="2">
        <v>0.12920000000000001</v>
      </c>
      <c r="J23" s="2">
        <f t="shared" si="0"/>
        <v>19.499999999999794</v>
      </c>
      <c r="K23" s="61"/>
      <c r="L23" s="61"/>
      <c r="M23" s="61"/>
      <c r="O23" s="3"/>
      <c r="P23" s="3"/>
    </row>
    <row r="24" spans="1:16" ht="15.75" customHeight="1" x14ac:dyDescent="0.3">
      <c r="A24" s="2">
        <v>17</v>
      </c>
      <c r="B24" s="2" t="s">
        <v>32</v>
      </c>
      <c r="C24" s="2" t="s">
        <v>11</v>
      </c>
      <c r="D24" s="18">
        <v>45076</v>
      </c>
      <c r="E24" s="2">
        <v>0.1</v>
      </c>
      <c r="F24" s="2">
        <v>0.12720000000000001</v>
      </c>
      <c r="G24" s="2">
        <v>0.12670000000000001</v>
      </c>
      <c r="H24" s="2">
        <v>0.13020000000000001</v>
      </c>
      <c r="I24" s="2">
        <v>0.13039999999999999</v>
      </c>
      <c r="J24" s="2">
        <f t="shared" si="0"/>
        <v>33.499999999999915</v>
      </c>
      <c r="K24" s="60">
        <f>AVERAGE(J24:J25)</f>
        <v>31.250000000000025</v>
      </c>
      <c r="L24" s="60">
        <f>STDEV(J24:J25)</f>
        <v>3.1819805153393079</v>
      </c>
      <c r="M24" s="60">
        <f>((J24-J25)*100)/AVERAGE(J24:J25)</f>
        <v>14.399999999999283</v>
      </c>
      <c r="O24" s="8"/>
      <c r="P24" s="8"/>
    </row>
    <row r="25" spans="1:16" ht="15.75" customHeight="1" x14ac:dyDescent="0.3">
      <c r="A25" s="2">
        <v>18</v>
      </c>
      <c r="B25" s="9" t="s">
        <v>32</v>
      </c>
      <c r="C25" s="2" t="s">
        <v>11</v>
      </c>
      <c r="D25" s="18">
        <v>45076</v>
      </c>
      <c r="E25" s="2">
        <v>0.1</v>
      </c>
      <c r="F25" s="2">
        <v>0.129</v>
      </c>
      <c r="G25" s="2">
        <v>0.12859999999999999</v>
      </c>
      <c r="H25" s="2">
        <v>0.13170000000000001</v>
      </c>
      <c r="I25" s="2">
        <v>0.13170000000000001</v>
      </c>
      <c r="J25" s="2">
        <f t="shared" si="0"/>
        <v>29.000000000000135</v>
      </c>
      <c r="K25" s="61"/>
      <c r="L25" s="61"/>
      <c r="M25" s="61"/>
      <c r="O25" s="3"/>
      <c r="P25" s="3"/>
    </row>
    <row r="26" spans="1:16" ht="15.75" customHeight="1" x14ac:dyDescent="0.3">
      <c r="A26" s="10">
        <v>19</v>
      </c>
      <c r="B26" s="2" t="s">
        <v>31</v>
      </c>
      <c r="C26" s="11" t="s">
        <v>11</v>
      </c>
      <c r="D26" s="18">
        <v>45076</v>
      </c>
      <c r="E26" s="2">
        <v>0.1</v>
      </c>
      <c r="F26" s="2">
        <v>0.13100000000000001</v>
      </c>
      <c r="G26" s="2">
        <v>0.13059999999999999</v>
      </c>
      <c r="H26" s="2">
        <v>0.1338</v>
      </c>
      <c r="I26" s="2">
        <v>0.13370000000000001</v>
      </c>
      <c r="J26" s="2">
        <f t="shared" si="0"/>
        <v>29.500000000000082</v>
      </c>
      <c r="K26" s="60">
        <f>AVERAGE(J26:J27)</f>
        <v>23.249999999999936</v>
      </c>
      <c r="L26" s="60">
        <f>STDEV(J26:J27)</f>
        <v>8.8388347648320504</v>
      </c>
      <c r="M26" s="60">
        <f>((J26-J27)*100)/AVERAGE(J26:J27)</f>
        <v>53.763440860216456</v>
      </c>
      <c r="O26" s="3"/>
      <c r="P26" s="3"/>
    </row>
    <row r="27" spans="1:16" ht="15.75" customHeight="1" x14ac:dyDescent="0.3">
      <c r="A27" s="10">
        <v>20</v>
      </c>
      <c r="B27" s="2" t="s">
        <v>31</v>
      </c>
      <c r="C27" s="11" t="s">
        <v>11</v>
      </c>
      <c r="D27" s="18">
        <v>45076</v>
      </c>
      <c r="E27" s="2">
        <v>0.1</v>
      </c>
      <c r="F27" s="2">
        <v>0.13100000000000001</v>
      </c>
      <c r="G27" s="2">
        <v>0.1298</v>
      </c>
      <c r="H27" s="2">
        <v>0.13220000000000001</v>
      </c>
      <c r="I27" s="2">
        <v>0.13200000000000001</v>
      </c>
      <c r="J27" s="2">
        <f t="shared" si="0"/>
        <v>16.99999999999979</v>
      </c>
      <c r="K27" s="61"/>
      <c r="L27" s="61"/>
      <c r="M27" s="61"/>
      <c r="O27" s="3"/>
      <c r="P27" s="3"/>
    </row>
    <row r="28" spans="1:16" ht="15.75" customHeight="1" x14ac:dyDescent="0.3">
      <c r="A28" s="2">
        <v>21</v>
      </c>
      <c r="B28" s="12" t="s">
        <v>30</v>
      </c>
      <c r="C28" s="2" t="s">
        <v>11</v>
      </c>
      <c r="D28" s="18">
        <v>45076</v>
      </c>
      <c r="E28" s="2">
        <v>0.1</v>
      </c>
      <c r="F28" s="2">
        <v>0.12790000000000001</v>
      </c>
      <c r="G28" s="2">
        <v>0.12770000000000001</v>
      </c>
      <c r="H28" s="2">
        <v>0.13289999999999999</v>
      </c>
      <c r="I28" s="2">
        <v>0.13250000000000001</v>
      </c>
      <c r="J28" s="2">
        <f t="shared" si="0"/>
        <v>48.999999999999595</v>
      </c>
      <c r="K28" s="60">
        <f t="shared" ref="K28" si="1">AVERAGE(J28:J29)</f>
        <v>51.499999999999879</v>
      </c>
      <c r="L28" s="60">
        <f t="shared" ref="L28" si="2">STDEV(J28:J29)</f>
        <v>3.5355339059331397</v>
      </c>
      <c r="M28" s="60">
        <f t="shared" ref="M28" si="3">((J28-J29)*100)/AVERAGE(J28:J29)</f>
        <v>-9.7087378640787971</v>
      </c>
      <c r="O28" s="3"/>
      <c r="P28" s="3"/>
    </row>
    <row r="29" spans="1:16" ht="15.75" customHeight="1" x14ac:dyDescent="0.3">
      <c r="A29" s="2">
        <v>22</v>
      </c>
      <c r="B29" s="2" t="s">
        <v>30</v>
      </c>
      <c r="C29" s="2" t="s">
        <v>11</v>
      </c>
      <c r="D29" s="18">
        <v>45076</v>
      </c>
      <c r="E29" s="2">
        <v>0.1</v>
      </c>
      <c r="F29" s="2">
        <v>0.12889999999999999</v>
      </c>
      <c r="G29" s="2">
        <v>0.1285</v>
      </c>
      <c r="H29" s="2">
        <v>0.1341</v>
      </c>
      <c r="I29" s="2">
        <v>0.1341</v>
      </c>
      <c r="J29" s="2">
        <f t="shared" si="0"/>
        <v>54.000000000000163</v>
      </c>
      <c r="K29" s="61"/>
      <c r="L29" s="61"/>
      <c r="M29" s="61"/>
      <c r="O29" s="3"/>
      <c r="P29" s="3"/>
    </row>
    <row r="30" spans="1:16" ht="15.75" customHeight="1" x14ac:dyDescent="0.3">
      <c r="A30" s="2">
        <v>25</v>
      </c>
      <c r="B30" s="2" t="s">
        <v>9</v>
      </c>
      <c r="C30" s="2" t="s">
        <v>8</v>
      </c>
      <c r="D30" s="5"/>
      <c r="E30" s="2">
        <v>0.1</v>
      </c>
      <c r="F30" s="2">
        <v>0.12859999999999999</v>
      </c>
      <c r="G30" s="2">
        <v>0.1283</v>
      </c>
      <c r="H30" s="2">
        <v>0.13600000000000001</v>
      </c>
      <c r="I30" s="2">
        <v>0.1363</v>
      </c>
      <c r="J30" s="2">
        <f t="shared" si="0"/>
        <v>76.999999999999844</v>
      </c>
      <c r="K30" s="6"/>
      <c r="L30" s="6"/>
      <c r="M30" s="5"/>
      <c r="O30" s="3"/>
      <c r="P30" s="3"/>
    </row>
    <row r="31" spans="1:16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O31" s="3"/>
      <c r="P31" s="3"/>
    </row>
    <row r="32" spans="1:16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O32" s="3"/>
      <c r="P32" s="3"/>
    </row>
    <row r="33" spans="1:13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5.75" customHeight="1" x14ac:dyDescent="0.3"/>
    <row r="35" spans="1:13" ht="15.75" customHeight="1" x14ac:dyDescent="0.3"/>
    <row r="36" spans="1:13" ht="15.75" customHeight="1" x14ac:dyDescent="0.3"/>
    <row r="37" spans="1:13" ht="15.75" customHeight="1" x14ac:dyDescent="0.3"/>
    <row r="38" spans="1:13" ht="15.75" customHeight="1" x14ac:dyDescent="0.3"/>
    <row r="39" spans="1:13" ht="15.75" customHeight="1" x14ac:dyDescent="0.3"/>
    <row r="40" spans="1:13" ht="15.75" customHeight="1" x14ac:dyDescent="0.3"/>
    <row r="41" spans="1:13" ht="15.75" customHeight="1" x14ac:dyDescent="0.3"/>
    <row r="42" spans="1:13" ht="15.75" customHeight="1" x14ac:dyDescent="0.3"/>
    <row r="43" spans="1:13" ht="15.75" customHeight="1" x14ac:dyDescent="0.3"/>
    <row r="44" spans="1:13" ht="15.75" customHeight="1" x14ac:dyDescent="0.3"/>
    <row r="45" spans="1:13" ht="15.75" customHeight="1" x14ac:dyDescent="0.3"/>
    <row r="46" spans="1:13" ht="15.75" customHeight="1" x14ac:dyDescent="0.3"/>
    <row r="47" spans="1:13" ht="15.75" customHeight="1" x14ac:dyDescent="0.3"/>
    <row r="48" spans="1:1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sheetProtection algorithmName="SHA-512" hashValue="hZGjwmugbV66TOtymqd2evRJ3/b64FcaLlY9hiXVeQzWSHJYf7dBzOoEFSO3Qbsn25spxtS/dhy0DAs/l8JEow==" saltValue="rNJiqOVGbdGlrWg2oKkfDw==" spinCount="100000" sheet="1" objects="1" scenarios="1"/>
  <protectedRanges>
    <protectedRange sqref="P13 O12" name="QC"/>
    <protectedRange sqref="F8:I30" name="Weights"/>
    <protectedRange sqref="B8:B30" name="Sample names"/>
    <protectedRange algorithmName="SHA-512" hashValue="RjLGMfz0oOyQvvPHEBi9o0I8XXztbAIBYXCDpHfey8P8afCHtYrcXzKq/+LE2LlXhL22Pszo+V8FqiLOLUIJfg==" saltValue="EmR2Pf1p7bYiWXiO+KmVAQ==" spinCount="100000" sqref="C8:C30" name="Sample Type"/>
    <protectedRange algorithmName="SHA-512" hashValue="Qf5eBk5B260+YVD8gkV8K3qUvYB2ZPCYK84+5OGBeTfmTW2vYnG4D9lB7nlI5BKI31uLS5RvZjUS8og06HY4eg==" saltValue="s1GpB0a/77UECKhw2lAqFQ==" spinCount="100000" sqref="E8:E30" name="Volume Filtered"/>
  </protectedRanges>
  <mergeCells count="35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8:K29"/>
    <mergeCell ref="L28:L29"/>
    <mergeCell ref="M28:M29"/>
    <mergeCell ref="K24:K25"/>
    <mergeCell ref="L24:L25"/>
    <mergeCell ref="M24:M25"/>
    <mergeCell ref="K26:K27"/>
    <mergeCell ref="L26:L27"/>
    <mergeCell ref="M26:M27"/>
  </mergeCells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4992-B384-4AF0-AAFF-C49FED277B3F}">
  <sheetPr codeName="Sheet11">
    <tabColor rgb="FF00B050"/>
  </sheetPr>
  <dimension ref="A1:P1000"/>
  <sheetViews>
    <sheetView topLeftCell="B11" zoomScaleNormal="100" workbookViewId="0">
      <selection activeCell="B28" sqref="B28"/>
    </sheetView>
  </sheetViews>
  <sheetFormatPr defaultColWidth="11.19921875" defaultRowHeight="15" customHeight="1" x14ac:dyDescent="0.3"/>
  <cols>
    <col min="1" max="1" width="12.3984375" customWidth="1"/>
    <col min="2" max="2" width="35.3984375" customWidth="1"/>
    <col min="3" max="4" width="15.3984375" customWidth="1"/>
    <col min="5" max="5" width="18.59765625" customWidth="1"/>
    <col min="6" max="12" width="15.3984375" customWidth="1"/>
    <col min="13" max="13" width="13.3984375" customWidth="1"/>
    <col min="14" max="14" width="2.8984375" customWidth="1"/>
    <col min="15" max="15" width="15.3984375" customWidth="1"/>
    <col min="16" max="16" width="15.09765625" customWidth="1"/>
    <col min="17" max="26" width="11" customWidth="1"/>
  </cols>
  <sheetData>
    <row r="1" spans="1:16" ht="15.75" customHeight="1" x14ac:dyDescent="0.3">
      <c r="E1" s="1" t="s">
        <v>5</v>
      </c>
    </row>
    <row r="2" spans="1:16" ht="15.75" customHeight="1" x14ac:dyDescent="0.3">
      <c r="D2" s="2" t="s">
        <v>6</v>
      </c>
      <c r="E2" s="2" t="s">
        <v>7</v>
      </c>
    </row>
    <row r="3" spans="1:16" ht="15.75" customHeight="1" x14ac:dyDescent="0.3">
      <c r="D3" s="2" t="s">
        <v>8</v>
      </c>
      <c r="E3" s="2" t="s">
        <v>9</v>
      </c>
    </row>
    <row r="4" spans="1:16" ht="15.75" customHeight="1" x14ac:dyDescent="0.3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3">
      <c r="A5" s="3"/>
      <c r="B5" s="3"/>
      <c r="D5" s="3"/>
      <c r="E5" s="3"/>
    </row>
    <row r="6" spans="1:16" ht="15.75" customHeight="1" x14ac:dyDescent="0.3">
      <c r="A6" s="3"/>
      <c r="B6" s="3"/>
    </row>
    <row r="7" spans="1:16" ht="15.75" customHeight="1" x14ac:dyDescent="0.3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3">
      <c r="A8" s="2">
        <v>1</v>
      </c>
      <c r="B8" s="2" t="s">
        <v>6</v>
      </c>
      <c r="C8" s="2" t="s">
        <v>6</v>
      </c>
      <c r="D8" s="5"/>
      <c r="E8" s="2">
        <v>0.1</v>
      </c>
      <c r="F8" s="2">
        <v>0.13020000000000001</v>
      </c>
      <c r="G8" s="2">
        <v>0.13009999999999999</v>
      </c>
      <c r="H8" s="2">
        <v>0.1399</v>
      </c>
      <c r="I8" s="2">
        <v>0.13980000000000001</v>
      </c>
      <c r="J8" s="2">
        <v>97</v>
      </c>
      <c r="K8" s="6"/>
      <c r="L8" s="6"/>
      <c r="M8" s="5"/>
      <c r="O8" s="67"/>
      <c r="P8" s="68"/>
    </row>
    <row r="9" spans="1:16" ht="15.75" customHeight="1" x14ac:dyDescent="0.3">
      <c r="A9" s="2">
        <v>2</v>
      </c>
      <c r="B9" s="2" t="s">
        <v>9</v>
      </c>
      <c r="C9" s="2" t="s">
        <v>8</v>
      </c>
      <c r="D9" s="5"/>
      <c r="E9" s="2">
        <v>0.1</v>
      </c>
      <c r="F9" s="2">
        <v>0.13</v>
      </c>
      <c r="G9" s="2">
        <v>0.1298</v>
      </c>
      <c r="H9" s="2">
        <v>0.13009999999999999</v>
      </c>
      <c r="I9" s="2">
        <v>0.12989999999999999</v>
      </c>
      <c r="J9" s="2">
        <v>1</v>
      </c>
      <c r="K9" s="6"/>
      <c r="L9" s="6"/>
      <c r="M9" s="5"/>
    </row>
    <row r="10" spans="1:16" ht="15.75" customHeight="1" x14ac:dyDescent="0.3">
      <c r="A10" s="2">
        <v>3</v>
      </c>
      <c r="B10" s="2" t="s">
        <v>30</v>
      </c>
      <c r="C10" s="2" t="s">
        <v>11</v>
      </c>
      <c r="D10" s="18">
        <v>45146</v>
      </c>
      <c r="E10" s="2">
        <v>0.1</v>
      </c>
      <c r="F10" s="2">
        <v>0.12839999999999999</v>
      </c>
      <c r="G10" s="2">
        <v>0.1283</v>
      </c>
      <c r="H10" s="2">
        <v>0.14130000000000001</v>
      </c>
      <c r="I10" s="2">
        <v>0.14119999999999999</v>
      </c>
      <c r="J10" s="2">
        <v>129</v>
      </c>
      <c r="K10" s="60">
        <f>AVERAGE(J10:J11)</f>
        <v>130.25</v>
      </c>
      <c r="L10" s="60">
        <f>STDEV(J10:J11)</f>
        <v>1.7677669529663689</v>
      </c>
      <c r="M10" s="60">
        <f>((J10-J11)*100)/AVERAGE(J10:J11)</f>
        <v>-1.9193857965451055</v>
      </c>
      <c r="O10" s="62" t="s">
        <v>6</v>
      </c>
      <c r="P10" s="63"/>
    </row>
    <row r="11" spans="1:16" ht="15.75" customHeight="1" x14ac:dyDescent="0.3">
      <c r="A11" s="2">
        <v>4</v>
      </c>
      <c r="B11" s="2" t="s">
        <v>30</v>
      </c>
      <c r="C11" s="2" t="s">
        <v>11</v>
      </c>
      <c r="D11" s="18">
        <v>45146</v>
      </c>
      <c r="E11" s="2">
        <v>0.1</v>
      </c>
      <c r="F11" s="2">
        <v>0.12709999999999999</v>
      </c>
      <c r="G11" s="2">
        <v>0.127</v>
      </c>
      <c r="H11" s="2">
        <v>0.14030000000000001</v>
      </c>
      <c r="I11" s="2">
        <v>0.1401</v>
      </c>
      <c r="J11" s="2">
        <v>131.5</v>
      </c>
      <c r="K11" s="61"/>
      <c r="L11" s="61"/>
      <c r="M11" s="61"/>
      <c r="O11" s="69" t="s">
        <v>25</v>
      </c>
      <c r="P11" s="63"/>
    </row>
    <row r="12" spans="1:16" ht="15.75" customHeight="1" x14ac:dyDescent="0.3">
      <c r="A12" s="2">
        <v>17</v>
      </c>
      <c r="B12" s="2" t="s">
        <v>31</v>
      </c>
      <c r="C12" s="2" t="s">
        <v>11</v>
      </c>
      <c r="D12" s="18">
        <v>45146</v>
      </c>
      <c r="E12" s="2">
        <v>0.1</v>
      </c>
      <c r="F12" s="2">
        <v>0.1283</v>
      </c>
      <c r="G12" s="2">
        <v>0.12839999999999999</v>
      </c>
      <c r="H12" s="2">
        <v>0.13250000000000001</v>
      </c>
      <c r="I12" s="2">
        <v>0.1321</v>
      </c>
      <c r="J12" s="2">
        <v>39.5</v>
      </c>
      <c r="K12" s="60">
        <f>AVERAGE(J12:J13)</f>
        <v>39</v>
      </c>
      <c r="L12" s="60">
        <f>STDEV(J12:J13)</f>
        <v>0.70710678118654757</v>
      </c>
      <c r="M12" s="60">
        <f>((J12-J13)*100)/AVERAGE(J12:J13)</f>
        <v>2.5641025641025643</v>
      </c>
      <c r="O12" s="2" t="s">
        <v>26</v>
      </c>
      <c r="P12" s="7">
        <f>J8</f>
        <v>97</v>
      </c>
    </row>
    <row r="13" spans="1:16" ht="15.75" customHeight="1" x14ac:dyDescent="0.3">
      <c r="A13" s="2">
        <v>18</v>
      </c>
      <c r="B13" s="2" t="s">
        <v>31</v>
      </c>
      <c r="C13" s="2" t="s">
        <v>11</v>
      </c>
      <c r="D13" s="18">
        <v>45146</v>
      </c>
      <c r="E13" s="2">
        <v>0.1</v>
      </c>
      <c r="F13" s="2">
        <v>0.1283</v>
      </c>
      <c r="G13" s="2">
        <v>0.1283</v>
      </c>
      <c r="H13" s="2">
        <v>0.1323</v>
      </c>
      <c r="I13" s="2">
        <v>0.13200000000000001</v>
      </c>
      <c r="J13" s="2">
        <v>38.5</v>
      </c>
      <c r="K13" s="61"/>
      <c r="L13" s="61"/>
      <c r="M13" s="61"/>
      <c r="O13" s="2" t="s">
        <v>27</v>
      </c>
      <c r="P13" s="7">
        <f>P12/93.2*100</f>
        <v>104.07725321888412</v>
      </c>
    </row>
    <row r="14" spans="1:16" ht="15.75" customHeight="1" x14ac:dyDescent="0.3">
      <c r="A14" s="2">
        <v>19</v>
      </c>
      <c r="B14" s="2" t="s">
        <v>32</v>
      </c>
      <c r="C14" s="2" t="s">
        <v>11</v>
      </c>
      <c r="D14" s="18">
        <v>45146</v>
      </c>
      <c r="E14" s="2">
        <v>0.1</v>
      </c>
      <c r="F14" s="2">
        <v>0.12859999999999999</v>
      </c>
      <c r="G14" s="2">
        <v>0.12839999999999999</v>
      </c>
      <c r="H14" s="2">
        <v>0.1321</v>
      </c>
      <c r="I14" s="2">
        <v>0.13200000000000001</v>
      </c>
      <c r="J14" s="2">
        <v>35.5</v>
      </c>
      <c r="K14" s="60">
        <f>AVERAGE(J14:J15)</f>
        <v>36</v>
      </c>
      <c r="L14" s="60">
        <f>STDEV(J14:J15)</f>
        <v>0.70710678118654757</v>
      </c>
      <c r="M14" s="60">
        <f>((J14-J15)*100)/AVERAGE(J14:J15)</f>
        <v>-2.7777777777777777</v>
      </c>
    </row>
    <row r="15" spans="1:16" ht="15.75" customHeight="1" x14ac:dyDescent="0.3">
      <c r="A15" s="2">
        <v>20</v>
      </c>
      <c r="B15" s="2" t="s">
        <v>32</v>
      </c>
      <c r="C15" s="2" t="s">
        <v>11</v>
      </c>
      <c r="D15" s="18">
        <v>45146</v>
      </c>
      <c r="E15" s="2">
        <v>0.1</v>
      </c>
      <c r="F15" s="2">
        <v>0.12859999999999999</v>
      </c>
      <c r="G15" s="2">
        <v>0.12859999999999999</v>
      </c>
      <c r="H15" s="2">
        <v>0.13239999999999999</v>
      </c>
      <c r="I15" s="2">
        <v>0.1321</v>
      </c>
      <c r="J15" s="2">
        <v>36.5</v>
      </c>
      <c r="K15" s="61"/>
      <c r="L15" s="61"/>
      <c r="M15" s="61"/>
      <c r="O15" s="62" t="s">
        <v>28</v>
      </c>
      <c r="P15" s="63"/>
    </row>
    <row r="16" spans="1:16" ht="15.75" customHeight="1" x14ac:dyDescent="0.3">
      <c r="A16" s="2">
        <v>21</v>
      </c>
      <c r="B16" s="2" t="s">
        <v>2</v>
      </c>
      <c r="C16" s="2" t="s">
        <v>11</v>
      </c>
      <c r="D16" s="18">
        <v>45146</v>
      </c>
      <c r="E16" s="2">
        <v>0.1</v>
      </c>
      <c r="F16" s="2">
        <v>0.1285</v>
      </c>
      <c r="G16" s="2">
        <v>0.12839999999999999</v>
      </c>
      <c r="H16" s="2">
        <v>0.1318</v>
      </c>
      <c r="I16" s="2">
        <v>0.13150000000000001</v>
      </c>
      <c r="J16" s="2">
        <v>32</v>
      </c>
      <c r="K16" s="60">
        <f>AVERAGE(J16:J17)</f>
        <v>33.25</v>
      </c>
      <c r="L16" s="60">
        <f>STDEV(J16:J17)</f>
        <v>1.7677669529663689</v>
      </c>
      <c r="M16" s="60">
        <f>((J16-J17)*100)/AVERAGE(J16:J17)</f>
        <v>-7.518796992481203</v>
      </c>
      <c r="O16" s="2" t="s">
        <v>9</v>
      </c>
      <c r="P16" s="7">
        <f>AVERAGE(J9,J32)</f>
        <v>24.75</v>
      </c>
    </row>
    <row r="17" spans="1:16" ht="15.75" customHeight="1" x14ac:dyDescent="0.3">
      <c r="A17" s="2">
        <v>22</v>
      </c>
      <c r="B17" s="2" t="s">
        <v>2</v>
      </c>
      <c r="C17" s="2" t="s">
        <v>11</v>
      </c>
      <c r="D17" s="18">
        <v>45146</v>
      </c>
      <c r="E17" s="2">
        <v>0.1</v>
      </c>
      <c r="F17" s="2">
        <v>0.12909999999999999</v>
      </c>
      <c r="G17" s="2">
        <v>0.12909999999999999</v>
      </c>
      <c r="H17" s="2">
        <v>0.13250000000000001</v>
      </c>
      <c r="I17" s="2">
        <v>0.1326</v>
      </c>
      <c r="J17" s="2">
        <v>34.5</v>
      </c>
      <c r="K17" s="61"/>
      <c r="L17" s="61"/>
      <c r="M17" s="61"/>
      <c r="O17" s="3"/>
      <c r="P17" s="3"/>
    </row>
    <row r="18" spans="1:16" ht="15.75" customHeight="1" x14ac:dyDescent="0.3">
      <c r="A18" s="2">
        <v>23</v>
      </c>
      <c r="B18" s="2" t="s">
        <v>33</v>
      </c>
      <c r="C18" s="2" t="s">
        <v>11</v>
      </c>
      <c r="D18" s="18">
        <v>45146</v>
      </c>
      <c r="E18" s="2">
        <v>0.1</v>
      </c>
      <c r="F18" s="2">
        <v>0.1293</v>
      </c>
      <c r="G18" s="2">
        <v>0.1293</v>
      </c>
      <c r="H18" s="2">
        <v>0.13189999999999999</v>
      </c>
      <c r="I18" s="2">
        <v>0.1321</v>
      </c>
      <c r="J18" s="2">
        <v>27</v>
      </c>
      <c r="K18" s="60">
        <f>AVERAGE(J18:J19)</f>
        <v>27</v>
      </c>
      <c r="L18" s="60">
        <f>STDEV(J18:J19)</f>
        <v>0</v>
      </c>
      <c r="M18" s="60">
        <f>((J18-J19)*100)/AVERAGE(J18:J19)</f>
        <v>0</v>
      </c>
    </row>
    <row r="19" spans="1:16" ht="15.75" customHeight="1" x14ac:dyDescent="0.3">
      <c r="A19" s="2">
        <v>24</v>
      </c>
      <c r="B19" s="2" t="s">
        <v>33</v>
      </c>
      <c r="C19" s="2" t="s">
        <v>11</v>
      </c>
      <c r="D19" s="18">
        <v>45146</v>
      </c>
      <c r="E19" s="2">
        <v>0.1</v>
      </c>
      <c r="F19" s="2">
        <v>0.12809999999999999</v>
      </c>
      <c r="G19" s="2">
        <v>0.1283</v>
      </c>
      <c r="H19" s="2">
        <v>0.13100000000000001</v>
      </c>
      <c r="I19" s="2">
        <v>0.1308</v>
      </c>
      <c r="J19" s="2">
        <v>27</v>
      </c>
      <c r="K19" s="61"/>
      <c r="L19" s="61"/>
      <c r="M19" s="61"/>
      <c r="O19" s="8"/>
      <c r="P19" s="8"/>
    </row>
    <row r="20" spans="1:16" ht="15.75" customHeight="1" x14ac:dyDescent="0.3">
      <c r="A20" s="2">
        <v>25</v>
      </c>
      <c r="B20" s="2" t="s">
        <v>34</v>
      </c>
      <c r="C20" s="2" t="s">
        <v>11</v>
      </c>
      <c r="D20" s="18">
        <v>45146</v>
      </c>
      <c r="E20" s="2">
        <v>0.1</v>
      </c>
      <c r="F20" s="2">
        <v>0.12909999999999999</v>
      </c>
      <c r="G20" s="2">
        <v>0.1288</v>
      </c>
      <c r="H20" s="2">
        <v>0.13109999999999999</v>
      </c>
      <c r="I20" s="2">
        <v>0.13089999999999999</v>
      </c>
      <c r="J20" s="2">
        <v>20.5</v>
      </c>
      <c r="K20" s="60">
        <f>AVERAGE(J20:J21)</f>
        <v>20</v>
      </c>
      <c r="L20" s="60">
        <f>STDEV(J20:J21)</f>
        <v>0.70710678118654757</v>
      </c>
      <c r="M20" s="60">
        <f>((J20-J21)*100)/AVERAGE(J20:J21)</f>
        <v>5</v>
      </c>
      <c r="O20" s="3"/>
      <c r="P20" s="3"/>
    </row>
    <row r="21" spans="1:16" ht="15.75" customHeight="1" x14ac:dyDescent="0.3">
      <c r="A21" s="2">
        <v>26</v>
      </c>
      <c r="B21" s="2" t="s">
        <v>34</v>
      </c>
      <c r="C21" s="2" t="s">
        <v>11</v>
      </c>
      <c r="D21" s="18">
        <v>45146</v>
      </c>
      <c r="E21" s="2">
        <v>0.1</v>
      </c>
      <c r="F21" s="2">
        <v>0.12920000000000001</v>
      </c>
      <c r="G21" s="2">
        <v>0.1293</v>
      </c>
      <c r="H21" s="2">
        <v>0.13120000000000001</v>
      </c>
      <c r="I21" s="2">
        <v>0.13120000000000001</v>
      </c>
      <c r="J21" s="2">
        <v>19.5</v>
      </c>
      <c r="K21" s="61"/>
      <c r="L21" s="61"/>
      <c r="M21" s="61"/>
      <c r="O21" s="3"/>
      <c r="P21" s="3"/>
    </row>
    <row r="22" spans="1:16" ht="15.75" customHeight="1" x14ac:dyDescent="0.3">
      <c r="A22" s="2">
        <v>27</v>
      </c>
      <c r="B22" s="2" t="s">
        <v>35</v>
      </c>
      <c r="C22" s="2" t="s">
        <v>11</v>
      </c>
      <c r="D22" s="18">
        <v>45146</v>
      </c>
      <c r="E22" s="2">
        <v>0.1</v>
      </c>
      <c r="F22" s="2">
        <v>0.1293</v>
      </c>
      <c r="G22" s="2">
        <v>0.12920000000000001</v>
      </c>
      <c r="H22" s="2">
        <v>0.13120000000000001</v>
      </c>
      <c r="I22" s="2">
        <v>0.13089999999999999</v>
      </c>
      <c r="J22" s="2">
        <v>18</v>
      </c>
      <c r="K22" s="60">
        <f>AVERAGE(J22:J23)</f>
        <v>19.25</v>
      </c>
      <c r="L22" s="60">
        <f>STDEV(J22:J23)</f>
        <v>1.7677669529663689</v>
      </c>
      <c r="M22" s="60">
        <f>((J22-J23)*100)/AVERAGE(J22:J23)</f>
        <v>-12.987012987012987</v>
      </c>
      <c r="O22" s="3"/>
      <c r="P22" s="3"/>
    </row>
    <row r="23" spans="1:16" ht="15.75" customHeight="1" x14ac:dyDescent="0.3">
      <c r="A23" s="2">
        <v>28</v>
      </c>
      <c r="B23" s="2" t="s">
        <v>35</v>
      </c>
      <c r="C23" s="2" t="s">
        <v>11</v>
      </c>
      <c r="D23" s="18">
        <v>45146</v>
      </c>
      <c r="E23" s="2">
        <v>0.1</v>
      </c>
      <c r="F23" s="2">
        <v>0.1303</v>
      </c>
      <c r="G23" s="2">
        <v>0.13009999999999999</v>
      </c>
      <c r="H23" s="2">
        <v>0.13239999999999999</v>
      </c>
      <c r="I23" s="2">
        <v>0.1321</v>
      </c>
      <c r="J23" s="2">
        <v>20.5</v>
      </c>
      <c r="K23" s="61"/>
      <c r="L23" s="61"/>
      <c r="M23" s="61"/>
      <c r="O23" s="3"/>
      <c r="P23" s="3"/>
    </row>
    <row r="24" spans="1:16" ht="15.75" customHeight="1" x14ac:dyDescent="0.3">
      <c r="A24" s="2">
        <v>29</v>
      </c>
      <c r="B24" s="2" t="s">
        <v>36</v>
      </c>
      <c r="C24" s="2" t="s">
        <v>11</v>
      </c>
      <c r="D24" s="18">
        <v>45146</v>
      </c>
      <c r="E24" s="2">
        <v>0.1</v>
      </c>
      <c r="F24" s="2">
        <v>0.1285</v>
      </c>
      <c r="G24" s="2">
        <v>0.12839999999999999</v>
      </c>
      <c r="H24" s="2">
        <v>0.1303</v>
      </c>
      <c r="I24" s="2">
        <v>0.1303</v>
      </c>
      <c r="J24" s="2">
        <v>18.5</v>
      </c>
      <c r="K24" s="60">
        <f>AVERAGE(J24:J25)</f>
        <v>17</v>
      </c>
      <c r="L24" s="60">
        <f>STDEV(J24:J25)</f>
        <v>2.1213203435596424</v>
      </c>
      <c r="M24" s="60">
        <f>((J24-J25)*100)/AVERAGE(J24:J25)</f>
        <v>17.647058823529413</v>
      </c>
      <c r="O24" s="8"/>
      <c r="P24" s="8"/>
    </row>
    <row r="25" spans="1:16" ht="15.75" customHeight="1" x14ac:dyDescent="0.3">
      <c r="A25" s="2">
        <v>30</v>
      </c>
      <c r="B25" s="9" t="s">
        <v>36</v>
      </c>
      <c r="C25" s="2" t="s">
        <v>11</v>
      </c>
      <c r="D25" s="18">
        <v>45146</v>
      </c>
      <c r="E25" s="2">
        <v>0.1</v>
      </c>
      <c r="F25" s="2">
        <v>0.1288</v>
      </c>
      <c r="G25" s="2">
        <v>0.1285</v>
      </c>
      <c r="H25" s="2">
        <v>0.13020000000000001</v>
      </c>
      <c r="I25" s="2">
        <v>0.13020000000000001</v>
      </c>
      <c r="J25" s="2">
        <v>15.5</v>
      </c>
      <c r="K25" s="61"/>
      <c r="L25" s="61"/>
      <c r="M25" s="61"/>
      <c r="O25" s="3"/>
      <c r="P25" s="3"/>
    </row>
    <row r="26" spans="1:16" ht="15.75" customHeight="1" x14ac:dyDescent="0.3">
      <c r="A26" s="10">
        <v>36</v>
      </c>
      <c r="B26" s="2" t="s">
        <v>4</v>
      </c>
      <c r="C26" s="11" t="s">
        <v>11</v>
      </c>
      <c r="D26" s="18">
        <v>45146</v>
      </c>
      <c r="E26" s="2">
        <v>0.1</v>
      </c>
      <c r="F26" s="2">
        <v>0.12709999999999999</v>
      </c>
      <c r="G26" s="2">
        <v>0.12670000000000001</v>
      </c>
      <c r="H26" s="2">
        <v>0.1293</v>
      </c>
      <c r="I26" s="2">
        <v>0.12920000000000001</v>
      </c>
      <c r="J26" s="2">
        <v>23.5</v>
      </c>
      <c r="K26" s="60">
        <f>AVERAGE(J26:J27)</f>
        <v>24.25</v>
      </c>
      <c r="L26" s="60">
        <f>STDEV(J26:J27)</f>
        <v>1.0606601717798212</v>
      </c>
      <c r="M26" s="60">
        <f>((J26-J27)*100)/AVERAGE(J26:J27)</f>
        <v>-6.1855670103092786</v>
      </c>
      <c r="O26" s="3"/>
      <c r="P26" s="3"/>
    </row>
    <row r="27" spans="1:16" ht="15.75" customHeight="1" x14ac:dyDescent="0.3">
      <c r="A27" s="10">
        <v>37</v>
      </c>
      <c r="B27" s="2" t="s">
        <v>4</v>
      </c>
      <c r="C27" s="11" t="s">
        <v>11</v>
      </c>
      <c r="D27" s="18">
        <v>45146</v>
      </c>
      <c r="E27" s="2">
        <v>0.1</v>
      </c>
      <c r="F27" s="2">
        <v>0.1265</v>
      </c>
      <c r="G27" s="2">
        <v>0.1268</v>
      </c>
      <c r="H27" s="2">
        <v>0.12920000000000001</v>
      </c>
      <c r="I27" s="2">
        <v>0.12909999999999999</v>
      </c>
      <c r="J27" s="2">
        <v>25</v>
      </c>
      <c r="K27" s="61"/>
      <c r="L27" s="61"/>
      <c r="M27" s="61"/>
      <c r="O27" s="3"/>
      <c r="P27" s="3"/>
    </row>
    <row r="28" spans="1:16" ht="15.75" customHeight="1" x14ac:dyDescent="0.3">
      <c r="A28" s="2">
        <v>38</v>
      </c>
      <c r="B28" s="12" t="s">
        <v>52</v>
      </c>
      <c r="C28" s="2" t="s">
        <v>11</v>
      </c>
      <c r="D28" s="18">
        <v>45140</v>
      </c>
      <c r="E28" s="2">
        <v>0.1</v>
      </c>
      <c r="F28" s="2">
        <v>0.12790000000000001</v>
      </c>
      <c r="G28" s="2">
        <v>0.1278</v>
      </c>
      <c r="H28" s="2">
        <v>0.13139999999999999</v>
      </c>
      <c r="I28" s="2">
        <v>0.13100000000000001</v>
      </c>
      <c r="J28" s="2">
        <v>33.5</v>
      </c>
      <c r="K28" s="60">
        <f t="shared" ref="K28" si="0">AVERAGE(J28:J29)</f>
        <v>33</v>
      </c>
      <c r="L28" s="60">
        <f t="shared" ref="L28" si="1">STDEV(J28:J29)</f>
        <v>0.70710678118654757</v>
      </c>
      <c r="M28" s="60">
        <f t="shared" ref="M28" si="2">((J28-J29)*100)/AVERAGE(J28:J29)</f>
        <v>3.0303030303030303</v>
      </c>
      <c r="O28" s="3"/>
      <c r="P28" s="3"/>
    </row>
    <row r="29" spans="1:16" ht="15.75" customHeight="1" x14ac:dyDescent="0.3">
      <c r="A29" s="2">
        <v>39</v>
      </c>
      <c r="B29" s="2" t="s">
        <v>52</v>
      </c>
      <c r="C29" s="2" t="s">
        <v>11</v>
      </c>
      <c r="D29" s="18">
        <v>45140</v>
      </c>
      <c r="E29" s="2">
        <v>0.1</v>
      </c>
      <c r="F29" s="2">
        <v>0.12740000000000001</v>
      </c>
      <c r="G29" s="2">
        <v>0.1273</v>
      </c>
      <c r="H29" s="2">
        <v>0.13059999999999999</v>
      </c>
      <c r="I29" s="2">
        <v>0.13059999999999999</v>
      </c>
      <c r="J29" s="2">
        <v>32.5</v>
      </c>
      <c r="K29" s="61"/>
      <c r="L29" s="61"/>
      <c r="M29" s="61"/>
      <c r="O29" s="3"/>
      <c r="P29" s="3"/>
    </row>
    <row r="30" spans="1:16" ht="15.75" customHeight="1" x14ac:dyDescent="0.3">
      <c r="A30" s="2">
        <v>40</v>
      </c>
      <c r="B30" s="2" t="s">
        <v>53</v>
      </c>
      <c r="C30" s="2" t="s">
        <v>11</v>
      </c>
      <c r="D30" s="18">
        <v>45140</v>
      </c>
      <c r="E30" s="2">
        <v>0.1</v>
      </c>
      <c r="F30" s="2">
        <v>0.129</v>
      </c>
      <c r="G30" s="2">
        <v>0.129</v>
      </c>
      <c r="H30" s="2">
        <v>0.1326</v>
      </c>
      <c r="I30" s="2">
        <v>0.13239999999999999</v>
      </c>
      <c r="J30" s="2">
        <v>35</v>
      </c>
      <c r="K30" s="60">
        <f t="shared" ref="K30" si="3">AVERAGE(J30:J31)</f>
        <v>36.25</v>
      </c>
      <c r="L30" s="60">
        <f t="shared" ref="L30" si="4">STDEV(J30:J31)</f>
        <v>1.7677669529663689</v>
      </c>
      <c r="M30" s="60">
        <f t="shared" ref="M30" si="5">((J30-J31)*100)/AVERAGE(J30:J31)</f>
        <v>-6.8965517241379306</v>
      </c>
      <c r="O30" s="8"/>
      <c r="P30" s="8"/>
    </row>
    <row r="31" spans="1:16" ht="15.75" customHeight="1" x14ac:dyDescent="0.3">
      <c r="A31" s="9">
        <v>41</v>
      </c>
      <c r="B31" s="2" t="s">
        <v>53</v>
      </c>
      <c r="C31" s="9" t="s">
        <v>11</v>
      </c>
      <c r="D31" s="48">
        <v>45140</v>
      </c>
      <c r="E31" s="9">
        <v>0.1</v>
      </c>
      <c r="F31" s="9">
        <v>0.12909999999999999</v>
      </c>
      <c r="G31" s="9">
        <v>0.129</v>
      </c>
      <c r="H31" s="9">
        <v>0.1328</v>
      </c>
      <c r="I31" s="9">
        <v>0.1328</v>
      </c>
      <c r="J31" s="9">
        <v>37.5</v>
      </c>
      <c r="K31" s="70"/>
      <c r="L31" s="70"/>
      <c r="M31" s="70"/>
      <c r="O31" s="3"/>
      <c r="P31" s="3"/>
    </row>
    <row r="32" spans="1:16" ht="15.75" customHeight="1" x14ac:dyDescent="0.3">
      <c r="A32" s="49">
        <v>42</v>
      </c>
      <c r="B32" s="2" t="s">
        <v>54</v>
      </c>
      <c r="C32" s="49" t="s">
        <v>11</v>
      </c>
      <c r="D32" s="50">
        <v>45140</v>
      </c>
      <c r="E32" s="49">
        <v>0.1</v>
      </c>
      <c r="F32" s="49">
        <v>0.12659999999999999</v>
      </c>
      <c r="G32" s="49">
        <v>0.12640000000000001</v>
      </c>
      <c r="H32" s="49">
        <v>0.13139999999999999</v>
      </c>
      <c r="I32" s="49">
        <v>0.1313</v>
      </c>
      <c r="J32" s="49">
        <v>48.5</v>
      </c>
      <c r="K32" s="71">
        <f t="shared" ref="K32" si="6">AVERAGE(J32:J33)</f>
        <v>48.25</v>
      </c>
      <c r="L32" s="71">
        <f t="shared" ref="L32" si="7">STDEV(J32:J33)</f>
        <v>0.35355339059327379</v>
      </c>
      <c r="M32" s="71">
        <f t="shared" ref="M32" si="8">((J32-J33)*100)/AVERAGE(J32:J33)</f>
        <v>1.0362694300518134</v>
      </c>
      <c r="O32" s="3"/>
      <c r="P32" s="3"/>
    </row>
    <row r="33" spans="1:16" ht="15.75" customHeight="1" x14ac:dyDescent="0.3">
      <c r="A33" s="49">
        <v>43</v>
      </c>
      <c r="B33" s="2" t="s">
        <v>54</v>
      </c>
      <c r="C33" s="49" t="s">
        <v>11</v>
      </c>
      <c r="D33" s="50">
        <v>45140</v>
      </c>
      <c r="E33" s="49">
        <v>0.1</v>
      </c>
      <c r="F33" s="49">
        <v>0.1275</v>
      </c>
      <c r="G33" s="49">
        <v>0.12759999999999999</v>
      </c>
      <c r="H33" s="49">
        <v>0.13239999999999999</v>
      </c>
      <c r="I33" s="49">
        <v>0.1323</v>
      </c>
      <c r="J33" s="49">
        <v>48</v>
      </c>
      <c r="K33" s="72"/>
      <c r="L33" s="72"/>
      <c r="M33" s="72"/>
      <c r="O33" s="3"/>
      <c r="P33" s="3"/>
    </row>
    <row r="34" spans="1:16" ht="15.75" customHeight="1" x14ac:dyDescent="0.3">
      <c r="A34" s="49">
        <v>44</v>
      </c>
      <c r="B34" s="2" t="s">
        <v>55</v>
      </c>
      <c r="C34" s="49" t="s">
        <v>11</v>
      </c>
      <c r="D34" s="50">
        <v>45140</v>
      </c>
      <c r="E34" s="49">
        <v>0.1</v>
      </c>
      <c r="F34" s="49">
        <v>0.12570000000000001</v>
      </c>
      <c r="G34" s="49">
        <v>0.12559999999999999</v>
      </c>
      <c r="H34" s="49">
        <v>0.13</v>
      </c>
      <c r="I34" s="49">
        <v>0.1298</v>
      </c>
      <c r="J34" s="49">
        <v>42.5</v>
      </c>
      <c r="K34" s="71">
        <f t="shared" ref="K34" si="9">AVERAGE(J34:J35)</f>
        <v>42.5</v>
      </c>
      <c r="L34" s="71">
        <f t="shared" ref="L34" si="10">STDEV(J34:J35)</f>
        <v>0</v>
      </c>
      <c r="M34" s="71">
        <f t="shared" ref="M34" si="11">((J34-J35)*100)/AVERAGE(J34:J35)</f>
        <v>0</v>
      </c>
      <c r="O34" s="3"/>
      <c r="P34" s="3"/>
    </row>
    <row r="35" spans="1:16" ht="15.75" customHeight="1" x14ac:dyDescent="0.3">
      <c r="A35" s="49">
        <v>45</v>
      </c>
      <c r="B35" s="2" t="s">
        <v>55</v>
      </c>
      <c r="C35" s="49" t="s">
        <v>11</v>
      </c>
      <c r="D35" s="50">
        <v>45140</v>
      </c>
      <c r="E35" s="49">
        <v>0.1</v>
      </c>
      <c r="F35" s="49">
        <v>0.1303</v>
      </c>
      <c r="G35" s="49">
        <v>0.13</v>
      </c>
      <c r="H35" s="49">
        <v>0.1346</v>
      </c>
      <c r="I35" s="49">
        <v>0.13420000000000001</v>
      </c>
      <c r="J35" s="49">
        <v>42.5</v>
      </c>
      <c r="K35" s="72"/>
      <c r="L35" s="72"/>
      <c r="M35" s="72"/>
    </row>
    <row r="36" spans="1:16" ht="15.75" customHeight="1" x14ac:dyDescent="0.3">
      <c r="A36" s="24">
        <v>46</v>
      </c>
      <c r="B36" s="24" t="s">
        <v>9</v>
      </c>
      <c r="C36" s="24" t="s">
        <v>11</v>
      </c>
      <c r="D36" s="51"/>
      <c r="E36" s="24">
        <v>0.1</v>
      </c>
      <c r="F36" s="24">
        <v>0.1275</v>
      </c>
      <c r="G36" s="24">
        <v>0.12740000000000001</v>
      </c>
      <c r="H36" s="24">
        <v>0.1273</v>
      </c>
      <c r="I36" s="24">
        <v>0.12740000000000001</v>
      </c>
      <c r="J36" s="24">
        <v>-1</v>
      </c>
      <c r="K36" s="51"/>
      <c r="L36" s="51"/>
      <c r="M36" s="51"/>
    </row>
    <row r="37" spans="1:16" ht="15.75" customHeight="1" x14ac:dyDescent="0.3"/>
    <row r="38" spans="1:16" ht="15.75" customHeight="1" x14ac:dyDescent="0.3"/>
    <row r="39" spans="1:16" ht="15.75" customHeight="1" x14ac:dyDescent="0.3"/>
    <row r="40" spans="1:16" ht="15.75" customHeight="1" x14ac:dyDescent="0.3"/>
    <row r="41" spans="1:16" ht="15.75" customHeight="1" x14ac:dyDescent="0.3"/>
    <row r="42" spans="1:16" ht="15.75" customHeight="1" x14ac:dyDescent="0.3"/>
    <row r="43" spans="1:16" ht="15.75" customHeight="1" x14ac:dyDescent="0.3"/>
    <row r="44" spans="1:16" ht="15.75" customHeight="1" x14ac:dyDescent="0.3"/>
    <row r="45" spans="1:16" ht="15.75" customHeight="1" x14ac:dyDescent="0.3"/>
    <row r="46" spans="1:16" ht="15.75" customHeight="1" x14ac:dyDescent="0.3"/>
    <row r="47" spans="1:16" ht="15.75" customHeight="1" x14ac:dyDescent="0.3"/>
    <row r="48" spans="1:1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sheetProtection algorithmName="SHA-512" hashValue="jH616JmdPFoV46rcGjcL/Io7gVBW625REl1XO+MiQ/Y4RJANcrNV8hnlQkmD3l2ODEYvNatn5ds5ceb3pzaq5A==" saltValue="SBIQYQxmVsXjVTFxvhlx4g==" spinCount="100000" sheet="1" objects="1" scenarios="1"/>
  <mergeCells count="44">
    <mergeCell ref="K32:K33"/>
    <mergeCell ref="L32:L33"/>
    <mergeCell ref="M32:M33"/>
    <mergeCell ref="K34:K35"/>
    <mergeCell ref="L34:L35"/>
    <mergeCell ref="M34:M35"/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4:K25"/>
    <mergeCell ref="L24:L25"/>
    <mergeCell ref="M24:M25"/>
    <mergeCell ref="K26:K27"/>
    <mergeCell ref="L26:L27"/>
    <mergeCell ref="M26:M27"/>
    <mergeCell ref="K28:K29"/>
    <mergeCell ref="L28:L29"/>
    <mergeCell ref="M28:M29"/>
    <mergeCell ref="K30:K31"/>
    <mergeCell ref="L30:L31"/>
    <mergeCell ref="M30:M31"/>
  </mergeCells>
  <phoneticPr fontId="8" type="noConversion"/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D388-43EB-446B-9A97-4A6336E70D10}">
  <sheetPr codeName="Sheet12">
    <tabColor rgb="FF00B050"/>
  </sheetPr>
  <dimension ref="A1:P998"/>
  <sheetViews>
    <sheetView workbookViewId="0">
      <selection activeCell="D34" sqref="D34"/>
    </sheetView>
  </sheetViews>
  <sheetFormatPr defaultColWidth="11.19921875" defaultRowHeight="15" customHeight="1" x14ac:dyDescent="0.3"/>
  <cols>
    <col min="1" max="1" width="12.3984375" customWidth="1"/>
    <col min="2" max="2" width="35.3984375" customWidth="1"/>
    <col min="3" max="4" width="15.3984375" customWidth="1"/>
    <col min="5" max="5" width="18.59765625" customWidth="1"/>
    <col min="6" max="12" width="15.3984375" customWidth="1"/>
    <col min="13" max="13" width="13.3984375" customWidth="1"/>
    <col min="14" max="14" width="2.8984375" customWidth="1"/>
    <col min="15" max="15" width="15.3984375" customWidth="1"/>
    <col min="16" max="16" width="15.09765625" customWidth="1"/>
    <col min="17" max="26" width="11" customWidth="1"/>
  </cols>
  <sheetData>
    <row r="1" spans="1:16" ht="15.75" customHeight="1" x14ac:dyDescent="0.3">
      <c r="E1" s="1" t="s">
        <v>5</v>
      </c>
    </row>
    <row r="2" spans="1:16" ht="15.75" customHeight="1" x14ac:dyDescent="0.3">
      <c r="D2" s="2" t="s">
        <v>6</v>
      </c>
      <c r="E2" s="2" t="s">
        <v>7</v>
      </c>
    </row>
    <row r="3" spans="1:16" ht="15.75" customHeight="1" x14ac:dyDescent="0.3">
      <c r="D3" s="2" t="s">
        <v>8</v>
      </c>
      <c r="E3" s="2" t="s">
        <v>9</v>
      </c>
    </row>
    <row r="4" spans="1:16" ht="15.75" customHeight="1" x14ac:dyDescent="0.3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3">
      <c r="A5" s="3"/>
      <c r="B5" s="3"/>
      <c r="D5" s="3"/>
      <c r="E5" s="3"/>
    </row>
    <row r="6" spans="1:16" ht="15.75" customHeight="1" x14ac:dyDescent="0.3">
      <c r="A6" s="3"/>
      <c r="B6" s="3"/>
    </row>
    <row r="7" spans="1:16" ht="15.75" customHeight="1" x14ac:dyDescent="0.3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3">
      <c r="A8" s="2">
        <v>1</v>
      </c>
      <c r="B8" s="2" t="s">
        <v>6</v>
      </c>
      <c r="C8" s="2" t="s">
        <v>6</v>
      </c>
      <c r="D8" s="5"/>
      <c r="E8" s="2">
        <v>0.1</v>
      </c>
      <c r="F8" s="2">
        <v>0.12839999999999999</v>
      </c>
      <c r="G8" s="2">
        <v>0.12839999999999999</v>
      </c>
      <c r="H8" s="2">
        <v>0.1368</v>
      </c>
      <c r="I8" s="2">
        <v>0.13639999999999999</v>
      </c>
      <c r="J8" s="2">
        <v>82</v>
      </c>
      <c r="K8" s="6"/>
      <c r="L8" s="6"/>
      <c r="M8" s="5"/>
      <c r="O8" s="67"/>
      <c r="P8" s="68"/>
    </row>
    <row r="9" spans="1:16" ht="15.75" customHeight="1" x14ac:dyDescent="0.3">
      <c r="A9" s="2">
        <v>2</v>
      </c>
      <c r="B9" s="2" t="s">
        <v>9</v>
      </c>
      <c r="C9" s="2" t="s">
        <v>8</v>
      </c>
      <c r="D9" s="5"/>
      <c r="E9" s="2">
        <v>0.1</v>
      </c>
      <c r="F9" s="2">
        <v>0.12939999999999999</v>
      </c>
      <c r="G9" s="2">
        <v>0.12939999999999999</v>
      </c>
      <c r="H9" s="2">
        <v>0.1293</v>
      </c>
      <c r="I9" s="2">
        <v>0.129</v>
      </c>
      <c r="J9" s="2">
        <v>-2.5</v>
      </c>
      <c r="K9" s="6"/>
      <c r="L9" s="6"/>
      <c r="M9" s="5"/>
    </row>
    <row r="10" spans="1:16" ht="15.75" customHeight="1" x14ac:dyDescent="0.3">
      <c r="A10" s="2">
        <v>3</v>
      </c>
      <c r="B10" s="2" t="s">
        <v>30</v>
      </c>
      <c r="C10" s="2" t="s">
        <v>11</v>
      </c>
      <c r="D10" s="18">
        <v>45153</v>
      </c>
      <c r="E10" s="2">
        <v>0.1</v>
      </c>
      <c r="F10" s="2">
        <v>0.128</v>
      </c>
      <c r="G10" s="2">
        <v>0.12820000000000001</v>
      </c>
      <c r="H10" s="2">
        <v>0.1323</v>
      </c>
      <c r="I10" s="2">
        <v>0.1323</v>
      </c>
      <c r="J10" s="2">
        <v>42</v>
      </c>
      <c r="K10" s="60">
        <f>AVERAGE(J10:J11)</f>
        <v>43.5</v>
      </c>
      <c r="L10" s="60">
        <f>STDEV(J10:J11)</f>
        <v>2.1213203435596424</v>
      </c>
      <c r="M10" s="60">
        <f>((J10-J11)*100)/AVERAGE(J10:J11)</f>
        <v>-6.8965517241379306</v>
      </c>
      <c r="O10" s="62" t="s">
        <v>6</v>
      </c>
      <c r="P10" s="63"/>
    </row>
    <row r="11" spans="1:16" ht="15.75" customHeight="1" x14ac:dyDescent="0.3">
      <c r="A11" s="2">
        <v>4</v>
      </c>
      <c r="B11" s="2" t="s">
        <v>30</v>
      </c>
      <c r="C11" s="2" t="s">
        <v>11</v>
      </c>
      <c r="D11" s="18">
        <v>45153</v>
      </c>
      <c r="E11" s="2">
        <v>0.1</v>
      </c>
      <c r="F11" s="2">
        <v>0.12870000000000001</v>
      </c>
      <c r="G11" s="2">
        <v>0.1288</v>
      </c>
      <c r="H11" s="2">
        <v>0.1333</v>
      </c>
      <c r="I11" s="2">
        <v>0.13320000000000001</v>
      </c>
      <c r="J11" s="2">
        <v>45</v>
      </c>
      <c r="K11" s="73"/>
      <c r="L11" s="73"/>
      <c r="M11" s="73"/>
      <c r="O11" s="69" t="s">
        <v>25</v>
      </c>
      <c r="P11" s="63"/>
    </row>
    <row r="12" spans="1:16" ht="15.75" customHeight="1" x14ac:dyDescent="0.3">
      <c r="A12" s="2">
        <v>5</v>
      </c>
      <c r="B12" s="2" t="s">
        <v>31</v>
      </c>
      <c r="C12" s="2" t="s">
        <v>11</v>
      </c>
      <c r="D12" s="18">
        <v>45153</v>
      </c>
      <c r="E12" s="2">
        <v>0.1</v>
      </c>
      <c r="F12" s="2">
        <v>0.12889999999999999</v>
      </c>
      <c r="G12" s="2">
        <v>0.12889999999999999</v>
      </c>
      <c r="H12" s="2">
        <v>0.13239999999999999</v>
      </c>
      <c r="I12" s="2">
        <v>0.1323</v>
      </c>
      <c r="J12" s="2">
        <v>34.5</v>
      </c>
      <c r="K12" s="60">
        <f>AVERAGE(J12:J13)</f>
        <v>34.5</v>
      </c>
      <c r="L12" s="60">
        <f>STDEV(J12:J13)</f>
        <v>0</v>
      </c>
      <c r="M12" s="60">
        <f>((J12-J13)*100)/AVERAGE(J12:J13)</f>
        <v>0</v>
      </c>
      <c r="O12" s="2" t="s">
        <v>26</v>
      </c>
      <c r="P12" s="7">
        <f>J8</f>
        <v>82</v>
      </c>
    </row>
    <row r="13" spans="1:16" ht="15.75" customHeight="1" x14ac:dyDescent="0.3">
      <c r="A13" s="2">
        <v>6</v>
      </c>
      <c r="B13" s="2" t="s">
        <v>31</v>
      </c>
      <c r="C13" s="2" t="s">
        <v>11</v>
      </c>
      <c r="D13" s="18">
        <v>45153</v>
      </c>
      <c r="E13" s="2">
        <v>0.1</v>
      </c>
      <c r="F13" s="2">
        <v>0.12959999999999999</v>
      </c>
      <c r="G13" s="2">
        <v>0.12939999999999999</v>
      </c>
      <c r="H13" s="2">
        <v>0.13300000000000001</v>
      </c>
      <c r="I13" s="2">
        <v>0.13289999999999999</v>
      </c>
      <c r="J13" s="2">
        <v>34.5</v>
      </c>
      <c r="K13" s="73"/>
      <c r="L13" s="73"/>
      <c r="M13" s="73"/>
      <c r="O13" s="2" t="s">
        <v>27</v>
      </c>
      <c r="P13" s="7">
        <f>P12/93.2*100</f>
        <v>87.982832618025753</v>
      </c>
    </row>
    <row r="14" spans="1:16" ht="15.75" customHeight="1" x14ac:dyDescent="0.3">
      <c r="A14" s="2">
        <v>7</v>
      </c>
      <c r="B14" s="2" t="s">
        <v>32</v>
      </c>
      <c r="C14" s="2" t="s">
        <v>11</v>
      </c>
      <c r="D14" s="18">
        <v>45153</v>
      </c>
      <c r="E14" s="2">
        <v>0.1</v>
      </c>
      <c r="F14" s="2">
        <v>0.12939999999999999</v>
      </c>
      <c r="G14" s="2">
        <v>0.12920000000000001</v>
      </c>
      <c r="H14" s="2">
        <v>0.13189999999999999</v>
      </c>
      <c r="I14" s="2">
        <v>0.13150000000000001</v>
      </c>
      <c r="J14" s="2">
        <v>24</v>
      </c>
      <c r="K14" s="60">
        <f>AVERAGE(J14:J15)</f>
        <v>24.5</v>
      </c>
      <c r="L14" s="60">
        <f>STDEV(J14:J15)</f>
        <v>0.70710678118654757</v>
      </c>
      <c r="M14" s="60">
        <f>((J14-J15)*100)/AVERAGE(J14:J15)</f>
        <v>-4.0816326530612246</v>
      </c>
    </row>
    <row r="15" spans="1:16" ht="15.75" customHeight="1" x14ac:dyDescent="0.3">
      <c r="A15" s="2">
        <v>8</v>
      </c>
      <c r="B15" s="2" t="s">
        <v>32</v>
      </c>
      <c r="C15" s="2" t="s">
        <v>11</v>
      </c>
      <c r="D15" s="18">
        <v>45153</v>
      </c>
      <c r="E15" s="2">
        <v>0.1</v>
      </c>
      <c r="F15" s="2">
        <v>0.12889999999999999</v>
      </c>
      <c r="G15" s="2">
        <v>0.1285</v>
      </c>
      <c r="H15" s="2">
        <v>0.1313</v>
      </c>
      <c r="I15" s="2">
        <v>0.13109999999999999</v>
      </c>
      <c r="J15" s="2">
        <v>25</v>
      </c>
      <c r="K15" s="73"/>
      <c r="L15" s="73"/>
      <c r="M15" s="73"/>
      <c r="O15" s="62" t="s">
        <v>28</v>
      </c>
      <c r="P15" s="63"/>
    </row>
    <row r="16" spans="1:16" ht="15.75" customHeight="1" x14ac:dyDescent="0.3">
      <c r="A16" s="2">
        <v>9</v>
      </c>
      <c r="B16" s="2" t="s">
        <v>2</v>
      </c>
      <c r="C16" s="2" t="s">
        <v>11</v>
      </c>
      <c r="D16" s="18">
        <v>45153</v>
      </c>
      <c r="E16" s="2">
        <v>0.1</v>
      </c>
      <c r="F16" s="2">
        <v>0.12770000000000001</v>
      </c>
      <c r="G16" s="2">
        <v>0.12770000000000001</v>
      </c>
      <c r="H16" s="2">
        <v>0.13159999999999999</v>
      </c>
      <c r="I16" s="2">
        <v>0.13150000000000001</v>
      </c>
      <c r="J16" s="2">
        <v>38.5</v>
      </c>
      <c r="K16" s="60">
        <f>AVERAGE(J16:J17)</f>
        <v>39.25</v>
      </c>
      <c r="L16" s="60">
        <f>STDEV(J16:J17)</f>
        <v>1.0606601717798212</v>
      </c>
      <c r="M16" s="60">
        <f>((J16-J17)*100)/AVERAGE(J16:J17)</f>
        <v>-3.8216560509554141</v>
      </c>
      <c r="O16" s="2" t="s">
        <v>9</v>
      </c>
      <c r="P16" s="7" t="e">
        <f>AVERAGE(J9,#REF!)</f>
        <v>#REF!</v>
      </c>
    </row>
    <row r="17" spans="1:16" ht="15.75" customHeight="1" x14ac:dyDescent="0.3">
      <c r="A17" s="2">
        <v>10</v>
      </c>
      <c r="B17" s="2" t="s">
        <v>2</v>
      </c>
      <c r="C17" s="2" t="s">
        <v>11</v>
      </c>
      <c r="D17" s="18">
        <v>45153</v>
      </c>
      <c r="E17" s="2">
        <v>0.1</v>
      </c>
      <c r="F17" s="2">
        <v>0.12889999999999999</v>
      </c>
      <c r="G17" s="2">
        <v>0.12920000000000001</v>
      </c>
      <c r="H17" s="2">
        <v>0.13320000000000001</v>
      </c>
      <c r="I17" s="2">
        <v>0.13289999999999999</v>
      </c>
      <c r="J17" s="2">
        <v>40</v>
      </c>
      <c r="K17" s="73"/>
      <c r="L17" s="73"/>
      <c r="M17" s="73"/>
      <c r="O17" s="3"/>
      <c r="P17" s="3"/>
    </row>
    <row r="18" spans="1:16" ht="15.75" customHeight="1" x14ac:dyDescent="0.3">
      <c r="A18" s="2">
        <v>11</v>
      </c>
      <c r="B18" s="2" t="s">
        <v>33</v>
      </c>
      <c r="C18" s="2" t="s">
        <v>11</v>
      </c>
      <c r="D18" s="18">
        <v>45153</v>
      </c>
      <c r="E18" s="2">
        <v>0.1</v>
      </c>
      <c r="F18" s="2">
        <v>0.12859999999999999</v>
      </c>
      <c r="G18" s="2">
        <v>0.12839999999999999</v>
      </c>
      <c r="H18" s="2">
        <v>0.13070000000000001</v>
      </c>
      <c r="I18" s="2">
        <v>0.1308</v>
      </c>
      <c r="J18" s="2">
        <v>22.5</v>
      </c>
      <c r="K18" s="60">
        <f>AVERAGE(J18:J19)</f>
        <v>23.5</v>
      </c>
      <c r="L18" s="60">
        <f>STDEV(J18:J19)</f>
        <v>1.4142135623730951</v>
      </c>
      <c r="M18" s="60">
        <f>((J18-J19)*100)/AVERAGE(J18:J19)</f>
        <v>-8.5106382978723403</v>
      </c>
    </row>
    <row r="19" spans="1:16" ht="15.75" customHeight="1" x14ac:dyDescent="0.3">
      <c r="A19" s="2">
        <v>12</v>
      </c>
      <c r="B19" s="2" t="s">
        <v>33</v>
      </c>
      <c r="C19" s="2" t="s">
        <v>11</v>
      </c>
      <c r="D19" s="18">
        <v>45153</v>
      </c>
      <c r="E19" s="2">
        <v>0.1</v>
      </c>
      <c r="F19" s="2">
        <v>0.1285</v>
      </c>
      <c r="G19" s="2">
        <v>0.1283</v>
      </c>
      <c r="H19" s="2">
        <v>0.13089999999999999</v>
      </c>
      <c r="I19" s="2">
        <v>0.1308</v>
      </c>
      <c r="J19" s="2">
        <v>24.5</v>
      </c>
      <c r="K19" s="73"/>
      <c r="L19" s="73"/>
      <c r="M19" s="73"/>
      <c r="O19" s="8"/>
      <c r="P19" s="8"/>
    </row>
    <row r="20" spans="1:16" ht="15.75" customHeight="1" x14ac:dyDescent="0.3">
      <c r="A20" s="2">
        <v>13</v>
      </c>
      <c r="B20" s="2" t="s">
        <v>34</v>
      </c>
      <c r="C20" s="2" t="s">
        <v>11</v>
      </c>
      <c r="D20" s="18">
        <v>45153</v>
      </c>
      <c r="E20" s="2">
        <v>0.1</v>
      </c>
      <c r="F20" s="2">
        <v>0.1293</v>
      </c>
      <c r="G20" s="2">
        <v>0.12920000000000001</v>
      </c>
      <c r="H20" s="2">
        <v>0.13089999999999999</v>
      </c>
      <c r="I20" s="2">
        <v>0.1308</v>
      </c>
      <c r="J20" s="2">
        <v>16</v>
      </c>
      <c r="K20" s="60">
        <f>AVERAGE(J20:J21)</f>
        <v>15.25</v>
      </c>
      <c r="L20" s="60">
        <f>STDEV(J20:J21)</f>
        <v>1.0606601717798212</v>
      </c>
      <c r="M20" s="60">
        <f>((J20-J21)*100)/AVERAGE(J20:J21)</f>
        <v>9.8360655737704921</v>
      </c>
      <c r="O20" s="3"/>
      <c r="P20" s="3"/>
    </row>
    <row r="21" spans="1:16" ht="15.75" customHeight="1" x14ac:dyDescent="0.3">
      <c r="A21" s="2">
        <v>14</v>
      </c>
      <c r="B21" s="2" t="s">
        <v>34</v>
      </c>
      <c r="C21" s="2" t="s">
        <v>11</v>
      </c>
      <c r="D21" s="18">
        <v>45153</v>
      </c>
      <c r="E21" s="2">
        <v>0.1</v>
      </c>
      <c r="F21" s="2">
        <v>0.128</v>
      </c>
      <c r="G21" s="2">
        <v>0.128</v>
      </c>
      <c r="H21" s="2">
        <v>0.1295</v>
      </c>
      <c r="I21" s="2">
        <v>0.12939999999999999</v>
      </c>
      <c r="J21" s="2">
        <v>14.5</v>
      </c>
      <c r="K21" s="73"/>
      <c r="L21" s="73"/>
      <c r="M21" s="73"/>
      <c r="O21" s="3"/>
      <c r="P21" s="3"/>
    </row>
    <row r="22" spans="1:16" ht="15.75" customHeight="1" x14ac:dyDescent="0.3">
      <c r="A22" s="2">
        <v>15</v>
      </c>
      <c r="B22" s="2" t="s">
        <v>35</v>
      </c>
      <c r="C22" s="2" t="s">
        <v>11</v>
      </c>
      <c r="D22" s="18">
        <v>45153</v>
      </c>
      <c r="E22" s="2">
        <v>0.1</v>
      </c>
      <c r="F22" s="2">
        <v>0.12820000000000001</v>
      </c>
      <c r="G22" s="2">
        <v>0.12820000000000001</v>
      </c>
      <c r="H22" s="2">
        <v>0.1298</v>
      </c>
      <c r="I22" s="2">
        <v>0.12970000000000001</v>
      </c>
      <c r="J22" s="2">
        <v>15.5</v>
      </c>
      <c r="K22" s="60">
        <f>AVERAGE(J22:J23)</f>
        <v>16.5</v>
      </c>
      <c r="L22" s="60">
        <f>STDEV(J22:J23)</f>
        <v>1.4142135623730951</v>
      </c>
      <c r="M22" s="60">
        <f>((J22-J23)*100)/AVERAGE(J22:J23)</f>
        <v>-12.121212121212121</v>
      </c>
      <c r="O22" s="3"/>
      <c r="P22" s="3"/>
    </row>
    <row r="23" spans="1:16" ht="15.75" customHeight="1" x14ac:dyDescent="0.3">
      <c r="A23" s="2">
        <v>16</v>
      </c>
      <c r="B23" s="2" t="s">
        <v>35</v>
      </c>
      <c r="C23" s="2" t="s">
        <v>11</v>
      </c>
      <c r="D23" s="18">
        <v>45153</v>
      </c>
      <c r="E23" s="2">
        <v>0.1</v>
      </c>
      <c r="F23" s="2">
        <v>0.12959999999999999</v>
      </c>
      <c r="G23" s="2">
        <v>0.12959999999999999</v>
      </c>
      <c r="H23" s="2">
        <v>0.13139999999999999</v>
      </c>
      <c r="I23" s="2">
        <v>0.1313</v>
      </c>
      <c r="J23" s="2">
        <v>17.5</v>
      </c>
      <c r="K23" s="73"/>
      <c r="L23" s="73"/>
      <c r="M23" s="73"/>
      <c r="O23" s="3"/>
      <c r="P23" s="3"/>
    </row>
    <row r="24" spans="1:16" ht="15.75" customHeight="1" x14ac:dyDescent="0.3">
      <c r="A24" s="2">
        <v>17</v>
      </c>
      <c r="B24" s="2" t="s">
        <v>36</v>
      </c>
      <c r="C24" s="2" t="s">
        <v>11</v>
      </c>
      <c r="D24" s="18">
        <v>45153</v>
      </c>
      <c r="E24" s="2">
        <v>0.1</v>
      </c>
      <c r="F24" s="2">
        <v>0.128</v>
      </c>
      <c r="G24" s="2">
        <v>0.128</v>
      </c>
      <c r="H24" s="2">
        <v>0.13009999999999999</v>
      </c>
      <c r="I24" s="2">
        <v>0.13009999999999999</v>
      </c>
      <c r="J24" s="2">
        <v>21</v>
      </c>
      <c r="K24" s="60">
        <f>AVERAGE(J24:J25)</f>
        <v>21.5</v>
      </c>
      <c r="L24" s="60">
        <f>STDEV(J24:J25)</f>
        <v>0.70710678118654757</v>
      </c>
      <c r="M24" s="60">
        <f>((J24-J25)*100)/AVERAGE(J24:J25)</f>
        <v>-4.6511627906976747</v>
      </c>
      <c r="O24" s="8"/>
      <c r="P24" s="8"/>
    </row>
    <row r="25" spans="1:16" ht="15.75" customHeight="1" x14ac:dyDescent="0.3">
      <c r="A25" s="2">
        <v>18</v>
      </c>
      <c r="B25" s="9" t="s">
        <v>36</v>
      </c>
      <c r="C25" s="2" t="s">
        <v>11</v>
      </c>
      <c r="D25" s="18">
        <v>45153</v>
      </c>
      <c r="E25" s="2">
        <v>0.1</v>
      </c>
      <c r="F25" s="2">
        <v>0.1288</v>
      </c>
      <c r="G25" s="2">
        <v>0.12870000000000001</v>
      </c>
      <c r="H25" s="2">
        <v>0.13109999999999999</v>
      </c>
      <c r="I25" s="2">
        <v>0.1308</v>
      </c>
      <c r="J25" s="2">
        <v>22</v>
      </c>
      <c r="K25" s="73"/>
      <c r="L25" s="73"/>
      <c r="M25" s="73"/>
      <c r="O25" s="3"/>
      <c r="P25" s="3"/>
    </row>
    <row r="26" spans="1:16" ht="15.75" customHeight="1" x14ac:dyDescent="0.3">
      <c r="A26" s="10">
        <v>19</v>
      </c>
      <c r="B26" s="2" t="s">
        <v>4</v>
      </c>
      <c r="C26" s="11" t="s">
        <v>11</v>
      </c>
      <c r="D26" s="18">
        <v>45153</v>
      </c>
      <c r="E26" s="2">
        <v>0.1</v>
      </c>
      <c r="F26" s="2">
        <v>0.1275</v>
      </c>
      <c r="G26" s="2">
        <v>0.12720000000000001</v>
      </c>
      <c r="H26" s="2">
        <v>0.12939999999999999</v>
      </c>
      <c r="I26" s="2">
        <v>0.12939999999999999</v>
      </c>
      <c r="J26" s="2">
        <v>20.5</v>
      </c>
      <c r="K26" s="60">
        <f>AVERAGE(J26:J27)</f>
        <v>20.75</v>
      </c>
      <c r="L26" s="60">
        <f>STDEV(J26:J27)</f>
        <v>0.35355339059327379</v>
      </c>
      <c r="M26" s="60">
        <f>((J26-J27)*100)/AVERAGE(J26:J27)</f>
        <v>-2.4096385542168677</v>
      </c>
      <c r="O26" s="3"/>
      <c r="P26" s="3"/>
    </row>
    <row r="27" spans="1:16" ht="15.75" customHeight="1" x14ac:dyDescent="0.3">
      <c r="A27" s="10">
        <v>20</v>
      </c>
      <c r="B27" s="2" t="s">
        <v>4</v>
      </c>
      <c r="C27" s="11" t="s">
        <v>11</v>
      </c>
      <c r="D27" s="18">
        <v>45153</v>
      </c>
      <c r="E27" s="2">
        <v>0.1</v>
      </c>
      <c r="F27" s="2">
        <v>0.12959999999999999</v>
      </c>
      <c r="G27" s="2">
        <v>0.12970000000000001</v>
      </c>
      <c r="H27" s="2">
        <v>0.1318</v>
      </c>
      <c r="I27" s="2">
        <v>0.13170000000000001</v>
      </c>
      <c r="J27" s="2">
        <v>21</v>
      </c>
      <c r="K27" s="73"/>
      <c r="L27" s="73"/>
      <c r="M27" s="73"/>
      <c r="O27" s="3"/>
      <c r="P27" s="3"/>
    </row>
    <row r="28" spans="1:16" ht="15.75" customHeight="1" x14ac:dyDescent="0.3">
      <c r="A28" s="2">
        <v>21</v>
      </c>
      <c r="B28" s="12" t="s">
        <v>3</v>
      </c>
      <c r="C28" s="2" t="s">
        <v>11</v>
      </c>
      <c r="D28" s="18">
        <v>45153</v>
      </c>
      <c r="E28" s="2">
        <v>0.1</v>
      </c>
      <c r="F28" s="2">
        <v>0.12870000000000001</v>
      </c>
      <c r="G28" s="2">
        <v>0.12870000000000001</v>
      </c>
      <c r="H28" s="2">
        <v>0.12909999999999999</v>
      </c>
      <c r="I28" s="2">
        <v>0.1293</v>
      </c>
      <c r="J28" s="2">
        <v>5</v>
      </c>
      <c r="K28" s="60">
        <f t="shared" ref="K28" si="0">AVERAGE(J28:J29)</f>
        <v>5</v>
      </c>
      <c r="L28" s="60">
        <f t="shared" ref="L28" si="1">STDEV(J28:J29)</f>
        <v>0</v>
      </c>
      <c r="M28" s="60">
        <f t="shared" ref="M28" si="2">((J28-J29)*100)/AVERAGE(J28:J29)</f>
        <v>0</v>
      </c>
      <c r="O28" s="3"/>
      <c r="P28" s="3"/>
    </row>
    <row r="29" spans="1:16" ht="15.75" customHeight="1" x14ac:dyDescent="0.3">
      <c r="A29" s="2">
        <v>22</v>
      </c>
      <c r="B29" s="2" t="s">
        <v>3</v>
      </c>
      <c r="C29" s="2" t="s">
        <v>11</v>
      </c>
      <c r="D29" s="18">
        <v>45153</v>
      </c>
      <c r="E29" s="2">
        <v>0.1</v>
      </c>
      <c r="F29" s="2">
        <v>0.12820000000000001</v>
      </c>
      <c r="G29" s="2">
        <v>0.12809999999999999</v>
      </c>
      <c r="H29" s="2">
        <v>0.12870000000000001</v>
      </c>
      <c r="I29" s="2">
        <v>0.12859999999999999</v>
      </c>
      <c r="J29" s="2">
        <v>5</v>
      </c>
      <c r="K29" s="73"/>
      <c r="L29" s="73"/>
      <c r="M29" s="73"/>
      <c r="O29" s="3"/>
      <c r="P29" s="3"/>
    </row>
    <row r="30" spans="1:16" ht="15.75" customHeight="1" x14ac:dyDescent="0.3">
      <c r="A30" s="2">
        <v>23</v>
      </c>
      <c r="B30" s="2" t="s">
        <v>9</v>
      </c>
      <c r="C30" s="2" t="s">
        <v>8</v>
      </c>
      <c r="D30" s="53"/>
      <c r="E30" s="2">
        <v>0.1</v>
      </c>
      <c r="F30" s="2">
        <v>0.12909999999999999</v>
      </c>
      <c r="G30" s="2">
        <v>0.12909999999999999</v>
      </c>
      <c r="H30" s="2">
        <v>0.12909999999999999</v>
      </c>
      <c r="I30" s="2">
        <v>0.12909999999999999</v>
      </c>
      <c r="J30" s="2">
        <v>0</v>
      </c>
      <c r="K30" s="52"/>
      <c r="L30" s="52"/>
      <c r="M30" s="52"/>
      <c r="O30" s="8"/>
      <c r="P30" s="8"/>
    </row>
    <row r="31" spans="1:16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O31" s="3"/>
      <c r="P31" s="3"/>
    </row>
    <row r="32" spans="1:16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O32" s="3"/>
      <c r="P32" s="3"/>
    </row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35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8:K29"/>
    <mergeCell ref="L28:L29"/>
    <mergeCell ref="M28:M29"/>
    <mergeCell ref="K24:K25"/>
    <mergeCell ref="L24:L25"/>
    <mergeCell ref="M24:M25"/>
    <mergeCell ref="K26:K27"/>
    <mergeCell ref="L26:L27"/>
    <mergeCell ref="M26:M27"/>
  </mergeCells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110EB-1522-4C2D-B234-D5EE0B6AF445}">
  <sheetPr codeName="Sheet13">
    <tabColor rgb="FF00B050"/>
  </sheetPr>
  <dimension ref="A1:P1000"/>
  <sheetViews>
    <sheetView topLeftCell="A9" zoomScale="78" workbookViewId="0">
      <selection activeCell="D28" sqref="D28:D29"/>
    </sheetView>
  </sheetViews>
  <sheetFormatPr defaultColWidth="11.19921875" defaultRowHeight="15" customHeight="1" x14ac:dyDescent="0.3"/>
  <cols>
    <col min="1" max="1" width="12.3984375" customWidth="1"/>
    <col min="2" max="2" width="35.3984375" customWidth="1"/>
    <col min="3" max="4" width="15.3984375" customWidth="1"/>
    <col min="5" max="5" width="18.59765625" customWidth="1"/>
    <col min="6" max="12" width="15.3984375" customWidth="1"/>
    <col min="13" max="13" width="13.3984375" customWidth="1"/>
    <col min="14" max="14" width="2.8984375" customWidth="1"/>
    <col min="15" max="15" width="15.3984375" customWidth="1"/>
    <col min="16" max="16" width="15.09765625" customWidth="1"/>
    <col min="17" max="26" width="11" customWidth="1"/>
  </cols>
  <sheetData>
    <row r="1" spans="1:16" ht="15.75" customHeight="1" x14ac:dyDescent="0.3">
      <c r="E1" s="1" t="s">
        <v>5</v>
      </c>
    </row>
    <row r="2" spans="1:16" ht="15.75" customHeight="1" x14ac:dyDescent="0.3">
      <c r="D2" s="2" t="s">
        <v>6</v>
      </c>
      <c r="E2" s="2" t="s">
        <v>7</v>
      </c>
    </row>
    <row r="3" spans="1:16" ht="15.75" customHeight="1" x14ac:dyDescent="0.3">
      <c r="D3" s="2" t="s">
        <v>8</v>
      </c>
      <c r="E3" s="2" t="s">
        <v>9</v>
      </c>
    </row>
    <row r="4" spans="1:16" ht="15.75" customHeight="1" x14ac:dyDescent="0.3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3">
      <c r="A5" s="3"/>
      <c r="B5" s="3"/>
      <c r="D5" s="3"/>
      <c r="E5" s="3"/>
    </row>
    <row r="6" spans="1:16" ht="15.75" customHeight="1" x14ac:dyDescent="0.3">
      <c r="A6" s="3"/>
      <c r="B6" s="3"/>
    </row>
    <row r="7" spans="1:16" ht="15.75" customHeight="1" x14ac:dyDescent="0.3">
      <c r="A7" s="55" t="s">
        <v>13</v>
      </c>
      <c r="B7" s="55" t="s">
        <v>14</v>
      </c>
      <c r="C7" s="55" t="s">
        <v>15</v>
      </c>
      <c r="D7" s="55" t="s">
        <v>16</v>
      </c>
      <c r="E7" s="55" t="s">
        <v>17</v>
      </c>
      <c r="F7" s="55" t="s">
        <v>18</v>
      </c>
      <c r="G7" s="55" t="s">
        <v>19</v>
      </c>
      <c r="H7" s="55" t="s">
        <v>20</v>
      </c>
      <c r="I7" s="55" t="s">
        <v>21</v>
      </c>
      <c r="J7" s="55" t="s">
        <v>0</v>
      </c>
      <c r="K7" s="55" t="s">
        <v>22</v>
      </c>
      <c r="L7" s="55" t="s">
        <v>1</v>
      </c>
      <c r="M7" s="55" t="s">
        <v>23</v>
      </c>
      <c r="O7" s="65" t="s">
        <v>24</v>
      </c>
      <c r="P7" s="66"/>
    </row>
    <row r="8" spans="1:16" ht="15.75" customHeight="1" x14ac:dyDescent="0.3">
      <c r="A8" s="49">
        <v>24</v>
      </c>
      <c r="B8" s="49" t="s">
        <v>6</v>
      </c>
      <c r="C8" s="49" t="s">
        <v>6</v>
      </c>
      <c r="D8" s="56"/>
      <c r="E8" s="49">
        <v>0.1</v>
      </c>
      <c r="F8" s="49">
        <v>0.1278</v>
      </c>
      <c r="G8" s="49">
        <v>0.12790000000000001</v>
      </c>
      <c r="H8" s="49">
        <v>0.1366</v>
      </c>
      <c r="I8" s="49">
        <v>0.1361</v>
      </c>
      <c r="J8" s="49">
        <v>85</v>
      </c>
      <c r="K8" s="57"/>
      <c r="L8" s="57"/>
      <c r="M8" s="56"/>
      <c r="O8" s="67"/>
      <c r="P8" s="68"/>
    </row>
    <row r="9" spans="1:16" ht="15.75" customHeight="1" x14ac:dyDescent="0.3">
      <c r="A9" s="49">
        <v>25</v>
      </c>
      <c r="B9" s="49" t="s">
        <v>9</v>
      </c>
      <c r="C9" s="49" t="s">
        <v>8</v>
      </c>
      <c r="D9" s="56"/>
      <c r="E9" s="49">
        <v>0.1</v>
      </c>
      <c r="F9" s="49">
        <v>0.12720000000000001</v>
      </c>
      <c r="G9" s="49">
        <v>0.12709999999999999</v>
      </c>
      <c r="H9" s="49">
        <v>0.12709999999999999</v>
      </c>
      <c r="I9" s="49">
        <v>0.127</v>
      </c>
      <c r="J9" s="49">
        <v>-1</v>
      </c>
      <c r="K9" s="57"/>
      <c r="L9" s="57"/>
      <c r="M9" s="56"/>
    </row>
    <row r="10" spans="1:16" ht="15.75" customHeight="1" x14ac:dyDescent="0.3">
      <c r="A10" s="49">
        <v>26</v>
      </c>
      <c r="B10" s="49" t="s">
        <v>30</v>
      </c>
      <c r="C10" s="49" t="s">
        <v>11</v>
      </c>
      <c r="D10" s="50">
        <v>45160</v>
      </c>
      <c r="E10" s="49">
        <v>0.1</v>
      </c>
      <c r="F10" s="49">
        <v>0.12859999999999999</v>
      </c>
      <c r="G10" s="49">
        <v>0.1283</v>
      </c>
      <c r="H10" s="49">
        <v>0.13389999999999999</v>
      </c>
      <c r="I10" s="49">
        <v>0.1336</v>
      </c>
      <c r="J10" s="49">
        <v>53</v>
      </c>
      <c r="K10" s="71">
        <f>AVERAGE(J10:J11)</f>
        <v>54.75</v>
      </c>
      <c r="L10" s="71">
        <f>STDEV(J10:J11)</f>
        <v>2.4748737341529163</v>
      </c>
      <c r="M10" s="71">
        <f>((J10-J11)*100)/AVERAGE(J10:J11)</f>
        <v>-6.3926940639269407</v>
      </c>
      <c r="O10" s="62" t="s">
        <v>6</v>
      </c>
      <c r="P10" s="63"/>
    </row>
    <row r="11" spans="1:16" ht="15.75" customHeight="1" x14ac:dyDescent="0.3">
      <c r="A11" s="49">
        <v>27</v>
      </c>
      <c r="B11" s="49" t="s">
        <v>30</v>
      </c>
      <c r="C11" s="49" t="s">
        <v>11</v>
      </c>
      <c r="D11" s="50">
        <v>45160</v>
      </c>
      <c r="E11" s="49">
        <v>0.1</v>
      </c>
      <c r="F11" s="49">
        <v>0.12720000000000001</v>
      </c>
      <c r="G11" s="49">
        <v>0.127</v>
      </c>
      <c r="H11" s="49">
        <v>0.1328</v>
      </c>
      <c r="I11" s="49">
        <v>0.13270000000000001</v>
      </c>
      <c r="J11" s="49">
        <v>56.5</v>
      </c>
      <c r="K11" s="72"/>
      <c r="L11" s="72"/>
      <c r="M11" s="72"/>
      <c r="O11" s="69" t="s">
        <v>25</v>
      </c>
      <c r="P11" s="63"/>
    </row>
    <row r="12" spans="1:16" ht="15.75" customHeight="1" x14ac:dyDescent="0.3">
      <c r="A12" s="49">
        <v>28</v>
      </c>
      <c r="B12" s="49" t="s">
        <v>31</v>
      </c>
      <c r="C12" s="49" t="s">
        <v>11</v>
      </c>
      <c r="D12" s="50">
        <v>45160</v>
      </c>
      <c r="E12" s="49">
        <v>0.1</v>
      </c>
      <c r="F12" s="49">
        <v>0.1288</v>
      </c>
      <c r="G12" s="49">
        <v>0.12839999999999999</v>
      </c>
      <c r="H12" s="49">
        <v>0.1343</v>
      </c>
      <c r="I12" s="49">
        <v>0.13389999999999999</v>
      </c>
      <c r="J12" s="49">
        <v>55</v>
      </c>
      <c r="K12" s="71">
        <f>AVERAGE(J12:J13)</f>
        <v>55.75</v>
      </c>
      <c r="L12" s="71">
        <f>STDEV(J12:J13)</f>
        <v>1.0606601717798212</v>
      </c>
      <c r="M12" s="71">
        <f>((J12-J13)*100)/AVERAGE(J12:J13)</f>
        <v>-2.6905829596412558</v>
      </c>
      <c r="O12" s="2" t="s">
        <v>26</v>
      </c>
      <c r="P12" s="7">
        <f>J8</f>
        <v>85</v>
      </c>
    </row>
    <row r="13" spans="1:16" ht="15.75" customHeight="1" x14ac:dyDescent="0.3">
      <c r="A13" s="49">
        <v>29</v>
      </c>
      <c r="B13" s="49" t="s">
        <v>31</v>
      </c>
      <c r="C13" s="49" t="s">
        <v>11</v>
      </c>
      <c r="D13" s="50">
        <v>45160</v>
      </c>
      <c r="E13" s="49">
        <v>0.1</v>
      </c>
      <c r="F13" s="49">
        <v>0.1288</v>
      </c>
      <c r="G13" s="49">
        <v>0.12859999999999999</v>
      </c>
      <c r="H13" s="49">
        <v>0.13450000000000001</v>
      </c>
      <c r="I13" s="49">
        <v>0.13420000000000001</v>
      </c>
      <c r="J13" s="49">
        <v>56.5</v>
      </c>
      <c r="K13" s="72"/>
      <c r="L13" s="72"/>
      <c r="M13" s="72"/>
      <c r="O13" s="2" t="s">
        <v>27</v>
      </c>
      <c r="P13" s="7">
        <f>P12/93.2*100</f>
        <v>91.201716738197419</v>
      </c>
    </row>
    <row r="14" spans="1:16" ht="15.75" customHeight="1" x14ac:dyDescent="0.3">
      <c r="A14" s="49">
        <v>30</v>
      </c>
      <c r="B14" s="49" t="s">
        <v>32</v>
      </c>
      <c r="C14" s="49" t="s">
        <v>11</v>
      </c>
      <c r="D14" s="50">
        <v>45160</v>
      </c>
      <c r="E14" s="49">
        <v>0.1</v>
      </c>
      <c r="F14" s="49">
        <v>0.129</v>
      </c>
      <c r="G14" s="49">
        <v>0.1285</v>
      </c>
      <c r="H14" s="49">
        <v>0.13139999999999999</v>
      </c>
      <c r="I14" s="49">
        <v>0.1313</v>
      </c>
      <c r="J14" s="49">
        <v>26</v>
      </c>
      <c r="K14" s="71">
        <f>AVERAGE(J14:J15)</f>
        <v>26.25</v>
      </c>
      <c r="L14" s="71">
        <f>STDEV(J14:J15)</f>
        <v>0.35355339059327379</v>
      </c>
      <c r="M14" s="71">
        <f>((J14-J15)*100)/AVERAGE(J14:J15)</f>
        <v>-1.9047619047619047</v>
      </c>
    </row>
    <row r="15" spans="1:16" ht="15.75" customHeight="1" x14ac:dyDescent="0.3">
      <c r="A15" s="49">
        <v>31</v>
      </c>
      <c r="B15" s="49" t="s">
        <v>32</v>
      </c>
      <c r="C15" s="49" t="s">
        <v>11</v>
      </c>
      <c r="D15" s="50">
        <v>45160</v>
      </c>
      <c r="E15" s="49">
        <v>0.1</v>
      </c>
      <c r="F15" s="49">
        <v>0.1265</v>
      </c>
      <c r="G15" s="49">
        <v>0.1263</v>
      </c>
      <c r="H15" s="49">
        <v>0.12909999999999999</v>
      </c>
      <c r="I15" s="49">
        <v>0.129</v>
      </c>
      <c r="J15" s="49">
        <v>26.5</v>
      </c>
      <c r="K15" s="72"/>
      <c r="L15" s="72"/>
      <c r="M15" s="72"/>
      <c r="O15" s="62" t="s">
        <v>28</v>
      </c>
      <c r="P15" s="63"/>
    </row>
    <row r="16" spans="1:16" ht="15.75" customHeight="1" x14ac:dyDescent="0.3">
      <c r="A16" s="49">
        <v>32</v>
      </c>
      <c r="B16" s="49" t="s">
        <v>2</v>
      </c>
      <c r="C16" s="49" t="s">
        <v>11</v>
      </c>
      <c r="D16" s="50">
        <v>45160</v>
      </c>
      <c r="E16" s="49">
        <v>0.1</v>
      </c>
      <c r="F16" s="49">
        <v>0.12770000000000001</v>
      </c>
      <c r="G16" s="49">
        <v>0.1275</v>
      </c>
      <c r="H16" s="49">
        <v>0.13039999999999999</v>
      </c>
      <c r="I16" s="49">
        <v>0.13039999999999999</v>
      </c>
      <c r="J16" s="49">
        <v>28</v>
      </c>
      <c r="K16" s="71">
        <f>AVERAGE(J16:J17)</f>
        <v>27.5</v>
      </c>
      <c r="L16" s="71">
        <f>STDEV(J16:J17)</f>
        <v>0.70710678118654757</v>
      </c>
      <c r="M16" s="71">
        <f>((J16-J17)*100)/AVERAGE(J16:J17)</f>
        <v>3.6363636363636362</v>
      </c>
      <c r="O16" s="2" t="s">
        <v>9</v>
      </c>
      <c r="P16" s="7">
        <f>AVERAGE(J9,J32)</f>
        <v>16.5</v>
      </c>
    </row>
    <row r="17" spans="1:16" ht="15.75" customHeight="1" x14ac:dyDescent="0.3">
      <c r="A17" s="49">
        <v>33</v>
      </c>
      <c r="B17" s="49" t="s">
        <v>2</v>
      </c>
      <c r="C17" s="49" t="s">
        <v>11</v>
      </c>
      <c r="D17" s="50">
        <v>45160</v>
      </c>
      <c r="E17" s="49">
        <v>0.1</v>
      </c>
      <c r="F17" s="49">
        <v>0.128</v>
      </c>
      <c r="G17" s="49">
        <v>0.12759999999999999</v>
      </c>
      <c r="H17" s="49">
        <v>0.13039999999999999</v>
      </c>
      <c r="I17" s="49">
        <v>0.13059999999999999</v>
      </c>
      <c r="J17" s="49">
        <v>27</v>
      </c>
      <c r="K17" s="72"/>
      <c r="L17" s="72"/>
      <c r="M17" s="72"/>
      <c r="O17" s="3"/>
      <c r="P17" s="3"/>
    </row>
    <row r="18" spans="1:16" ht="15.75" customHeight="1" x14ac:dyDescent="0.3">
      <c r="A18" s="49">
        <v>34</v>
      </c>
      <c r="B18" s="49" t="s">
        <v>33</v>
      </c>
      <c r="C18" s="49" t="s">
        <v>11</v>
      </c>
      <c r="D18" s="50">
        <v>45160</v>
      </c>
      <c r="E18" s="49">
        <v>0.1</v>
      </c>
      <c r="F18" s="49"/>
      <c r="G18" s="49"/>
      <c r="H18" s="49"/>
      <c r="I18" s="49"/>
      <c r="J18" s="49"/>
      <c r="K18" s="71">
        <f>AVERAGE(J18:J19)</f>
        <v>23</v>
      </c>
      <c r="L18" s="71" t="e">
        <f>STDEV(J18:J19)</f>
        <v>#DIV/0!</v>
      </c>
      <c r="M18" s="71">
        <f>((J18-J19)*100)/AVERAGE(J18:J19)</f>
        <v>-100</v>
      </c>
    </row>
    <row r="19" spans="1:16" ht="15.75" customHeight="1" x14ac:dyDescent="0.3">
      <c r="A19" s="49">
        <v>35</v>
      </c>
      <c r="B19" s="49" t="s">
        <v>33</v>
      </c>
      <c r="C19" s="49" t="s">
        <v>11</v>
      </c>
      <c r="D19" s="50">
        <v>45160</v>
      </c>
      <c r="E19" s="49">
        <v>0.1</v>
      </c>
      <c r="F19" s="49">
        <v>0.128</v>
      </c>
      <c r="G19" s="49">
        <v>0.12820000000000001</v>
      </c>
      <c r="H19" s="49">
        <v>0.13039999999999999</v>
      </c>
      <c r="I19" s="49">
        <v>0.13039999999999999</v>
      </c>
      <c r="J19" s="49">
        <v>23</v>
      </c>
      <c r="K19" s="72"/>
      <c r="L19" s="72"/>
      <c r="M19" s="72"/>
      <c r="O19" s="8"/>
      <c r="P19" s="8"/>
    </row>
    <row r="20" spans="1:16" ht="15.75" customHeight="1" x14ac:dyDescent="0.3">
      <c r="A20" s="49">
        <v>36</v>
      </c>
      <c r="B20" s="49" t="s">
        <v>34</v>
      </c>
      <c r="C20" s="49" t="s">
        <v>11</v>
      </c>
      <c r="D20" s="50">
        <v>45160</v>
      </c>
      <c r="E20" s="49">
        <v>0.1</v>
      </c>
      <c r="F20" s="49">
        <v>0.12870000000000001</v>
      </c>
      <c r="G20" s="49">
        <v>0.12839999999999999</v>
      </c>
      <c r="H20" s="49">
        <v>0.13039999999999999</v>
      </c>
      <c r="I20" s="49">
        <v>0.1305</v>
      </c>
      <c r="J20" s="49">
        <v>19</v>
      </c>
      <c r="K20" s="71">
        <f>AVERAGE(J20:J21)</f>
        <v>18</v>
      </c>
      <c r="L20" s="71">
        <f>STDEV(J20:J21)</f>
        <v>1.4142135623730951</v>
      </c>
      <c r="M20" s="71">
        <f>((J20-J21)*100)/AVERAGE(J20:J21)</f>
        <v>11.111111111111111</v>
      </c>
      <c r="O20" s="3"/>
      <c r="P20" s="3"/>
    </row>
    <row r="21" spans="1:16" ht="15.75" customHeight="1" x14ac:dyDescent="0.3">
      <c r="A21" s="49">
        <v>37</v>
      </c>
      <c r="B21" s="49" t="s">
        <v>34</v>
      </c>
      <c r="C21" s="49" t="s">
        <v>11</v>
      </c>
      <c r="D21" s="50">
        <v>45160</v>
      </c>
      <c r="E21" s="49">
        <v>0.1</v>
      </c>
      <c r="F21" s="49">
        <v>0.12889999999999999</v>
      </c>
      <c r="G21" s="49">
        <v>0.12909999999999999</v>
      </c>
      <c r="H21" s="49">
        <v>0.13070000000000001</v>
      </c>
      <c r="I21" s="49">
        <v>0.13070000000000001</v>
      </c>
      <c r="J21" s="49">
        <v>17</v>
      </c>
      <c r="K21" s="72"/>
      <c r="L21" s="72"/>
      <c r="M21" s="72"/>
      <c r="O21" s="3"/>
      <c r="P21" s="3"/>
    </row>
    <row r="22" spans="1:16" ht="15.75" customHeight="1" x14ac:dyDescent="0.3">
      <c r="A22" s="49">
        <v>38</v>
      </c>
      <c r="B22" s="49" t="s">
        <v>35</v>
      </c>
      <c r="C22" s="49" t="s">
        <v>11</v>
      </c>
      <c r="D22" s="50">
        <v>45160</v>
      </c>
      <c r="E22" s="49">
        <v>0.1</v>
      </c>
      <c r="F22" s="49">
        <v>0.1285</v>
      </c>
      <c r="G22" s="49">
        <v>0.12870000000000001</v>
      </c>
      <c r="H22" s="49">
        <v>0.13020000000000001</v>
      </c>
      <c r="I22" s="49">
        <v>0.13</v>
      </c>
      <c r="J22" s="49">
        <v>15</v>
      </c>
      <c r="K22" s="71">
        <f>AVERAGE(J22:J23)</f>
        <v>16.25</v>
      </c>
      <c r="L22" s="71">
        <f>STDEV(J22:J23)</f>
        <v>1.7677669529663689</v>
      </c>
      <c r="M22" s="71">
        <f>((J22-J23)*100)/AVERAGE(J22:J23)</f>
        <v>-15.384615384615385</v>
      </c>
      <c r="O22" s="3"/>
      <c r="P22" s="3"/>
    </row>
    <row r="23" spans="1:16" ht="15.75" customHeight="1" x14ac:dyDescent="0.3">
      <c r="A23" s="49">
        <v>39</v>
      </c>
      <c r="B23" s="49" t="s">
        <v>35</v>
      </c>
      <c r="C23" s="49" t="s">
        <v>11</v>
      </c>
      <c r="D23" s="50">
        <v>45160</v>
      </c>
      <c r="E23" s="49">
        <v>0.1</v>
      </c>
      <c r="F23" s="49">
        <v>0.1293</v>
      </c>
      <c r="G23" s="49">
        <v>0.12920000000000001</v>
      </c>
      <c r="H23" s="49">
        <v>0.13089999999999999</v>
      </c>
      <c r="I23" s="49">
        <v>0.13109999999999999</v>
      </c>
      <c r="J23" s="49">
        <v>17.5</v>
      </c>
      <c r="K23" s="72"/>
      <c r="L23" s="72"/>
      <c r="M23" s="72"/>
      <c r="O23" s="3"/>
      <c r="P23" s="3"/>
    </row>
    <row r="24" spans="1:16" ht="15.75" customHeight="1" x14ac:dyDescent="0.3">
      <c r="A24" s="49">
        <v>40</v>
      </c>
      <c r="B24" s="49" t="s">
        <v>36</v>
      </c>
      <c r="C24" s="49" t="s">
        <v>11</v>
      </c>
      <c r="D24" s="50">
        <v>45160</v>
      </c>
      <c r="E24" s="49">
        <v>0.1</v>
      </c>
      <c r="F24" s="49">
        <v>0.12870000000000001</v>
      </c>
      <c r="G24" s="49">
        <v>0.1285</v>
      </c>
      <c r="H24" s="49">
        <v>0.13009999999999999</v>
      </c>
      <c r="I24" s="49">
        <v>0.13009999999999999</v>
      </c>
      <c r="J24" s="49">
        <v>15</v>
      </c>
      <c r="K24" s="71">
        <f>AVERAGE(J24:J25)</f>
        <v>14</v>
      </c>
      <c r="L24" s="71">
        <f>STDEV(J24:J25)</f>
        <v>1.4142135623730951</v>
      </c>
      <c r="M24" s="71">
        <f>((J24-J25)*100)/AVERAGE(J24:J25)</f>
        <v>14.285714285714286</v>
      </c>
      <c r="O24" s="8"/>
      <c r="P24" s="8"/>
    </row>
    <row r="25" spans="1:16" ht="15.75" customHeight="1" x14ac:dyDescent="0.3">
      <c r="A25" s="49">
        <v>41</v>
      </c>
      <c r="B25" s="49" t="s">
        <v>36</v>
      </c>
      <c r="C25" s="49" t="s">
        <v>11</v>
      </c>
      <c r="D25" s="50">
        <v>45160</v>
      </c>
      <c r="E25" s="49">
        <v>0.1</v>
      </c>
      <c r="F25" s="49">
        <v>0.12859999999999999</v>
      </c>
      <c r="G25" s="49">
        <v>0.12839999999999999</v>
      </c>
      <c r="H25" s="49">
        <v>0.12970000000000001</v>
      </c>
      <c r="I25" s="49">
        <v>0.12989999999999999</v>
      </c>
      <c r="J25" s="49">
        <v>13</v>
      </c>
      <c r="K25" s="72"/>
      <c r="L25" s="72"/>
      <c r="M25" s="72"/>
      <c r="O25" s="3"/>
      <c r="P25" s="3"/>
    </row>
    <row r="26" spans="1:16" ht="15.75" customHeight="1" x14ac:dyDescent="0.3">
      <c r="A26" s="49">
        <v>42</v>
      </c>
      <c r="B26" s="49" t="s">
        <v>4</v>
      </c>
      <c r="C26" s="49" t="s">
        <v>11</v>
      </c>
      <c r="D26" s="50">
        <v>45160</v>
      </c>
      <c r="E26" s="49">
        <v>0.1</v>
      </c>
      <c r="F26" s="49">
        <v>0.129</v>
      </c>
      <c r="G26" s="49">
        <v>0.12909999999999999</v>
      </c>
      <c r="H26" s="49">
        <v>0.13059999999999999</v>
      </c>
      <c r="I26" s="49">
        <v>0.1303</v>
      </c>
      <c r="J26" s="49">
        <v>14</v>
      </c>
      <c r="K26" s="71">
        <f>AVERAGE(J26:J27)</f>
        <v>12.75</v>
      </c>
      <c r="L26" s="71">
        <f>STDEV(J26:J27)</f>
        <v>1.7677669529663689</v>
      </c>
      <c r="M26" s="71">
        <f>((J26-J27)*100)/AVERAGE(J26:J27)</f>
        <v>19.607843137254903</v>
      </c>
      <c r="O26" s="3"/>
      <c r="P26" s="3"/>
    </row>
    <row r="27" spans="1:16" ht="15.75" customHeight="1" x14ac:dyDescent="0.3">
      <c r="A27" s="49">
        <v>43</v>
      </c>
      <c r="B27" s="49" t="s">
        <v>4</v>
      </c>
      <c r="C27" s="49" t="s">
        <v>11</v>
      </c>
      <c r="D27" s="50">
        <v>45160</v>
      </c>
      <c r="E27" s="49">
        <v>0.1</v>
      </c>
      <c r="F27" s="49">
        <v>0.12790000000000001</v>
      </c>
      <c r="G27" s="49">
        <v>0.1278</v>
      </c>
      <c r="H27" s="49">
        <v>0.129</v>
      </c>
      <c r="I27" s="49">
        <v>0.129</v>
      </c>
      <c r="J27" s="49">
        <v>11.5</v>
      </c>
      <c r="K27" s="72"/>
      <c r="L27" s="72"/>
      <c r="M27" s="72"/>
      <c r="O27" s="3"/>
      <c r="P27" s="3"/>
    </row>
    <row r="28" spans="1:16" ht="15.75" customHeight="1" x14ac:dyDescent="0.3">
      <c r="A28" s="49">
        <v>44</v>
      </c>
      <c r="B28" s="49" t="s">
        <v>52</v>
      </c>
      <c r="C28" s="49" t="s">
        <v>11</v>
      </c>
      <c r="D28" s="50">
        <v>45154</v>
      </c>
      <c r="E28" s="49">
        <v>0.1</v>
      </c>
      <c r="F28" s="49">
        <v>0.12720000000000001</v>
      </c>
      <c r="G28" s="49">
        <v>0.12720000000000001</v>
      </c>
      <c r="H28" s="49">
        <v>0.13009999999999999</v>
      </c>
      <c r="I28" s="49">
        <v>0.13</v>
      </c>
      <c r="J28" s="49">
        <v>28.5</v>
      </c>
      <c r="K28" s="71">
        <f t="shared" ref="K28" si="0">AVERAGE(J28:J29)</f>
        <v>27.75</v>
      </c>
      <c r="L28" s="71">
        <f t="shared" ref="L28" si="1">STDEV(J28:J29)</f>
        <v>1.0606601717798212</v>
      </c>
      <c r="M28" s="71">
        <f t="shared" ref="M28" si="2">((J28-J29)*100)/AVERAGE(J28:J29)</f>
        <v>5.4054054054054053</v>
      </c>
      <c r="O28" s="3"/>
      <c r="P28" s="3"/>
    </row>
    <row r="29" spans="1:16" ht="15.75" customHeight="1" x14ac:dyDescent="0.3">
      <c r="A29" s="49">
        <v>45</v>
      </c>
      <c r="B29" s="49" t="s">
        <v>52</v>
      </c>
      <c r="C29" s="49" t="s">
        <v>11</v>
      </c>
      <c r="D29" s="50">
        <v>45154</v>
      </c>
      <c r="E29" s="49">
        <v>0.1</v>
      </c>
      <c r="F29" s="49">
        <v>0.1273</v>
      </c>
      <c r="G29" s="49">
        <v>0.1275</v>
      </c>
      <c r="H29" s="49">
        <v>0.13020000000000001</v>
      </c>
      <c r="I29" s="49">
        <v>0.13</v>
      </c>
      <c r="J29" s="49">
        <v>27</v>
      </c>
      <c r="K29" s="72"/>
      <c r="L29" s="72"/>
      <c r="M29" s="72"/>
      <c r="O29" s="3"/>
      <c r="P29" s="3"/>
    </row>
    <row r="30" spans="1:16" ht="15.75" customHeight="1" x14ac:dyDescent="0.3">
      <c r="A30" s="49">
        <v>46</v>
      </c>
      <c r="B30" s="49" t="s">
        <v>53</v>
      </c>
      <c r="C30" s="49" t="s">
        <v>11</v>
      </c>
      <c r="D30" s="50">
        <v>45154</v>
      </c>
      <c r="E30" s="49">
        <v>0.1</v>
      </c>
      <c r="F30" s="49">
        <v>0.12809999999999999</v>
      </c>
      <c r="G30" s="49">
        <v>0.12790000000000001</v>
      </c>
      <c r="H30" s="49">
        <v>0.13150000000000001</v>
      </c>
      <c r="I30" s="49">
        <v>0.13159999999999999</v>
      </c>
      <c r="J30" s="49">
        <v>35.5</v>
      </c>
      <c r="K30" s="71">
        <f t="shared" ref="K30" si="3">AVERAGE(J30:J31)</f>
        <v>36</v>
      </c>
      <c r="L30" s="71">
        <f t="shared" ref="L30" si="4">STDEV(J30:J31)</f>
        <v>0.70710678118654757</v>
      </c>
      <c r="M30" s="71">
        <f t="shared" ref="M30" si="5">((J30-J31)*100)/AVERAGE(J30:J31)</f>
        <v>-2.7777777777777777</v>
      </c>
      <c r="O30" s="8"/>
      <c r="P30" s="8"/>
    </row>
    <row r="31" spans="1:16" ht="15.75" customHeight="1" x14ac:dyDescent="0.3">
      <c r="A31" s="49">
        <v>47</v>
      </c>
      <c r="B31" s="49" t="s">
        <v>53</v>
      </c>
      <c r="C31" s="49" t="s">
        <v>11</v>
      </c>
      <c r="D31" s="50">
        <v>45154</v>
      </c>
      <c r="E31" s="49">
        <v>0.1</v>
      </c>
      <c r="F31" s="49">
        <v>0.12920000000000001</v>
      </c>
      <c r="G31" s="49">
        <v>0.12909999999999999</v>
      </c>
      <c r="H31" s="49">
        <v>0.1328</v>
      </c>
      <c r="I31" s="49">
        <v>0.1328</v>
      </c>
      <c r="J31" s="49">
        <v>36.5</v>
      </c>
      <c r="K31" s="72"/>
      <c r="L31" s="72"/>
      <c r="M31" s="72"/>
      <c r="O31" s="3"/>
      <c r="P31" s="3"/>
    </row>
    <row r="32" spans="1:16" ht="15.75" customHeight="1" x14ac:dyDescent="0.3">
      <c r="A32" s="49">
        <v>48</v>
      </c>
      <c r="B32" s="49" t="s">
        <v>54</v>
      </c>
      <c r="C32" s="49" t="s">
        <v>11</v>
      </c>
      <c r="D32" s="58">
        <v>45154</v>
      </c>
      <c r="E32" s="49">
        <v>0.1</v>
      </c>
      <c r="F32" s="49">
        <v>0.12939999999999999</v>
      </c>
      <c r="G32" s="49">
        <v>0.1293</v>
      </c>
      <c r="H32" s="49">
        <v>0.1328</v>
      </c>
      <c r="I32" s="49">
        <v>0.13270000000000001</v>
      </c>
      <c r="J32" s="49">
        <v>34</v>
      </c>
      <c r="K32" s="71">
        <f t="shared" ref="K32" si="6">AVERAGE(J32:J33)</f>
        <v>33.75</v>
      </c>
      <c r="L32" s="71">
        <f t="shared" ref="L32" si="7">STDEV(J32:J33)</f>
        <v>0.35355339059327379</v>
      </c>
      <c r="M32" s="71">
        <f t="shared" ref="M32" si="8">((J32-J33)*100)/AVERAGE(J32:J33)</f>
        <v>1.4814814814814814</v>
      </c>
      <c r="O32" s="3"/>
      <c r="P32" s="3"/>
    </row>
    <row r="33" spans="1:16" ht="15.75" customHeight="1" x14ac:dyDescent="0.3">
      <c r="A33" s="49">
        <v>49</v>
      </c>
      <c r="B33" s="49" t="s">
        <v>54</v>
      </c>
      <c r="C33" s="49" t="s">
        <v>11</v>
      </c>
      <c r="D33" s="50">
        <v>45154</v>
      </c>
      <c r="E33" s="49">
        <v>0.1</v>
      </c>
      <c r="F33" s="49">
        <v>0.12759999999999999</v>
      </c>
      <c r="G33" s="49">
        <v>0.12770000000000001</v>
      </c>
      <c r="H33" s="49">
        <v>0.13120000000000001</v>
      </c>
      <c r="I33" s="49">
        <v>0.1308</v>
      </c>
      <c r="J33" s="49">
        <v>33.5</v>
      </c>
      <c r="K33" s="72"/>
      <c r="L33" s="72"/>
      <c r="M33" s="72"/>
      <c r="O33" s="3"/>
      <c r="P33" s="3"/>
    </row>
    <row r="34" spans="1:16" ht="15.75" customHeight="1" x14ac:dyDescent="0.3">
      <c r="A34" s="49">
        <v>50</v>
      </c>
      <c r="B34" s="49" t="s">
        <v>55</v>
      </c>
      <c r="C34" s="49" t="s">
        <v>11</v>
      </c>
      <c r="D34" s="50">
        <v>45154</v>
      </c>
      <c r="E34" s="49">
        <v>0.1</v>
      </c>
      <c r="F34" s="49">
        <v>0.12720000000000001</v>
      </c>
      <c r="G34" s="49">
        <v>0.12740000000000001</v>
      </c>
      <c r="H34" s="49">
        <v>0.13070000000000001</v>
      </c>
      <c r="I34" s="49">
        <v>0.1305</v>
      </c>
      <c r="J34" s="49">
        <v>33</v>
      </c>
      <c r="K34" s="71">
        <f t="shared" ref="K34" si="9">AVERAGE(J34:J35)</f>
        <v>34.25</v>
      </c>
      <c r="L34" s="71">
        <f t="shared" ref="L34" si="10">STDEV(J34:J35)</f>
        <v>1.7677669529663689</v>
      </c>
      <c r="M34" s="71">
        <f t="shared" ref="M34" si="11">((J34-J35)*100)/AVERAGE(J34:J35)</f>
        <v>-7.2992700729927007</v>
      </c>
      <c r="O34" s="3"/>
      <c r="P34" s="3"/>
    </row>
    <row r="35" spans="1:16" ht="15.75" customHeight="1" x14ac:dyDescent="0.3">
      <c r="A35" s="49">
        <v>51</v>
      </c>
      <c r="B35" s="49" t="s">
        <v>55</v>
      </c>
      <c r="C35" s="49" t="s">
        <v>11</v>
      </c>
      <c r="D35" s="50">
        <v>45154</v>
      </c>
      <c r="E35" s="49">
        <v>0.1</v>
      </c>
      <c r="F35" s="49">
        <v>0.12959999999999999</v>
      </c>
      <c r="G35" s="49">
        <v>0.12989999999999999</v>
      </c>
      <c r="H35" s="49">
        <v>0.13339999999999999</v>
      </c>
      <c r="I35" s="49">
        <v>0.13320000000000001</v>
      </c>
      <c r="J35" s="49">
        <v>35.5</v>
      </c>
      <c r="K35" s="72"/>
      <c r="L35" s="72"/>
      <c r="M35" s="72"/>
    </row>
    <row r="36" spans="1:16" ht="15.75" customHeight="1" x14ac:dyDescent="0.3">
      <c r="A36" s="24">
        <v>52</v>
      </c>
      <c r="B36" s="24" t="s">
        <v>9</v>
      </c>
      <c r="C36" s="24" t="s">
        <v>11</v>
      </c>
      <c r="D36" s="59">
        <v>45154</v>
      </c>
      <c r="E36" s="24">
        <v>0.1</v>
      </c>
      <c r="F36" s="24">
        <v>0.12770000000000001</v>
      </c>
      <c r="G36" s="24">
        <v>0.12759999999999999</v>
      </c>
      <c r="H36" s="24">
        <v>0.1275</v>
      </c>
      <c r="I36" s="24">
        <v>0.12770000000000001</v>
      </c>
      <c r="J36" s="24">
        <v>-0.5</v>
      </c>
      <c r="K36" s="51"/>
      <c r="L36" s="51"/>
      <c r="M36" s="51"/>
    </row>
    <row r="37" spans="1:16" ht="15.75" customHeight="1" x14ac:dyDescent="0.3"/>
    <row r="38" spans="1:16" ht="15.75" customHeight="1" x14ac:dyDescent="0.3"/>
    <row r="39" spans="1:16" ht="15.75" customHeight="1" x14ac:dyDescent="0.3"/>
    <row r="40" spans="1:16" ht="15.75" customHeight="1" x14ac:dyDescent="0.3"/>
    <row r="41" spans="1:16" ht="15.75" customHeight="1" x14ac:dyDescent="0.3"/>
    <row r="42" spans="1:16" ht="15.75" customHeight="1" x14ac:dyDescent="0.3"/>
    <row r="43" spans="1:16" ht="15.75" customHeight="1" x14ac:dyDescent="0.3"/>
    <row r="44" spans="1:16" ht="15.75" customHeight="1" x14ac:dyDescent="0.3"/>
    <row r="45" spans="1:16" ht="15.75" customHeight="1" x14ac:dyDescent="0.3"/>
    <row r="46" spans="1:16" ht="15.75" customHeight="1" x14ac:dyDescent="0.3"/>
    <row r="47" spans="1:16" ht="15.75" customHeight="1" x14ac:dyDescent="0.3"/>
    <row r="48" spans="1:1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4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4:K25"/>
    <mergeCell ref="L24:L25"/>
    <mergeCell ref="M24:M25"/>
    <mergeCell ref="K26:K27"/>
    <mergeCell ref="L26:L27"/>
    <mergeCell ref="M26:M27"/>
    <mergeCell ref="K28:K29"/>
    <mergeCell ref="L28:L29"/>
    <mergeCell ref="M28:M29"/>
    <mergeCell ref="K30:K31"/>
    <mergeCell ref="L30:L31"/>
    <mergeCell ref="M30:M31"/>
    <mergeCell ref="K32:K33"/>
    <mergeCell ref="L32:L33"/>
    <mergeCell ref="M32:M33"/>
    <mergeCell ref="K34:K35"/>
    <mergeCell ref="L34:L35"/>
    <mergeCell ref="M34:M35"/>
  </mergeCells>
  <phoneticPr fontId="8" type="noConversion"/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299A-2D25-46E3-9A96-DAFC85D7DFE1}">
  <sheetPr codeName="Sheet14"/>
  <dimension ref="A1:P1000"/>
  <sheetViews>
    <sheetView workbookViewId="0">
      <selection activeCell="B33" sqref="B33"/>
    </sheetView>
  </sheetViews>
  <sheetFormatPr defaultColWidth="11.19921875" defaultRowHeight="15" customHeight="1" x14ac:dyDescent="0.3"/>
  <cols>
    <col min="1" max="1" width="12.3984375" customWidth="1"/>
    <col min="2" max="2" width="35.3984375" customWidth="1"/>
    <col min="3" max="4" width="15.3984375" customWidth="1"/>
    <col min="5" max="5" width="18.59765625" customWidth="1"/>
    <col min="6" max="12" width="15.3984375" customWidth="1"/>
    <col min="13" max="13" width="13.3984375" customWidth="1"/>
    <col min="14" max="14" width="2.8984375" customWidth="1"/>
    <col min="15" max="15" width="15.3984375" customWidth="1"/>
    <col min="16" max="16" width="15.09765625" customWidth="1"/>
    <col min="17" max="26" width="11" customWidth="1"/>
  </cols>
  <sheetData>
    <row r="1" spans="1:16" ht="15.75" customHeight="1" x14ac:dyDescent="0.3">
      <c r="E1" s="1" t="s">
        <v>5</v>
      </c>
    </row>
    <row r="2" spans="1:16" ht="15.75" customHeight="1" x14ac:dyDescent="0.3">
      <c r="D2" s="2" t="s">
        <v>6</v>
      </c>
      <c r="E2" s="2" t="s">
        <v>7</v>
      </c>
    </row>
    <row r="3" spans="1:16" ht="15.75" customHeight="1" x14ac:dyDescent="0.3">
      <c r="D3" s="2" t="s">
        <v>8</v>
      </c>
      <c r="E3" s="2" t="s">
        <v>9</v>
      </c>
    </row>
    <row r="4" spans="1:16" ht="15.75" customHeight="1" x14ac:dyDescent="0.3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3">
      <c r="A5" s="3"/>
      <c r="B5" s="3"/>
      <c r="D5" s="3"/>
      <c r="E5" s="3"/>
    </row>
    <row r="6" spans="1:16" ht="15.75" customHeight="1" x14ac:dyDescent="0.3">
      <c r="A6" s="3"/>
      <c r="B6" s="3"/>
    </row>
    <row r="7" spans="1:16" ht="15.75" customHeight="1" x14ac:dyDescent="0.3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3">
      <c r="A8" s="2">
        <v>1</v>
      </c>
      <c r="B8" s="2" t="s">
        <v>6</v>
      </c>
      <c r="C8" s="2" t="s">
        <v>6</v>
      </c>
      <c r="D8" s="5"/>
      <c r="E8" s="2">
        <v>0.1</v>
      </c>
      <c r="F8" s="2"/>
      <c r="G8" s="2"/>
      <c r="H8" s="2"/>
      <c r="I8" s="2"/>
      <c r="J8" s="2" t="e">
        <f t="shared" ref="J8:J32" si="0">1000*(AVERAGE(H8:I8)-AVERAGE(F8:G8))/E8</f>
        <v>#DIV/0!</v>
      </c>
      <c r="K8" s="6"/>
      <c r="L8" s="6"/>
      <c r="M8" s="5"/>
      <c r="O8" s="67"/>
      <c r="P8" s="68"/>
    </row>
    <row r="9" spans="1:16" ht="15.75" customHeight="1" x14ac:dyDescent="0.3">
      <c r="A9" s="2">
        <v>2</v>
      </c>
      <c r="B9" s="2" t="s">
        <v>9</v>
      </c>
      <c r="C9" s="2" t="s">
        <v>8</v>
      </c>
      <c r="D9" s="5"/>
      <c r="E9" s="2">
        <v>0.1</v>
      </c>
      <c r="F9" s="2"/>
      <c r="G9" s="2"/>
      <c r="H9" s="2"/>
      <c r="I9" s="2"/>
      <c r="J9" s="2" t="e">
        <f t="shared" si="0"/>
        <v>#DIV/0!</v>
      </c>
      <c r="K9" s="6"/>
      <c r="L9" s="6"/>
      <c r="M9" s="5"/>
    </row>
    <row r="10" spans="1:16" ht="15.75" customHeight="1" x14ac:dyDescent="0.3">
      <c r="A10" s="2">
        <v>3</v>
      </c>
      <c r="B10" s="2"/>
      <c r="C10" s="2" t="s">
        <v>11</v>
      </c>
      <c r="D10" s="2"/>
      <c r="E10" s="2">
        <v>0.1</v>
      </c>
      <c r="F10" s="2"/>
      <c r="G10" s="2"/>
      <c r="H10" s="2"/>
      <c r="I10" s="2"/>
      <c r="J10" s="2" t="e">
        <f t="shared" si="0"/>
        <v>#DIV/0!</v>
      </c>
      <c r="K10" s="60" t="e">
        <f>AVERAGE(J10:J11)</f>
        <v>#DIV/0!</v>
      </c>
      <c r="L10" s="60" t="e">
        <f>STDEV(J10:J11)</f>
        <v>#DIV/0!</v>
      </c>
      <c r="M10" s="60" t="e">
        <f>((J10-J11)*100)/AVERAGE(J10:J11)</f>
        <v>#DIV/0!</v>
      </c>
      <c r="O10" s="62" t="s">
        <v>6</v>
      </c>
      <c r="P10" s="63"/>
    </row>
    <row r="11" spans="1:16" ht="15.75" customHeight="1" x14ac:dyDescent="0.3">
      <c r="A11" s="2">
        <v>4</v>
      </c>
      <c r="B11" s="2"/>
      <c r="C11" s="2" t="s">
        <v>11</v>
      </c>
      <c r="D11" s="2"/>
      <c r="E11" s="2">
        <v>0.1</v>
      </c>
      <c r="F11" s="2"/>
      <c r="G11" s="2"/>
      <c r="H11" s="2"/>
      <c r="I11" s="2"/>
      <c r="J11" s="2" t="e">
        <f t="shared" si="0"/>
        <v>#DIV/0!</v>
      </c>
      <c r="K11" s="61"/>
      <c r="L11" s="61"/>
      <c r="M11" s="61"/>
      <c r="O11" s="69" t="s">
        <v>25</v>
      </c>
      <c r="P11" s="63"/>
    </row>
    <row r="12" spans="1:16" ht="15.75" customHeight="1" x14ac:dyDescent="0.3">
      <c r="A12" s="2">
        <v>5</v>
      </c>
      <c r="B12" s="2"/>
      <c r="C12" s="2" t="s">
        <v>11</v>
      </c>
      <c r="D12" s="2"/>
      <c r="E12" s="2">
        <v>0.1</v>
      </c>
      <c r="F12" s="2"/>
      <c r="G12" s="2"/>
      <c r="H12" s="2"/>
      <c r="I12" s="2"/>
      <c r="J12" s="2" t="e">
        <f t="shared" si="0"/>
        <v>#DIV/0!</v>
      </c>
      <c r="K12" s="60" t="e">
        <f>AVERAGE(J12:J13)</f>
        <v>#DIV/0!</v>
      </c>
      <c r="L12" s="60" t="e">
        <f>STDEV(J12:J13)</f>
        <v>#DIV/0!</v>
      </c>
      <c r="M12" s="60" t="e">
        <f>((J12-J13)*100)/AVERAGE(J12:J13)</f>
        <v>#DIV/0!</v>
      </c>
      <c r="O12" s="2" t="s">
        <v>26</v>
      </c>
      <c r="P12" s="7" t="e">
        <f>J8</f>
        <v>#DIV/0!</v>
      </c>
    </row>
    <row r="13" spans="1:16" ht="15.75" customHeight="1" x14ac:dyDescent="0.3">
      <c r="A13" s="2">
        <v>6</v>
      </c>
      <c r="B13" s="2"/>
      <c r="C13" s="2" t="s">
        <v>11</v>
      </c>
      <c r="D13" s="2"/>
      <c r="E13" s="2">
        <v>0.1</v>
      </c>
      <c r="F13" s="2"/>
      <c r="G13" s="2"/>
      <c r="H13" s="2"/>
      <c r="I13" s="2"/>
      <c r="J13" s="2" t="e">
        <f t="shared" si="0"/>
        <v>#DIV/0!</v>
      </c>
      <c r="K13" s="61"/>
      <c r="L13" s="61"/>
      <c r="M13" s="61"/>
      <c r="O13" s="2" t="s">
        <v>27</v>
      </c>
      <c r="P13" s="7" t="e">
        <f>P12/93.2*100</f>
        <v>#DIV/0!</v>
      </c>
    </row>
    <row r="14" spans="1:16" ht="15.75" customHeight="1" x14ac:dyDescent="0.3">
      <c r="A14" s="2">
        <v>7</v>
      </c>
      <c r="B14" s="2"/>
      <c r="C14" s="2" t="s">
        <v>11</v>
      </c>
      <c r="D14" s="2"/>
      <c r="E14" s="2">
        <v>0.1</v>
      </c>
      <c r="F14" s="2"/>
      <c r="G14" s="2"/>
      <c r="H14" s="2"/>
      <c r="I14" s="2"/>
      <c r="J14" s="2" t="e">
        <f t="shared" si="0"/>
        <v>#DIV/0!</v>
      </c>
      <c r="K14" s="60" t="e">
        <f>AVERAGE(J14:J15)</f>
        <v>#DIV/0!</v>
      </c>
      <c r="L14" s="60" t="e">
        <f>STDEV(J14:J15)</f>
        <v>#DIV/0!</v>
      </c>
      <c r="M14" s="60" t="e">
        <f>((J14-J15)*100)/AVERAGE(J14:J15)</f>
        <v>#DIV/0!</v>
      </c>
    </row>
    <row r="15" spans="1:16" ht="15.75" customHeight="1" x14ac:dyDescent="0.3">
      <c r="A15" s="2">
        <v>8</v>
      </c>
      <c r="B15" s="2"/>
      <c r="C15" s="2" t="s">
        <v>11</v>
      </c>
      <c r="D15" s="2"/>
      <c r="E15" s="2">
        <v>0.1</v>
      </c>
      <c r="F15" s="2"/>
      <c r="G15" s="2"/>
      <c r="H15" s="2"/>
      <c r="I15" s="2"/>
      <c r="J15" s="2" t="e">
        <f t="shared" si="0"/>
        <v>#DIV/0!</v>
      </c>
      <c r="K15" s="61"/>
      <c r="L15" s="61"/>
      <c r="M15" s="61"/>
      <c r="O15" s="62" t="s">
        <v>28</v>
      </c>
      <c r="P15" s="63"/>
    </row>
    <row r="16" spans="1:16" ht="15.75" customHeight="1" x14ac:dyDescent="0.3">
      <c r="A16" s="2">
        <v>9</v>
      </c>
      <c r="B16" s="2"/>
      <c r="C16" s="2" t="s">
        <v>11</v>
      </c>
      <c r="D16" s="2"/>
      <c r="E16" s="2">
        <v>0.1</v>
      </c>
      <c r="F16" s="2"/>
      <c r="G16" s="2"/>
      <c r="H16" s="2"/>
      <c r="I16" s="2"/>
      <c r="J16" s="2" t="e">
        <f t="shared" si="0"/>
        <v>#DIV/0!</v>
      </c>
      <c r="K16" s="60" t="e">
        <f>AVERAGE(J16:J17)</f>
        <v>#DIV/0!</v>
      </c>
      <c r="L16" s="60" t="e">
        <f>STDEV(J16:J17)</f>
        <v>#DIV/0!</v>
      </c>
      <c r="M16" s="60" t="e">
        <f>((J16-J17)*100)/AVERAGE(J16:J17)</f>
        <v>#DIV/0!</v>
      </c>
      <c r="O16" s="2" t="s">
        <v>9</v>
      </c>
      <c r="P16" s="7" t="e">
        <f>AVERAGE(J9,J32)</f>
        <v>#DIV/0!</v>
      </c>
    </row>
    <row r="17" spans="1:16" ht="15.75" customHeight="1" x14ac:dyDescent="0.3">
      <c r="A17" s="2">
        <v>10</v>
      </c>
      <c r="B17" s="2"/>
      <c r="C17" s="2" t="s">
        <v>11</v>
      </c>
      <c r="D17" s="2"/>
      <c r="E17" s="2">
        <v>0.1</v>
      </c>
      <c r="F17" s="2"/>
      <c r="G17" s="2"/>
      <c r="H17" s="2"/>
      <c r="I17" s="2"/>
      <c r="J17" s="2" t="e">
        <f t="shared" si="0"/>
        <v>#DIV/0!</v>
      </c>
      <c r="K17" s="61"/>
      <c r="L17" s="61"/>
      <c r="M17" s="61"/>
      <c r="O17" s="3"/>
      <c r="P17" s="3"/>
    </row>
    <row r="18" spans="1:16" ht="15.75" customHeight="1" x14ac:dyDescent="0.3">
      <c r="A18" s="2">
        <v>11</v>
      </c>
      <c r="B18" s="2"/>
      <c r="C18" s="2" t="s">
        <v>11</v>
      </c>
      <c r="D18" s="2"/>
      <c r="E18" s="2">
        <v>0.1</v>
      </c>
      <c r="F18" s="2"/>
      <c r="G18" s="2"/>
      <c r="H18" s="2"/>
      <c r="I18" s="2"/>
      <c r="J18" s="2" t="e">
        <f t="shared" si="0"/>
        <v>#DIV/0!</v>
      </c>
      <c r="K18" s="60" t="e">
        <f>AVERAGE(J18:J19)</f>
        <v>#DIV/0!</v>
      </c>
      <c r="L18" s="60" t="e">
        <f>STDEV(J18:J19)</f>
        <v>#DIV/0!</v>
      </c>
      <c r="M18" s="60" t="e">
        <f>((J18-J19)*100)/AVERAGE(J18:J19)</f>
        <v>#DIV/0!</v>
      </c>
    </row>
    <row r="19" spans="1:16" ht="15.75" customHeight="1" x14ac:dyDescent="0.3">
      <c r="A19" s="2">
        <v>12</v>
      </c>
      <c r="B19" s="2"/>
      <c r="C19" s="2" t="s">
        <v>11</v>
      </c>
      <c r="D19" s="2"/>
      <c r="E19" s="2">
        <v>0.1</v>
      </c>
      <c r="F19" s="2"/>
      <c r="G19" s="2"/>
      <c r="H19" s="2"/>
      <c r="I19" s="2"/>
      <c r="J19" s="2" t="e">
        <f t="shared" si="0"/>
        <v>#DIV/0!</v>
      </c>
      <c r="K19" s="61"/>
      <c r="L19" s="61"/>
      <c r="M19" s="61"/>
      <c r="O19" s="8"/>
      <c r="P19" s="8"/>
    </row>
    <row r="20" spans="1:16" ht="15.75" customHeight="1" x14ac:dyDescent="0.3">
      <c r="A20" s="2">
        <v>13</v>
      </c>
      <c r="B20" s="2"/>
      <c r="C20" s="2" t="s">
        <v>11</v>
      </c>
      <c r="D20" s="2"/>
      <c r="E20" s="2">
        <v>0.1</v>
      </c>
      <c r="F20" s="2"/>
      <c r="G20" s="2"/>
      <c r="H20" s="2"/>
      <c r="I20" s="2"/>
      <c r="J20" s="2" t="e">
        <f t="shared" si="0"/>
        <v>#DIV/0!</v>
      </c>
      <c r="K20" s="60" t="e">
        <f>AVERAGE(J20:J21)</f>
        <v>#DIV/0!</v>
      </c>
      <c r="L20" s="60" t="e">
        <f>STDEV(J20:J21)</f>
        <v>#DIV/0!</v>
      </c>
      <c r="M20" s="60" t="e">
        <f>((J20-J21)*100)/AVERAGE(J20:J21)</f>
        <v>#DIV/0!</v>
      </c>
      <c r="O20" s="3"/>
      <c r="P20" s="3"/>
    </row>
    <row r="21" spans="1:16" ht="15.75" customHeight="1" x14ac:dyDescent="0.3">
      <c r="A21" s="2">
        <v>14</v>
      </c>
      <c r="B21" s="2"/>
      <c r="C21" s="2" t="s">
        <v>11</v>
      </c>
      <c r="D21" s="2"/>
      <c r="E21" s="2">
        <v>0.1</v>
      </c>
      <c r="F21" s="2"/>
      <c r="G21" s="2"/>
      <c r="H21" s="2"/>
      <c r="I21" s="2"/>
      <c r="J21" s="2" t="e">
        <f t="shared" si="0"/>
        <v>#DIV/0!</v>
      </c>
      <c r="K21" s="61"/>
      <c r="L21" s="61"/>
      <c r="M21" s="61"/>
      <c r="O21" s="3"/>
      <c r="P21" s="3"/>
    </row>
    <row r="22" spans="1:16" ht="15.75" customHeight="1" x14ac:dyDescent="0.3">
      <c r="A22" s="2">
        <v>15</v>
      </c>
      <c r="B22" s="2"/>
      <c r="C22" s="2" t="s">
        <v>11</v>
      </c>
      <c r="D22" s="2"/>
      <c r="E22" s="2">
        <v>0.1</v>
      </c>
      <c r="F22" s="2"/>
      <c r="G22" s="2"/>
      <c r="H22" s="2"/>
      <c r="I22" s="2"/>
      <c r="J22" s="2" t="e">
        <f t="shared" si="0"/>
        <v>#DIV/0!</v>
      </c>
      <c r="K22" s="60" t="e">
        <f>AVERAGE(J22:J23)</f>
        <v>#DIV/0!</v>
      </c>
      <c r="L22" s="60" t="e">
        <f>STDEV(J22:J23)</f>
        <v>#DIV/0!</v>
      </c>
      <c r="M22" s="60" t="e">
        <f>((J22-J23)*100)/AVERAGE(J22:J23)</f>
        <v>#DIV/0!</v>
      </c>
      <c r="O22" s="3"/>
      <c r="P22" s="3"/>
    </row>
    <row r="23" spans="1:16" ht="15.75" customHeight="1" x14ac:dyDescent="0.3">
      <c r="A23" s="2">
        <v>16</v>
      </c>
      <c r="B23" s="2"/>
      <c r="C23" s="2" t="s">
        <v>11</v>
      </c>
      <c r="D23" s="2"/>
      <c r="E23" s="2">
        <v>0.1</v>
      </c>
      <c r="F23" s="2"/>
      <c r="G23" s="2"/>
      <c r="H23" s="2"/>
      <c r="I23" s="2"/>
      <c r="J23" s="2" t="e">
        <f t="shared" si="0"/>
        <v>#DIV/0!</v>
      </c>
      <c r="K23" s="61"/>
      <c r="L23" s="61"/>
      <c r="M23" s="61"/>
      <c r="O23" s="3"/>
      <c r="P23" s="3"/>
    </row>
    <row r="24" spans="1:16" ht="15.75" customHeight="1" x14ac:dyDescent="0.3">
      <c r="A24" s="2">
        <v>17</v>
      </c>
      <c r="B24" s="2"/>
      <c r="C24" s="2" t="s">
        <v>11</v>
      </c>
      <c r="D24" s="2"/>
      <c r="E24" s="2">
        <v>0.1</v>
      </c>
      <c r="F24" s="2"/>
      <c r="G24" s="2"/>
      <c r="H24" s="2"/>
      <c r="I24" s="2"/>
      <c r="J24" s="2" t="e">
        <f t="shared" si="0"/>
        <v>#DIV/0!</v>
      </c>
      <c r="K24" s="60" t="e">
        <f>AVERAGE(J24:J25)</f>
        <v>#DIV/0!</v>
      </c>
      <c r="L24" s="60" t="e">
        <f>STDEV(J24:J25)</f>
        <v>#DIV/0!</v>
      </c>
      <c r="M24" s="60" t="e">
        <f>((J24-J25)*100)/AVERAGE(J24:J25)</f>
        <v>#DIV/0!</v>
      </c>
      <c r="O24" s="8"/>
      <c r="P24" s="8"/>
    </row>
    <row r="25" spans="1:16" ht="15.75" customHeight="1" x14ac:dyDescent="0.3">
      <c r="A25" s="2">
        <v>18</v>
      </c>
      <c r="B25" s="9"/>
      <c r="C25" s="2" t="s">
        <v>11</v>
      </c>
      <c r="D25" s="2"/>
      <c r="E25" s="2">
        <v>0.1</v>
      </c>
      <c r="F25" s="2"/>
      <c r="G25" s="2"/>
      <c r="H25" s="2"/>
      <c r="I25" s="2"/>
      <c r="J25" s="2" t="e">
        <f t="shared" si="0"/>
        <v>#DIV/0!</v>
      </c>
      <c r="K25" s="61"/>
      <c r="L25" s="61"/>
      <c r="M25" s="61"/>
      <c r="O25" s="3"/>
      <c r="P25" s="3"/>
    </row>
    <row r="26" spans="1:16" ht="15.75" customHeight="1" x14ac:dyDescent="0.3">
      <c r="A26" s="10">
        <v>19</v>
      </c>
      <c r="B26" s="2"/>
      <c r="C26" s="11" t="s">
        <v>11</v>
      </c>
      <c r="D26" s="2"/>
      <c r="E26" s="2">
        <v>0.1</v>
      </c>
      <c r="F26" s="2"/>
      <c r="G26" s="2"/>
      <c r="H26" s="2"/>
      <c r="I26" s="2"/>
      <c r="J26" s="2" t="e">
        <f t="shared" si="0"/>
        <v>#DIV/0!</v>
      </c>
      <c r="K26" s="60" t="e">
        <f>AVERAGE(J26:J27)</f>
        <v>#DIV/0!</v>
      </c>
      <c r="L26" s="60" t="e">
        <f>STDEV(J26:J27)</f>
        <v>#DIV/0!</v>
      </c>
      <c r="M26" s="60" t="e">
        <f>((J26-J27)*100)/AVERAGE(J26:J27)</f>
        <v>#DIV/0!</v>
      </c>
      <c r="O26" s="3"/>
      <c r="P26" s="3"/>
    </row>
    <row r="27" spans="1:16" ht="15.75" customHeight="1" x14ac:dyDescent="0.3">
      <c r="A27" s="10">
        <v>20</v>
      </c>
      <c r="B27" s="2"/>
      <c r="C27" s="11" t="s">
        <v>11</v>
      </c>
      <c r="D27" s="2"/>
      <c r="E27" s="2">
        <v>0.1</v>
      </c>
      <c r="F27" s="2"/>
      <c r="G27" s="2"/>
      <c r="H27" s="2"/>
      <c r="I27" s="2"/>
      <c r="J27" s="2" t="e">
        <f t="shared" si="0"/>
        <v>#DIV/0!</v>
      </c>
      <c r="K27" s="61"/>
      <c r="L27" s="61"/>
      <c r="M27" s="61"/>
      <c r="O27" s="3"/>
      <c r="P27" s="3"/>
    </row>
    <row r="28" spans="1:16" ht="15.75" customHeight="1" x14ac:dyDescent="0.3">
      <c r="A28" s="2">
        <v>21</v>
      </c>
      <c r="B28" s="12"/>
      <c r="C28" s="2" t="s">
        <v>11</v>
      </c>
      <c r="D28" s="2"/>
      <c r="E28" s="2">
        <v>0.1</v>
      </c>
      <c r="F28" s="2"/>
      <c r="G28" s="2"/>
      <c r="H28" s="2"/>
      <c r="I28" s="2"/>
      <c r="J28" s="2" t="e">
        <f t="shared" si="0"/>
        <v>#DIV/0!</v>
      </c>
      <c r="K28" s="60" t="e">
        <f t="shared" ref="K28" si="1">AVERAGE(J28:J29)</f>
        <v>#DIV/0!</v>
      </c>
      <c r="L28" s="60" t="e">
        <f t="shared" ref="L28" si="2">STDEV(J28:J29)</f>
        <v>#DIV/0!</v>
      </c>
      <c r="M28" s="60" t="e">
        <f t="shared" ref="M28" si="3">((J28-J29)*100)/AVERAGE(J28:J29)</f>
        <v>#DIV/0!</v>
      </c>
      <c r="O28" s="3"/>
      <c r="P28" s="3"/>
    </row>
    <row r="29" spans="1:16" ht="15.75" customHeight="1" x14ac:dyDescent="0.3">
      <c r="A29" s="2">
        <v>22</v>
      </c>
      <c r="B29" s="2"/>
      <c r="C29" s="2" t="s">
        <v>11</v>
      </c>
      <c r="D29" s="2"/>
      <c r="E29" s="2">
        <v>0.1</v>
      </c>
      <c r="F29" s="2"/>
      <c r="G29" s="2"/>
      <c r="H29" s="2"/>
      <c r="I29" s="2"/>
      <c r="J29" s="2" t="e">
        <f t="shared" si="0"/>
        <v>#DIV/0!</v>
      </c>
      <c r="K29" s="61"/>
      <c r="L29" s="61"/>
      <c r="M29" s="61"/>
      <c r="O29" s="3"/>
      <c r="P29" s="3"/>
    </row>
    <row r="30" spans="1:16" ht="15.75" customHeight="1" x14ac:dyDescent="0.3">
      <c r="A30" s="2">
        <v>23</v>
      </c>
      <c r="B30" s="2"/>
      <c r="C30" s="2" t="s">
        <v>11</v>
      </c>
      <c r="D30" s="2"/>
      <c r="E30" s="2">
        <v>0.1</v>
      </c>
      <c r="F30" s="2"/>
      <c r="G30" s="2"/>
      <c r="H30" s="2"/>
      <c r="I30" s="2"/>
      <c r="J30" s="2" t="e">
        <f t="shared" si="0"/>
        <v>#DIV/0!</v>
      </c>
      <c r="K30" s="60" t="e">
        <f t="shared" ref="K30" si="4">AVERAGE(J30:J31)</f>
        <v>#DIV/0!</v>
      </c>
      <c r="L30" s="60" t="e">
        <f t="shared" ref="L30" si="5">STDEV(J30:J31)</f>
        <v>#DIV/0!</v>
      </c>
      <c r="M30" s="60" t="e">
        <f t="shared" ref="M30" si="6">((J30-J31)*100)/AVERAGE(J30:J31)</f>
        <v>#DIV/0!</v>
      </c>
      <c r="O30" s="8"/>
      <c r="P30" s="8"/>
    </row>
    <row r="31" spans="1:16" ht="15.75" customHeight="1" x14ac:dyDescent="0.3">
      <c r="A31" s="2">
        <v>24</v>
      </c>
      <c r="B31" s="2"/>
      <c r="C31" s="2" t="s">
        <v>11</v>
      </c>
      <c r="D31" s="2"/>
      <c r="E31" s="2">
        <v>0.1</v>
      </c>
      <c r="F31" s="2"/>
      <c r="G31" s="2"/>
      <c r="H31" s="2"/>
      <c r="I31" s="2"/>
      <c r="J31" s="2" t="e">
        <f t="shared" si="0"/>
        <v>#DIV/0!</v>
      </c>
      <c r="K31" s="61"/>
      <c r="L31" s="61"/>
      <c r="M31" s="61"/>
      <c r="O31" s="3"/>
      <c r="P31" s="3"/>
    </row>
    <row r="32" spans="1:16" ht="15.75" customHeight="1" x14ac:dyDescent="0.3">
      <c r="A32" s="2">
        <v>25</v>
      </c>
      <c r="B32" s="2" t="s">
        <v>9</v>
      </c>
      <c r="C32" s="2" t="s">
        <v>8</v>
      </c>
      <c r="D32" s="5"/>
      <c r="E32" s="2">
        <v>0.1</v>
      </c>
      <c r="F32" s="2"/>
      <c r="G32" s="2"/>
      <c r="H32" s="2"/>
      <c r="I32" s="2"/>
      <c r="J32" s="2" t="e">
        <f t="shared" si="0"/>
        <v>#DIV/0!</v>
      </c>
      <c r="K32" s="6"/>
      <c r="L32" s="6"/>
      <c r="M32" s="5"/>
      <c r="O32" s="3"/>
      <c r="P32" s="3"/>
    </row>
    <row r="33" spans="1:16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O33" s="3"/>
      <c r="P33" s="3"/>
    </row>
    <row r="34" spans="1:16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O34" s="3"/>
      <c r="P34" s="3"/>
    </row>
    <row r="35" spans="1:16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6" ht="15.75" customHeight="1" x14ac:dyDescent="0.3"/>
    <row r="37" spans="1:16" ht="15.75" customHeight="1" x14ac:dyDescent="0.3"/>
    <row r="38" spans="1:16" ht="15.75" customHeight="1" x14ac:dyDescent="0.3"/>
    <row r="39" spans="1:16" ht="15.75" customHeight="1" x14ac:dyDescent="0.3"/>
    <row r="40" spans="1:16" ht="15.75" customHeight="1" x14ac:dyDescent="0.3"/>
    <row r="41" spans="1:16" ht="15.75" customHeight="1" x14ac:dyDescent="0.3"/>
    <row r="42" spans="1:16" ht="15.75" customHeight="1" x14ac:dyDescent="0.3"/>
    <row r="43" spans="1:16" ht="15.75" customHeight="1" x14ac:dyDescent="0.3"/>
    <row r="44" spans="1:16" ht="15.75" customHeight="1" x14ac:dyDescent="0.3"/>
    <row r="45" spans="1:16" ht="15.75" customHeight="1" x14ac:dyDescent="0.3"/>
    <row r="46" spans="1:16" ht="15.75" customHeight="1" x14ac:dyDescent="0.3"/>
    <row r="47" spans="1:16" ht="15.75" customHeight="1" x14ac:dyDescent="0.3"/>
    <row r="48" spans="1:1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8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4:K25"/>
    <mergeCell ref="L24:L25"/>
    <mergeCell ref="M24:M25"/>
    <mergeCell ref="K26:K27"/>
    <mergeCell ref="L26:L27"/>
    <mergeCell ref="M26:M27"/>
    <mergeCell ref="K28:K29"/>
    <mergeCell ref="L28:L29"/>
    <mergeCell ref="M28:M29"/>
    <mergeCell ref="K30:K31"/>
    <mergeCell ref="L30:L31"/>
    <mergeCell ref="M30:M31"/>
  </mergeCells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1657-0874-46DF-A360-2407CD8C373F}">
  <sheetPr codeName="Sheet15"/>
  <dimension ref="A1:P1000"/>
  <sheetViews>
    <sheetView workbookViewId="0">
      <selection activeCell="B33" sqref="B33"/>
    </sheetView>
  </sheetViews>
  <sheetFormatPr defaultColWidth="11.19921875" defaultRowHeight="15" customHeight="1" x14ac:dyDescent="0.3"/>
  <cols>
    <col min="1" max="1" width="12.3984375" customWidth="1"/>
    <col min="2" max="2" width="35.3984375" customWidth="1"/>
    <col min="3" max="4" width="15.3984375" customWidth="1"/>
    <col min="5" max="5" width="18.59765625" customWidth="1"/>
    <col min="6" max="12" width="15.3984375" customWidth="1"/>
    <col min="13" max="13" width="13.3984375" customWidth="1"/>
    <col min="14" max="14" width="2.8984375" customWidth="1"/>
    <col min="15" max="15" width="15.3984375" customWidth="1"/>
    <col min="16" max="16" width="15.09765625" customWidth="1"/>
    <col min="17" max="26" width="11" customWidth="1"/>
  </cols>
  <sheetData>
    <row r="1" spans="1:16" ht="15.75" customHeight="1" x14ac:dyDescent="0.3">
      <c r="E1" s="1" t="s">
        <v>5</v>
      </c>
    </row>
    <row r="2" spans="1:16" ht="15.75" customHeight="1" x14ac:dyDescent="0.3">
      <c r="D2" s="2" t="s">
        <v>6</v>
      </c>
      <c r="E2" s="2" t="s">
        <v>7</v>
      </c>
    </row>
    <row r="3" spans="1:16" ht="15.75" customHeight="1" x14ac:dyDescent="0.3">
      <c r="D3" s="2" t="s">
        <v>8</v>
      </c>
      <c r="E3" s="2" t="s">
        <v>9</v>
      </c>
    </row>
    <row r="4" spans="1:16" ht="15.75" customHeight="1" x14ac:dyDescent="0.3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3">
      <c r="A5" s="3"/>
      <c r="B5" s="3"/>
      <c r="D5" s="3"/>
      <c r="E5" s="3"/>
    </row>
    <row r="6" spans="1:16" ht="15.75" customHeight="1" x14ac:dyDescent="0.3">
      <c r="A6" s="3"/>
      <c r="B6" s="3"/>
    </row>
    <row r="7" spans="1:16" ht="15.75" customHeight="1" x14ac:dyDescent="0.3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3">
      <c r="A8" s="2">
        <v>1</v>
      </c>
      <c r="B8" s="2" t="s">
        <v>6</v>
      </c>
      <c r="C8" s="2" t="s">
        <v>6</v>
      </c>
      <c r="D8" s="5"/>
      <c r="E8" s="2">
        <v>0.1</v>
      </c>
      <c r="F8" s="2"/>
      <c r="G8" s="2"/>
      <c r="H8" s="2"/>
      <c r="I8" s="2"/>
      <c r="J8" s="2" t="e">
        <f t="shared" ref="J8:J32" si="0">1000*(AVERAGE(H8:I8)-AVERAGE(F8:G8))/E8</f>
        <v>#DIV/0!</v>
      </c>
      <c r="K8" s="6"/>
      <c r="L8" s="6"/>
      <c r="M8" s="5"/>
      <c r="O8" s="67"/>
      <c r="P8" s="68"/>
    </row>
    <row r="9" spans="1:16" ht="15.75" customHeight="1" x14ac:dyDescent="0.3">
      <c r="A9" s="2">
        <v>2</v>
      </c>
      <c r="B9" s="2" t="s">
        <v>9</v>
      </c>
      <c r="C9" s="2" t="s">
        <v>8</v>
      </c>
      <c r="D9" s="5"/>
      <c r="E9" s="2">
        <v>0.1</v>
      </c>
      <c r="F9" s="2"/>
      <c r="G9" s="2"/>
      <c r="H9" s="2"/>
      <c r="I9" s="2"/>
      <c r="J9" s="2" t="e">
        <f t="shared" si="0"/>
        <v>#DIV/0!</v>
      </c>
      <c r="K9" s="6"/>
      <c r="L9" s="6"/>
      <c r="M9" s="5"/>
    </row>
    <row r="10" spans="1:16" ht="15.75" customHeight="1" x14ac:dyDescent="0.3">
      <c r="A10" s="2">
        <v>3</v>
      </c>
      <c r="B10" s="2"/>
      <c r="C10" s="2" t="s">
        <v>11</v>
      </c>
      <c r="D10" s="2"/>
      <c r="E10" s="2">
        <v>0.1</v>
      </c>
      <c r="F10" s="2"/>
      <c r="G10" s="2"/>
      <c r="H10" s="2"/>
      <c r="I10" s="2"/>
      <c r="J10" s="2" t="e">
        <f t="shared" si="0"/>
        <v>#DIV/0!</v>
      </c>
      <c r="K10" s="60" t="e">
        <f>AVERAGE(J10:J11)</f>
        <v>#DIV/0!</v>
      </c>
      <c r="L10" s="60" t="e">
        <f>STDEV(J10:J11)</f>
        <v>#DIV/0!</v>
      </c>
      <c r="M10" s="60" t="e">
        <f>((J10-J11)*100)/AVERAGE(J10:J11)</f>
        <v>#DIV/0!</v>
      </c>
      <c r="O10" s="62" t="s">
        <v>6</v>
      </c>
      <c r="P10" s="63"/>
    </row>
    <row r="11" spans="1:16" ht="15.75" customHeight="1" x14ac:dyDescent="0.3">
      <c r="A11" s="2">
        <v>4</v>
      </c>
      <c r="B11" s="2"/>
      <c r="C11" s="2" t="s">
        <v>11</v>
      </c>
      <c r="D11" s="2"/>
      <c r="E11" s="2">
        <v>0.1</v>
      </c>
      <c r="F11" s="2"/>
      <c r="G11" s="2"/>
      <c r="H11" s="2"/>
      <c r="I11" s="2"/>
      <c r="J11" s="2" t="e">
        <f t="shared" si="0"/>
        <v>#DIV/0!</v>
      </c>
      <c r="K11" s="61"/>
      <c r="L11" s="61"/>
      <c r="M11" s="61"/>
      <c r="O11" s="69" t="s">
        <v>25</v>
      </c>
      <c r="P11" s="63"/>
    </row>
    <row r="12" spans="1:16" ht="15.75" customHeight="1" x14ac:dyDescent="0.3">
      <c r="A12" s="2">
        <v>5</v>
      </c>
      <c r="B12" s="2"/>
      <c r="C12" s="2" t="s">
        <v>11</v>
      </c>
      <c r="D12" s="2"/>
      <c r="E12" s="2">
        <v>0.1</v>
      </c>
      <c r="F12" s="2"/>
      <c r="G12" s="2"/>
      <c r="H12" s="2"/>
      <c r="I12" s="2"/>
      <c r="J12" s="2" t="e">
        <f t="shared" si="0"/>
        <v>#DIV/0!</v>
      </c>
      <c r="K12" s="60" t="e">
        <f>AVERAGE(J12:J13)</f>
        <v>#DIV/0!</v>
      </c>
      <c r="L12" s="60" t="e">
        <f>STDEV(J12:J13)</f>
        <v>#DIV/0!</v>
      </c>
      <c r="M12" s="60" t="e">
        <f>((J12-J13)*100)/AVERAGE(J12:J13)</f>
        <v>#DIV/0!</v>
      </c>
      <c r="O12" s="2" t="s">
        <v>26</v>
      </c>
      <c r="P12" s="7" t="e">
        <f>J8</f>
        <v>#DIV/0!</v>
      </c>
    </row>
    <row r="13" spans="1:16" ht="15.75" customHeight="1" x14ac:dyDescent="0.3">
      <c r="A13" s="2">
        <v>6</v>
      </c>
      <c r="B13" s="2"/>
      <c r="C13" s="2" t="s">
        <v>11</v>
      </c>
      <c r="D13" s="2"/>
      <c r="E13" s="2">
        <v>0.1</v>
      </c>
      <c r="F13" s="2"/>
      <c r="G13" s="2"/>
      <c r="H13" s="2"/>
      <c r="I13" s="2"/>
      <c r="J13" s="2" t="e">
        <f t="shared" si="0"/>
        <v>#DIV/0!</v>
      </c>
      <c r="K13" s="61"/>
      <c r="L13" s="61"/>
      <c r="M13" s="61"/>
      <c r="O13" s="2" t="s">
        <v>27</v>
      </c>
      <c r="P13" s="7" t="e">
        <f>P12/93.2*100</f>
        <v>#DIV/0!</v>
      </c>
    </row>
    <row r="14" spans="1:16" ht="15.75" customHeight="1" x14ac:dyDescent="0.3">
      <c r="A14" s="2">
        <v>7</v>
      </c>
      <c r="B14" s="2"/>
      <c r="C14" s="2" t="s">
        <v>11</v>
      </c>
      <c r="D14" s="2"/>
      <c r="E14" s="2">
        <v>0.1</v>
      </c>
      <c r="F14" s="2"/>
      <c r="G14" s="2"/>
      <c r="H14" s="2"/>
      <c r="I14" s="2"/>
      <c r="J14" s="2" t="e">
        <f t="shared" si="0"/>
        <v>#DIV/0!</v>
      </c>
      <c r="K14" s="60" t="e">
        <f>AVERAGE(J14:J15)</f>
        <v>#DIV/0!</v>
      </c>
      <c r="L14" s="60" t="e">
        <f>STDEV(J14:J15)</f>
        <v>#DIV/0!</v>
      </c>
      <c r="M14" s="60" t="e">
        <f>((J14-J15)*100)/AVERAGE(J14:J15)</f>
        <v>#DIV/0!</v>
      </c>
    </row>
    <row r="15" spans="1:16" ht="15.75" customHeight="1" x14ac:dyDescent="0.3">
      <c r="A15" s="2">
        <v>8</v>
      </c>
      <c r="B15" s="2"/>
      <c r="C15" s="2" t="s">
        <v>11</v>
      </c>
      <c r="D15" s="2"/>
      <c r="E15" s="2">
        <v>0.1</v>
      </c>
      <c r="F15" s="2"/>
      <c r="G15" s="2"/>
      <c r="H15" s="2"/>
      <c r="I15" s="2"/>
      <c r="J15" s="2" t="e">
        <f t="shared" si="0"/>
        <v>#DIV/0!</v>
      </c>
      <c r="K15" s="61"/>
      <c r="L15" s="61"/>
      <c r="M15" s="61"/>
      <c r="O15" s="62" t="s">
        <v>28</v>
      </c>
      <c r="P15" s="63"/>
    </row>
    <row r="16" spans="1:16" ht="15.75" customHeight="1" x14ac:dyDescent="0.3">
      <c r="A16" s="2">
        <v>9</v>
      </c>
      <c r="B16" s="2"/>
      <c r="C16" s="2" t="s">
        <v>11</v>
      </c>
      <c r="D16" s="2"/>
      <c r="E16" s="2">
        <v>0.1</v>
      </c>
      <c r="F16" s="2"/>
      <c r="G16" s="2"/>
      <c r="H16" s="2"/>
      <c r="I16" s="2"/>
      <c r="J16" s="2" t="e">
        <f t="shared" si="0"/>
        <v>#DIV/0!</v>
      </c>
      <c r="K16" s="60" t="e">
        <f>AVERAGE(J16:J17)</f>
        <v>#DIV/0!</v>
      </c>
      <c r="L16" s="60" t="e">
        <f>STDEV(J16:J17)</f>
        <v>#DIV/0!</v>
      </c>
      <c r="M16" s="60" t="e">
        <f>((J16-J17)*100)/AVERAGE(J16:J17)</f>
        <v>#DIV/0!</v>
      </c>
      <c r="O16" s="2" t="s">
        <v>9</v>
      </c>
      <c r="P16" s="7" t="e">
        <f>AVERAGE(J9,J32)</f>
        <v>#DIV/0!</v>
      </c>
    </row>
    <row r="17" spans="1:16" ht="15.75" customHeight="1" x14ac:dyDescent="0.3">
      <c r="A17" s="2">
        <v>10</v>
      </c>
      <c r="B17" s="2"/>
      <c r="C17" s="2" t="s">
        <v>11</v>
      </c>
      <c r="D17" s="2"/>
      <c r="E17" s="2">
        <v>0.1</v>
      </c>
      <c r="F17" s="2"/>
      <c r="G17" s="2"/>
      <c r="H17" s="2"/>
      <c r="I17" s="2"/>
      <c r="J17" s="2" t="e">
        <f t="shared" si="0"/>
        <v>#DIV/0!</v>
      </c>
      <c r="K17" s="61"/>
      <c r="L17" s="61"/>
      <c r="M17" s="61"/>
      <c r="O17" s="3"/>
      <c r="P17" s="3"/>
    </row>
    <row r="18" spans="1:16" ht="15.75" customHeight="1" x14ac:dyDescent="0.3">
      <c r="A18" s="2">
        <v>11</v>
      </c>
      <c r="B18" s="2"/>
      <c r="C18" s="2" t="s">
        <v>11</v>
      </c>
      <c r="D18" s="2"/>
      <c r="E18" s="2">
        <v>0.1</v>
      </c>
      <c r="F18" s="2"/>
      <c r="G18" s="2"/>
      <c r="H18" s="2"/>
      <c r="I18" s="2"/>
      <c r="J18" s="2" t="e">
        <f t="shared" si="0"/>
        <v>#DIV/0!</v>
      </c>
      <c r="K18" s="60" t="e">
        <f>AVERAGE(J18:J19)</f>
        <v>#DIV/0!</v>
      </c>
      <c r="L18" s="60" t="e">
        <f>STDEV(J18:J19)</f>
        <v>#DIV/0!</v>
      </c>
      <c r="M18" s="60" t="e">
        <f>((J18-J19)*100)/AVERAGE(J18:J19)</f>
        <v>#DIV/0!</v>
      </c>
    </row>
    <row r="19" spans="1:16" ht="15.75" customHeight="1" x14ac:dyDescent="0.3">
      <c r="A19" s="2">
        <v>12</v>
      </c>
      <c r="B19" s="2"/>
      <c r="C19" s="2" t="s">
        <v>11</v>
      </c>
      <c r="D19" s="2"/>
      <c r="E19" s="2">
        <v>0.1</v>
      </c>
      <c r="F19" s="2"/>
      <c r="G19" s="2"/>
      <c r="H19" s="2"/>
      <c r="I19" s="2"/>
      <c r="J19" s="2" t="e">
        <f t="shared" si="0"/>
        <v>#DIV/0!</v>
      </c>
      <c r="K19" s="61"/>
      <c r="L19" s="61"/>
      <c r="M19" s="61"/>
      <c r="O19" s="8"/>
      <c r="P19" s="8"/>
    </row>
    <row r="20" spans="1:16" ht="15.75" customHeight="1" x14ac:dyDescent="0.3">
      <c r="A20" s="2">
        <v>13</v>
      </c>
      <c r="B20" s="2"/>
      <c r="C20" s="2" t="s">
        <v>11</v>
      </c>
      <c r="D20" s="2"/>
      <c r="E20" s="2">
        <v>0.1</v>
      </c>
      <c r="F20" s="2"/>
      <c r="G20" s="2"/>
      <c r="H20" s="2"/>
      <c r="I20" s="2"/>
      <c r="J20" s="2" t="e">
        <f t="shared" si="0"/>
        <v>#DIV/0!</v>
      </c>
      <c r="K20" s="60" t="e">
        <f>AVERAGE(J20:J21)</f>
        <v>#DIV/0!</v>
      </c>
      <c r="L20" s="60" t="e">
        <f>STDEV(J20:J21)</f>
        <v>#DIV/0!</v>
      </c>
      <c r="M20" s="60" t="e">
        <f>((J20-J21)*100)/AVERAGE(J20:J21)</f>
        <v>#DIV/0!</v>
      </c>
      <c r="O20" s="3"/>
      <c r="P20" s="3"/>
    </row>
    <row r="21" spans="1:16" ht="15.75" customHeight="1" x14ac:dyDescent="0.3">
      <c r="A21" s="2">
        <v>14</v>
      </c>
      <c r="B21" s="2"/>
      <c r="C21" s="2" t="s">
        <v>11</v>
      </c>
      <c r="D21" s="2"/>
      <c r="E21" s="2">
        <v>0.1</v>
      </c>
      <c r="F21" s="2"/>
      <c r="G21" s="2"/>
      <c r="H21" s="2"/>
      <c r="I21" s="2"/>
      <c r="J21" s="2" t="e">
        <f t="shared" si="0"/>
        <v>#DIV/0!</v>
      </c>
      <c r="K21" s="61"/>
      <c r="L21" s="61"/>
      <c r="M21" s="61"/>
      <c r="O21" s="3"/>
      <c r="P21" s="3"/>
    </row>
    <row r="22" spans="1:16" ht="15.75" customHeight="1" x14ac:dyDescent="0.3">
      <c r="A22" s="2">
        <v>15</v>
      </c>
      <c r="B22" s="2"/>
      <c r="C22" s="2" t="s">
        <v>11</v>
      </c>
      <c r="D22" s="2"/>
      <c r="E22" s="2">
        <v>0.1</v>
      </c>
      <c r="F22" s="2"/>
      <c r="G22" s="2"/>
      <c r="H22" s="2"/>
      <c r="I22" s="2"/>
      <c r="J22" s="2" t="e">
        <f t="shared" si="0"/>
        <v>#DIV/0!</v>
      </c>
      <c r="K22" s="60" t="e">
        <f>AVERAGE(J22:J23)</f>
        <v>#DIV/0!</v>
      </c>
      <c r="L22" s="60" t="e">
        <f>STDEV(J22:J23)</f>
        <v>#DIV/0!</v>
      </c>
      <c r="M22" s="60" t="e">
        <f>((J22-J23)*100)/AVERAGE(J22:J23)</f>
        <v>#DIV/0!</v>
      </c>
      <c r="O22" s="3"/>
      <c r="P22" s="3"/>
    </row>
    <row r="23" spans="1:16" ht="15.75" customHeight="1" x14ac:dyDescent="0.3">
      <c r="A23" s="2">
        <v>16</v>
      </c>
      <c r="B23" s="2"/>
      <c r="C23" s="2" t="s">
        <v>11</v>
      </c>
      <c r="D23" s="2"/>
      <c r="E23" s="2">
        <v>0.1</v>
      </c>
      <c r="F23" s="2"/>
      <c r="G23" s="2"/>
      <c r="H23" s="2"/>
      <c r="I23" s="2"/>
      <c r="J23" s="2" t="e">
        <f t="shared" si="0"/>
        <v>#DIV/0!</v>
      </c>
      <c r="K23" s="61"/>
      <c r="L23" s="61"/>
      <c r="M23" s="61"/>
      <c r="O23" s="3"/>
      <c r="P23" s="3"/>
    </row>
    <row r="24" spans="1:16" ht="15.75" customHeight="1" x14ac:dyDescent="0.3">
      <c r="A24" s="2">
        <v>17</v>
      </c>
      <c r="B24" s="2"/>
      <c r="C24" s="2" t="s">
        <v>11</v>
      </c>
      <c r="D24" s="2"/>
      <c r="E24" s="2">
        <v>0.1</v>
      </c>
      <c r="F24" s="2"/>
      <c r="G24" s="2"/>
      <c r="H24" s="2"/>
      <c r="I24" s="2"/>
      <c r="J24" s="2" t="e">
        <f t="shared" si="0"/>
        <v>#DIV/0!</v>
      </c>
      <c r="K24" s="60" t="e">
        <f>AVERAGE(J24:J25)</f>
        <v>#DIV/0!</v>
      </c>
      <c r="L24" s="60" t="e">
        <f>STDEV(J24:J25)</f>
        <v>#DIV/0!</v>
      </c>
      <c r="M24" s="60" t="e">
        <f>((J24-J25)*100)/AVERAGE(J24:J25)</f>
        <v>#DIV/0!</v>
      </c>
      <c r="O24" s="8"/>
      <c r="P24" s="8"/>
    </row>
    <row r="25" spans="1:16" ht="15.75" customHeight="1" x14ac:dyDescent="0.3">
      <c r="A25" s="2">
        <v>18</v>
      </c>
      <c r="B25" s="9"/>
      <c r="C25" s="2" t="s">
        <v>11</v>
      </c>
      <c r="D25" s="2"/>
      <c r="E25" s="2">
        <v>0.1</v>
      </c>
      <c r="F25" s="2"/>
      <c r="G25" s="2"/>
      <c r="H25" s="2"/>
      <c r="I25" s="2"/>
      <c r="J25" s="2" t="e">
        <f t="shared" si="0"/>
        <v>#DIV/0!</v>
      </c>
      <c r="K25" s="61"/>
      <c r="L25" s="61"/>
      <c r="M25" s="61"/>
      <c r="O25" s="3"/>
      <c r="P25" s="3"/>
    </row>
    <row r="26" spans="1:16" ht="15.75" customHeight="1" x14ac:dyDescent="0.3">
      <c r="A26" s="10">
        <v>19</v>
      </c>
      <c r="B26" s="2"/>
      <c r="C26" s="11" t="s">
        <v>11</v>
      </c>
      <c r="D26" s="2"/>
      <c r="E26" s="2">
        <v>0.1</v>
      </c>
      <c r="F26" s="2"/>
      <c r="G26" s="2"/>
      <c r="H26" s="2"/>
      <c r="I26" s="2"/>
      <c r="J26" s="2" t="e">
        <f t="shared" si="0"/>
        <v>#DIV/0!</v>
      </c>
      <c r="K26" s="60" t="e">
        <f>AVERAGE(J26:J27)</f>
        <v>#DIV/0!</v>
      </c>
      <c r="L26" s="60" t="e">
        <f>STDEV(J26:J27)</f>
        <v>#DIV/0!</v>
      </c>
      <c r="M26" s="60" t="e">
        <f>((J26-J27)*100)/AVERAGE(J26:J27)</f>
        <v>#DIV/0!</v>
      </c>
      <c r="O26" s="3"/>
      <c r="P26" s="3"/>
    </row>
    <row r="27" spans="1:16" ht="15.75" customHeight="1" x14ac:dyDescent="0.3">
      <c r="A27" s="10">
        <v>20</v>
      </c>
      <c r="B27" s="2"/>
      <c r="C27" s="11" t="s">
        <v>11</v>
      </c>
      <c r="D27" s="2"/>
      <c r="E27" s="2">
        <v>0.1</v>
      </c>
      <c r="F27" s="2"/>
      <c r="G27" s="2"/>
      <c r="H27" s="2"/>
      <c r="I27" s="2"/>
      <c r="J27" s="2" t="e">
        <f t="shared" si="0"/>
        <v>#DIV/0!</v>
      </c>
      <c r="K27" s="61"/>
      <c r="L27" s="61"/>
      <c r="M27" s="61"/>
      <c r="O27" s="3"/>
      <c r="P27" s="3"/>
    </row>
    <row r="28" spans="1:16" ht="15.75" customHeight="1" x14ac:dyDescent="0.3">
      <c r="A28" s="2">
        <v>21</v>
      </c>
      <c r="B28" s="12"/>
      <c r="C28" s="2" t="s">
        <v>11</v>
      </c>
      <c r="D28" s="2"/>
      <c r="E28" s="2">
        <v>0.1</v>
      </c>
      <c r="F28" s="2"/>
      <c r="G28" s="2"/>
      <c r="H28" s="2"/>
      <c r="I28" s="2"/>
      <c r="J28" s="2" t="e">
        <f t="shared" si="0"/>
        <v>#DIV/0!</v>
      </c>
      <c r="K28" s="60" t="e">
        <f t="shared" ref="K28" si="1">AVERAGE(J28:J29)</f>
        <v>#DIV/0!</v>
      </c>
      <c r="L28" s="60" t="e">
        <f t="shared" ref="L28" si="2">STDEV(J28:J29)</f>
        <v>#DIV/0!</v>
      </c>
      <c r="M28" s="60" t="e">
        <f t="shared" ref="M28" si="3">((J28-J29)*100)/AVERAGE(J28:J29)</f>
        <v>#DIV/0!</v>
      </c>
      <c r="O28" s="3"/>
      <c r="P28" s="3"/>
    </row>
    <row r="29" spans="1:16" ht="15.75" customHeight="1" x14ac:dyDescent="0.3">
      <c r="A29" s="2">
        <v>22</v>
      </c>
      <c r="B29" s="2"/>
      <c r="C29" s="2" t="s">
        <v>11</v>
      </c>
      <c r="D29" s="2"/>
      <c r="E29" s="2">
        <v>0.1</v>
      </c>
      <c r="F29" s="2"/>
      <c r="G29" s="2"/>
      <c r="H29" s="2"/>
      <c r="I29" s="2"/>
      <c r="J29" s="2" t="e">
        <f t="shared" si="0"/>
        <v>#DIV/0!</v>
      </c>
      <c r="K29" s="61"/>
      <c r="L29" s="61"/>
      <c r="M29" s="61"/>
      <c r="O29" s="3"/>
      <c r="P29" s="3"/>
    </row>
    <row r="30" spans="1:16" ht="15.75" customHeight="1" x14ac:dyDescent="0.3">
      <c r="A30" s="2">
        <v>23</v>
      </c>
      <c r="B30" s="2"/>
      <c r="C30" s="2" t="s">
        <v>11</v>
      </c>
      <c r="D30" s="2"/>
      <c r="E30" s="2">
        <v>0.1</v>
      </c>
      <c r="F30" s="2"/>
      <c r="G30" s="2"/>
      <c r="H30" s="2"/>
      <c r="I30" s="2"/>
      <c r="J30" s="2" t="e">
        <f t="shared" si="0"/>
        <v>#DIV/0!</v>
      </c>
      <c r="K30" s="60" t="e">
        <f t="shared" ref="K30" si="4">AVERAGE(J30:J31)</f>
        <v>#DIV/0!</v>
      </c>
      <c r="L30" s="60" t="e">
        <f t="shared" ref="L30" si="5">STDEV(J30:J31)</f>
        <v>#DIV/0!</v>
      </c>
      <c r="M30" s="60" t="e">
        <f t="shared" ref="M30" si="6">((J30-J31)*100)/AVERAGE(J30:J31)</f>
        <v>#DIV/0!</v>
      </c>
      <c r="O30" s="8"/>
      <c r="P30" s="8"/>
    </row>
    <row r="31" spans="1:16" ht="15.75" customHeight="1" x14ac:dyDescent="0.3">
      <c r="A31" s="2">
        <v>24</v>
      </c>
      <c r="B31" s="2"/>
      <c r="C31" s="2" t="s">
        <v>11</v>
      </c>
      <c r="D31" s="2"/>
      <c r="E31" s="2">
        <v>0.1</v>
      </c>
      <c r="F31" s="2"/>
      <c r="G31" s="2"/>
      <c r="H31" s="2"/>
      <c r="I31" s="2"/>
      <c r="J31" s="2" t="e">
        <f t="shared" si="0"/>
        <v>#DIV/0!</v>
      </c>
      <c r="K31" s="61"/>
      <c r="L31" s="61"/>
      <c r="M31" s="61"/>
      <c r="O31" s="3"/>
      <c r="P31" s="3"/>
    </row>
    <row r="32" spans="1:16" ht="15.75" customHeight="1" x14ac:dyDescent="0.3">
      <c r="A32" s="2">
        <v>25</v>
      </c>
      <c r="B32" s="2" t="s">
        <v>9</v>
      </c>
      <c r="C32" s="2" t="s">
        <v>8</v>
      </c>
      <c r="D32" s="5"/>
      <c r="E32" s="2">
        <v>0.1</v>
      </c>
      <c r="F32" s="2"/>
      <c r="G32" s="2"/>
      <c r="H32" s="2"/>
      <c r="I32" s="2"/>
      <c r="J32" s="2" t="e">
        <f t="shared" si="0"/>
        <v>#DIV/0!</v>
      </c>
      <c r="K32" s="6"/>
      <c r="L32" s="6"/>
      <c r="M32" s="5"/>
      <c r="O32" s="3"/>
      <c r="P32" s="3"/>
    </row>
    <row r="33" spans="1:16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O33" s="3"/>
      <c r="P33" s="3"/>
    </row>
    <row r="34" spans="1:16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O34" s="3"/>
      <c r="P34" s="3"/>
    </row>
    <row r="35" spans="1:16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6" ht="15.75" customHeight="1" x14ac:dyDescent="0.3"/>
    <row r="37" spans="1:16" ht="15.75" customHeight="1" x14ac:dyDescent="0.3"/>
    <row r="38" spans="1:16" ht="15.75" customHeight="1" x14ac:dyDescent="0.3"/>
    <row r="39" spans="1:16" ht="15.75" customHeight="1" x14ac:dyDescent="0.3"/>
    <row r="40" spans="1:16" ht="15.75" customHeight="1" x14ac:dyDescent="0.3"/>
    <row r="41" spans="1:16" ht="15.75" customHeight="1" x14ac:dyDescent="0.3"/>
    <row r="42" spans="1:16" ht="15.75" customHeight="1" x14ac:dyDescent="0.3"/>
    <row r="43" spans="1:16" ht="15.75" customHeight="1" x14ac:dyDescent="0.3"/>
    <row r="44" spans="1:16" ht="15.75" customHeight="1" x14ac:dyDescent="0.3"/>
    <row r="45" spans="1:16" ht="15.75" customHeight="1" x14ac:dyDescent="0.3"/>
    <row r="46" spans="1:16" ht="15.75" customHeight="1" x14ac:dyDescent="0.3"/>
    <row r="47" spans="1:16" ht="15.75" customHeight="1" x14ac:dyDescent="0.3"/>
    <row r="48" spans="1:1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8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4:K25"/>
    <mergeCell ref="L24:L25"/>
    <mergeCell ref="M24:M25"/>
    <mergeCell ref="K26:K27"/>
    <mergeCell ref="L26:L27"/>
    <mergeCell ref="M26:M27"/>
    <mergeCell ref="K28:K29"/>
    <mergeCell ref="L28:L29"/>
    <mergeCell ref="M28:M29"/>
    <mergeCell ref="K30:K31"/>
    <mergeCell ref="L30:L31"/>
    <mergeCell ref="M30:M31"/>
  </mergeCells>
  <pageMargins left="0.7" right="0.7" top="0.75" bottom="0.75" header="0" footer="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249F-2462-4700-8A47-725EADDADB2D}">
  <sheetPr codeName="Sheet16"/>
  <dimension ref="A1:P1000"/>
  <sheetViews>
    <sheetView workbookViewId="0">
      <selection activeCell="B33" sqref="B33"/>
    </sheetView>
  </sheetViews>
  <sheetFormatPr defaultColWidth="11.19921875" defaultRowHeight="15" customHeight="1" x14ac:dyDescent="0.3"/>
  <cols>
    <col min="1" max="1" width="12.3984375" customWidth="1"/>
    <col min="2" max="2" width="35.3984375" customWidth="1"/>
    <col min="3" max="4" width="15.3984375" customWidth="1"/>
    <col min="5" max="5" width="18.59765625" customWidth="1"/>
    <col min="6" max="12" width="15.3984375" customWidth="1"/>
    <col min="13" max="13" width="13.3984375" customWidth="1"/>
    <col min="14" max="14" width="2.8984375" customWidth="1"/>
    <col min="15" max="15" width="15.3984375" customWidth="1"/>
    <col min="16" max="16" width="15.09765625" customWidth="1"/>
    <col min="17" max="26" width="11" customWidth="1"/>
  </cols>
  <sheetData>
    <row r="1" spans="1:16" ht="15.75" customHeight="1" x14ac:dyDescent="0.3">
      <c r="E1" s="1" t="s">
        <v>5</v>
      </c>
    </row>
    <row r="2" spans="1:16" ht="15.75" customHeight="1" x14ac:dyDescent="0.3">
      <c r="D2" s="2" t="s">
        <v>6</v>
      </c>
      <c r="E2" s="2" t="s">
        <v>7</v>
      </c>
    </row>
    <row r="3" spans="1:16" ht="15.75" customHeight="1" x14ac:dyDescent="0.3">
      <c r="D3" s="2" t="s">
        <v>8</v>
      </c>
      <c r="E3" s="2" t="s">
        <v>9</v>
      </c>
    </row>
    <row r="4" spans="1:16" ht="15.75" customHeight="1" x14ac:dyDescent="0.3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3">
      <c r="A5" s="3"/>
      <c r="B5" s="3"/>
      <c r="D5" s="3"/>
      <c r="E5" s="3"/>
    </row>
    <row r="6" spans="1:16" ht="15.75" customHeight="1" x14ac:dyDescent="0.3">
      <c r="A6" s="3"/>
      <c r="B6" s="3"/>
    </row>
    <row r="7" spans="1:16" ht="15.75" customHeight="1" x14ac:dyDescent="0.3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3">
      <c r="A8" s="2">
        <v>1</v>
      </c>
      <c r="B8" s="2" t="s">
        <v>6</v>
      </c>
      <c r="C8" s="2" t="s">
        <v>6</v>
      </c>
      <c r="D8" s="5"/>
      <c r="E8" s="2">
        <v>0.1</v>
      </c>
      <c r="F8" s="2"/>
      <c r="G8" s="2"/>
      <c r="H8" s="2"/>
      <c r="I8" s="2"/>
      <c r="J8" s="2" t="e">
        <f t="shared" ref="J8:J32" si="0">1000*(AVERAGE(H8:I8)-AVERAGE(F8:G8))/E8</f>
        <v>#DIV/0!</v>
      </c>
      <c r="K8" s="6"/>
      <c r="L8" s="6"/>
      <c r="M8" s="5"/>
      <c r="O8" s="67"/>
      <c r="P8" s="68"/>
    </row>
    <row r="9" spans="1:16" ht="15.75" customHeight="1" x14ac:dyDescent="0.3">
      <c r="A9" s="2">
        <v>2</v>
      </c>
      <c r="B9" s="2" t="s">
        <v>9</v>
      </c>
      <c r="C9" s="2" t="s">
        <v>8</v>
      </c>
      <c r="D9" s="5"/>
      <c r="E9" s="2">
        <v>0.1</v>
      </c>
      <c r="F9" s="2"/>
      <c r="G9" s="2"/>
      <c r="H9" s="2"/>
      <c r="I9" s="2"/>
      <c r="J9" s="2" t="e">
        <f t="shared" si="0"/>
        <v>#DIV/0!</v>
      </c>
      <c r="K9" s="6"/>
      <c r="L9" s="6"/>
      <c r="M9" s="5"/>
    </row>
    <row r="10" spans="1:16" ht="15.75" customHeight="1" x14ac:dyDescent="0.3">
      <c r="A10" s="2">
        <v>3</v>
      </c>
      <c r="B10" s="2"/>
      <c r="C10" s="2" t="s">
        <v>11</v>
      </c>
      <c r="D10" s="2"/>
      <c r="E10" s="2">
        <v>0.1</v>
      </c>
      <c r="F10" s="2"/>
      <c r="G10" s="2"/>
      <c r="H10" s="2"/>
      <c r="I10" s="2"/>
      <c r="J10" s="2" t="e">
        <f t="shared" si="0"/>
        <v>#DIV/0!</v>
      </c>
      <c r="K10" s="60" t="e">
        <f>AVERAGE(J10:J11)</f>
        <v>#DIV/0!</v>
      </c>
      <c r="L10" s="60" t="e">
        <f>STDEV(J10:J11)</f>
        <v>#DIV/0!</v>
      </c>
      <c r="M10" s="60" t="e">
        <f>((J10-J11)*100)/AVERAGE(J10:J11)</f>
        <v>#DIV/0!</v>
      </c>
      <c r="O10" s="62" t="s">
        <v>6</v>
      </c>
      <c r="P10" s="63"/>
    </row>
    <row r="11" spans="1:16" ht="15.75" customHeight="1" x14ac:dyDescent="0.3">
      <c r="A11" s="2">
        <v>4</v>
      </c>
      <c r="B11" s="2"/>
      <c r="C11" s="2" t="s">
        <v>11</v>
      </c>
      <c r="D11" s="2"/>
      <c r="E11" s="2">
        <v>0.1</v>
      </c>
      <c r="F11" s="2"/>
      <c r="G11" s="2"/>
      <c r="H11" s="2"/>
      <c r="I11" s="2"/>
      <c r="J11" s="2" t="e">
        <f t="shared" si="0"/>
        <v>#DIV/0!</v>
      </c>
      <c r="K11" s="61"/>
      <c r="L11" s="61"/>
      <c r="M11" s="61"/>
      <c r="O11" s="69" t="s">
        <v>25</v>
      </c>
      <c r="P11" s="63"/>
    </row>
    <row r="12" spans="1:16" ht="15.75" customHeight="1" x14ac:dyDescent="0.3">
      <c r="A12" s="2">
        <v>5</v>
      </c>
      <c r="B12" s="2"/>
      <c r="C12" s="2" t="s">
        <v>11</v>
      </c>
      <c r="D12" s="2"/>
      <c r="E12" s="2">
        <v>0.1</v>
      </c>
      <c r="F12" s="2"/>
      <c r="G12" s="2"/>
      <c r="H12" s="2"/>
      <c r="I12" s="2"/>
      <c r="J12" s="2" t="e">
        <f t="shared" si="0"/>
        <v>#DIV/0!</v>
      </c>
      <c r="K12" s="60" t="e">
        <f>AVERAGE(J12:J13)</f>
        <v>#DIV/0!</v>
      </c>
      <c r="L12" s="60" t="e">
        <f>STDEV(J12:J13)</f>
        <v>#DIV/0!</v>
      </c>
      <c r="M12" s="60" t="e">
        <f>((J12-J13)*100)/AVERAGE(J12:J13)</f>
        <v>#DIV/0!</v>
      </c>
      <c r="O12" s="2" t="s">
        <v>26</v>
      </c>
      <c r="P12" s="7" t="e">
        <f>J8</f>
        <v>#DIV/0!</v>
      </c>
    </row>
    <row r="13" spans="1:16" ht="15.75" customHeight="1" x14ac:dyDescent="0.3">
      <c r="A13" s="2">
        <v>6</v>
      </c>
      <c r="B13" s="2"/>
      <c r="C13" s="2" t="s">
        <v>11</v>
      </c>
      <c r="D13" s="2"/>
      <c r="E13" s="2">
        <v>0.1</v>
      </c>
      <c r="F13" s="2"/>
      <c r="G13" s="2"/>
      <c r="H13" s="2"/>
      <c r="I13" s="2"/>
      <c r="J13" s="2" t="e">
        <f t="shared" si="0"/>
        <v>#DIV/0!</v>
      </c>
      <c r="K13" s="61"/>
      <c r="L13" s="61"/>
      <c r="M13" s="61"/>
      <c r="O13" s="2" t="s">
        <v>27</v>
      </c>
      <c r="P13" s="7" t="e">
        <f>P12/93.2*100</f>
        <v>#DIV/0!</v>
      </c>
    </row>
    <row r="14" spans="1:16" ht="15.75" customHeight="1" x14ac:dyDescent="0.3">
      <c r="A14" s="2">
        <v>7</v>
      </c>
      <c r="B14" s="2"/>
      <c r="C14" s="2" t="s">
        <v>11</v>
      </c>
      <c r="D14" s="2"/>
      <c r="E14" s="2">
        <v>0.1</v>
      </c>
      <c r="F14" s="2"/>
      <c r="G14" s="2"/>
      <c r="H14" s="2"/>
      <c r="I14" s="2"/>
      <c r="J14" s="2" t="e">
        <f t="shared" si="0"/>
        <v>#DIV/0!</v>
      </c>
      <c r="K14" s="60" t="e">
        <f>AVERAGE(J14:J15)</f>
        <v>#DIV/0!</v>
      </c>
      <c r="L14" s="60" t="e">
        <f>STDEV(J14:J15)</f>
        <v>#DIV/0!</v>
      </c>
      <c r="M14" s="60" t="e">
        <f>((J14-J15)*100)/AVERAGE(J14:J15)</f>
        <v>#DIV/0!</v>
      </c>
    </row>
    <row r="15" spans="1:16" ht="15.75" customHeight="1" x14ac:dyDescent="0.3">
      <c r="A15" s="2">
        <v>8</v>
      </c>
      <c r="B15" s="2"/>
      <c r="C15" s="2" t="s">
        <v>11</v>
      </c>
      <c r="D15" s="2"/>
      <c r="E15" s="2">
        <v>0.1</v>
      </c>
      <c r="F15" s="2"/>
      <c r="G15" s="2"/>
      <c r="H15" s="2"/>
      <c r="I15" s="2"/>
      <c r="J15" s="2" t="e">
        <f t="shared" si="0"/>
        <v>#DIV/0!</v>
      </c>
      <c r="K15" s="61"/>
      <c r="L15" s="61"/>
      <c r="M15" s="61"/>
      <c r="O15" s="62" t="s">
        <v>28</v>
      </c>
      <c r="P15" s="63"/>
    </row>
    <row r="16" spans="1:16" ht="15.75" customHeight="1" x14ac:dyDescent="0.3">
      <c r="A16" s="2">
        <v>9</v>
      </c>
      <c r="B16" s="2"/>
      <c r="C16" s="2" t="s">
        <v>11</v>
      </c>
      <c r="D16" s="2"/>
      <c r="E16" s="2">
        <v>0.1</v>
      </c>
      <c r="F16" s="2"/>
      <c r="G16" s="2"/>
      <c r="H16" s="2"/>
      <c r="I16" s="2"/>
      <c r="J16" s="2" t="e">
        <f t="shared" si="0"/>
        <v>#DIV/0!</v>
      </c>
      <c r="K16" s="60" t="e">
        <f>AVERAGE(J16:J17)</f>
        <v>#DIV/0!</v>
      </c>
      <c r="L16" s="60" t="e">
        <f>STDEV(J16:J17)</f>
        <v>#DIV/0!</v>
      </c>
      <c r="M16" s="60" t="e">
        <f>((J16-J17)*100)/AVERAGE(J16:J17)</f>
        <v>#DIV/0!</v>
      </c>
      <c r="O16" s="2" t="s">
        <v>9</v>
      </c>
      <c r="P16" s="7" t="e">
        <f>AVERAGE(J9,J32)</f>
        <v>#DIV/0!</v>
      </c>
    </row>
    <row r="17" spans="1:16" ht="15.75" customHeight="1" x14ac:dyDescent="0.3">
      <c r="A17" s="2">
        <v>10</v>
      </c>
      <c r="B17" s="2"/>
      <c r="C17" s="2" t="s">
        <v>11</v>
      </c>
      <c r="D17" s="2"/>
      <c r="E17" s="2">
        <v>0.1</v>
      </c>
      <c r="F17" s="2"/>
      <c r="G17" s="2"/>
      <c r="H17" s="2"/>
      <c r="I17" s="2"/>
      <c r="J17" s="2" t="e">
        <f t="shared" si="0"/>
        <v>#DIV/0!</v>
      </c>
      <c r="K17" s="61"/>
      <c r="L17" s="61"/>
      <c r="M17" s="61"/>
      <c r="O17" s="3"/>
      <c r="P17" s="3"/>
    </row>
    <row r="18" spans="1:16" ht="15.75" customHeight="1" x14ac:dyDescent="0.3">
      <c r="A18" s="2">
        <v>11</v>
      </c>
      <c r="B18" s="2"/>
      <c r="C18" s="2" t="s">
        <v>11</v>
      </c>
      <c r="D18" s="2"/>
      <c r="E18" s="2">
        <v>0.1</v>
      </c>
      <c r="F18" s="2"/>
      <c r="G18" s="2"/>
      <c r="H18" s="2"/>
      <c r="I18" s="2"/>
      <c r="J18" s="2" t="e">
        <f t="shared" si="0"/>
        <v>#DIV/0!</v>
      </c>
      <c r="K18" s="60" t="e">
        <f>AVERAGE(J18:J19)</f>
        <v>#DIV/0!</v>
      </c>
      <c r="L18" s="60" t="e">
        <f>STDEV(J18:J19)</f>
        <v>#DIV/0!</v>
      </c>
      <c r="M18" s="60" t="e">
        <f>((J18-J19)*100)/AVERAGE(J18:J19)</f>
        <v>#DIV/0!</v>
      </c>
    </row>
    <row r="19" spans="1:16" ht="15.75" customHeight="1" x14ac:dyDescent="0.3">
      <c r="A19" s="2">
        <v>12</v>
      </c>
      <c r="B19" s="2"/>
      <c r="C19" s="2" t="s">
        <v>11</v>
      </c>
      <c r="D19" s="2"/>
      <c r="E19" s="2">
        <v>0.1</v>
      </c>
      <c r="F19" s="2"/>
      <c r="G19" s="2"/>
      <c r="H19" s="2"/>
      <c r="I19" s="2"/>
      <c r="J19" s="2" t="e">
        <f t="shared" si="0"/>
        <v>#DIV/0!</v>
      </c>
      <c r="K19" s="61"/>
      <c r="L19" s="61"/>
      <c r="M19" s="61"/>
      <c r="O19" s="8"/>
      <c r="P19" s="8"/>
    </row>
    <row r="20" spans="1:16" ht="15.75" customHeight="1" x14ac:dyDescent="0.3">
      <c r="A20" s="2">
        <v>13</v>
      </c>
      <c r="B20" s="2"/>
      <c r="C20" s="2" t="s">
        <v>11</v>
      </c>
      <c r="D20" s="2"/>
      <c r="E20" s="2">
        <v>0.1</v>
      </c>
      <c r="F20" s="2"/>
      <c r="G20" s="2"/>
      <c r="H20" s="2"/>
      <c r="I20" s="2"/>
      <c r="J20" s="2" t="e">
        <f t="shared" si="0"/>
        <v>#DIV/0!</v>
      </c>
      <c r="K20" s="60" t="e">
        <f>AVERAGE(J20:J21)</f>
        <v>#DIV/0!</v>
      </c>
      <c r="L20" s="60" t="e">
        <f>STDEV(J20:J21)</f>
        <v>#DIV/0!</v>
      </c>
      <c r="M20" s="60" t="e">
        <f>((J20-J21)*100)/AVERAGE(J20:J21)</f>
        <v>#DIV/0!</v>
      </c>
      <c r="O20" s="3"/>
      <c r="P20" s="3"/>
    </row>
    <row r="21" spans="1:16" ht="15.75" customHeight="1" x14ac:dyDescent="0.3">
      <c r="A21" s="2">
        <v>14</v>
      </c>
      <c r="B21" s="2"/>
      <c r="C21" s="2" t="s">
        <v>11</v>
      </c>
      <c r="D21" s="2"/>
      <c r="E21" s="2">
        <v>0.1</v>
      </c>
      <c r="F21" s="2"/>
      <c r="G21" s="2"/>
      <c r="H21" s="2"/>
      <c r="I21" s="2"/>
      <c r="J21" s="2" t="e">
        <f t="shared" si="0"/>
        <v>#DIV/0!</v>
      </c>
      <c r="K21" s="61"/>
      <c r="L21" s="61"/>
      <c r="M21" s="61"/>
      <c r="O21" s="3"/>
      <c r="P21" s="3"/>
    </row>
    <row r="22" spans="1:16" ht="15.75" customHeight="1" x14ac:dyDescent="0.3">
      <c r="A22" s="2">
        <v>15</v>
      </c>
      <c r="B22" s="2"/>
      <c r="C22" s="2" t="s">
        <v>11</v>
      </c>
      <c r="D22" s="2"/>
      <c r="E22" s="2">
        <v>0.1</v>
      </c>
      <c r="F22" s="2"/>
      <c r="G22" s="2"/>
      <c r="H22" s="2"/>
      <c r="I22" s="2"/>
      <c r="J22" s="2" t="e">
        <f t="shared" si="0"/>
        <v>#DIV/0!</v>
      </c>
      <c r="K22" s="60" t="e">
        <f>AVERAGE(J22:J23)</f>
        <v>#DIV/0!</v>
      </c>
      <c r="L22" s="60" t="e">
        <f>STDEV(J22:J23)</f>
        <v>#DIV/0!</v>
      </c>
      <c r="M22" s="60" t="e">
        <f>((J22-J23)*100)/AVERAGE(J22:J23)</f>
        <v>#DIV/0!</v>
      </c>
      <c r="O22" s="3"/>
      <c r="P22" s="3"/>
    </row>
    <row r="23" spans="1:16" ht="15.75" customHeight="1" x14ac:dyDescent="0.3">
      <c r="A23" s="2">
        <v>16</v>
      </c>
      <c r="B23" s="2"/>
      <c r="C23" s="2" t="s">
        <v>11</v>
      </c>
      <c r="D23" s="2"/>
      <c r="E23" s="2">
        <v>0.1</v>
      </c>
      <c r="F23" s="2"/>
      <c r="G23" s="2"/>
      <c r="H23" s="2"/>
      <c r="I23" s="2"/>
      <c r="J23" s="2" t="e">
        <f t="shared" si="0"/>
        <v>#DIV/0!</v>
      </c>
      <c r="K23" s="61"/>
      <c r="L23" s="61"/>
      <c r="M23" s="61"/>
      <c r="O23" s="3"/>
      <c r="P23" s="3"/>
    </row>
    <row r="24" spans="1:16" ht="15.75" customHeight="1" x14ac:dyDescent="0.3">
      <c r="A24" s="2">
        <v>17</v>
      </c>
      <c r="B24" s="2"/>
      <c r="C24" s="2" t="s">
        <v>11</v>
      </c>
      <c r="D24" s="2"/>
      <c r="E24" s="2">
        <v>0.1</v>
      </c>
      <c r="F24" s="2"/>
      <c r="G24" s="2"/>
      <c r="H24" s="2"/>
      <c r="I24" s="2"/>
      <c r="J24" s="2" t="e">
        <f t="shared" si="0"/>
        <v>#DIV/0!</v>
      </c>
      <c r="K24" s="60" t="e">
        <f>AVERAGE(J24:J25)</f>
        <v>#DIV/0!</v>
      </c>
      <c r="L24" s="60" t="e">
        <f>STDEV(J24:J25)</f>
        <v>#DIV/0!</v>
      </c>
      <c r="M24" s="60" t="e">
        <f>((J24-J25)*100)/AVERAGE(J24:J25)</f>
        <v>#DIV/0!</v>
      </c>
      <c r="O24" s="8"/>
      <c r="P24" s="8"/>
    </row>
    <row r="25" spans="1:16" ht="15.75" customHeight="1" x14ac:dyDescent="0.3">
      <c r="A25" s="2">
        <v>18</v>
      </c>
      <c r="B25" s="9"/>
      <c r="C25" s="2" t="s">
        <v>11</v>
      </c>
      <c r="D25" s="2"/>
      <c r="E25" s="2">
        <v>0.1</v>
      </c>
      <c r="F25" s="2"/>
      <c r="G25" s="2"/>
      <c r="H25" s="2"/>
      <c r="I25" s="2"/>
      <c r="J25" s="2" t="e">
        <f t="shared" si="0"/>
        <v>#DIV/0!</v>
      </c>
      <c r="K25" s="61"/>
      <c r="L25" s="61"/>
      <c r="M25" s="61"/>
      <c r="O25" s="3"/>
      <c r="P25" s="3"/>
    </row>
    <row r="26" spans="1:16" ht="15.75" customHeight="1" x14ac:dyDescent="0.3">
      <c r="A26" s="10">
        <v>19</v>
      </c>
      <c r="B26" s="2"/>
      <c r="C26" s="11" t="s">
        <v>11</v>
      </c>
      <c r="D26" s="2"/>
      <c r="E26" s="2">
        <v>0.1</v>
      </c>
      <c r="F26" s="2"/>
      <c r="G26" s="2"/>
      <c r="H26" s="2"/>
      <c r="I26" s="2"/>
      <c r="J26" s="2" t="e">
        <f t="shared" si="0"/>
        <v>#DIV/0!</v>
      </c>
      <c r="K26" s="60" t="e">
        <f>AVERAGE(J26:J27)</f>
        <v>#DIV/0!</v>
      </c>
      <c r="L26" s="60" t="e">
        <f>STDEV(J26:J27)</f>
        <v>#DIV/0!</v>
      </c>
      <c r="M26" s="60" t="e">
        <f>((J26-J27)*100)/AVERAGE(J26:J27)</f>
        <v>#DIV/0!</v>
      </c>
      <c r="O26" s="3"/>
      <c r="P26" s="3"/>
    </row>
    <row r="27" spans="1:16" ht="15.75" customHeight="1" x14ac:dyDescent="0.3">
      <c r="A27" s="10">
        <v>20</v>
      </c>
      <c r="B27" s="2"/>
      <c r="C27" s="11" t="s">
        <v>11</v>
      </c>
      <c r="D27" s="2"/>
      <c r="E27" s="2">
        <v>0.1</v>
      </c>
      <c r="F27" s="2"/>
      <c r="G27" s="2"/>
      <c r="H27" s="2"/>
      <c r="I27" s="2"/>
      <c r="J27" s="2" t="e">
        <f t="shared" si="0"/>
        <v>#DIV/0!</v>
      </c>
      <c r="K27" s="61"/>
      <c r="L27" s="61"/>
      <c r="M27" s="61"/>
      <c r="O27" s="3"/>
      <c r="P27" s="3"/>
    </row>
    <row r="28" spans="1:16" ht="15.75" customHeight="1" x14ac:dyDescent="0.3">
      <c r="A28" s="2">
        <v>21</v>
      </c>
      <c r="B28" s="12"/>
      <c r="C28" s="2" t="s">
        <v>11</v>
      </c>
      <c r="D28" s="2"/>
      <c r="E28" s="2">
        <v>0.1</v>
      </c>
      <c r="F28" s="2"/>
      <c r="G28" s="2"/>
      <c r="H28" s="2"/>
      <c r="I28" s="2"/>
      <c r="J28" s="2" t="e">
        <f t="shared" si="0"/>
        <v>#DIV/0!</v>
      </c>
      <c r="K28" s="60" t="e">
        <f t="shared" ref="K28" si="1">AVERAGE(J28:J29)</f>
        <v>#DIV/0!</v>
      </c>
      <c r="L28" s="60" t="e">
        <f t="shared" ref="L28" si="2">STDEV(J28:J29)</f>
        <v>#DIV/0!</v>
      </c>
      <c r="M28" s="60" t="e">
        <f t="shared" ref="M28" si="3">((J28-J29)*100)/AVERAGE(J28:J29)</f>
        <v>#DIV/0!</v>
      </c>
      <c r="O28" s="3"/>
      <c r="P28" s="3"/>
    </row>
    <row r="29" spans="1:16" ht="15.75" customHeight="1" x14ac:dyDescent="0.3">
      <c r="A29" s="2">
        <v>22</v>
      </c>
      <c r="B29" s="2"/>
      <c r="C29" s="2" t="s">
        <v>11</v>
      </c>
      <c r="D29" s="2"/>
      <c r="E29" s="2">
        <v>0.1</v>
      </c>
      <c r="F29" s="2"/>
      <c r="G29" s="2"/>
      <c r="H29" s="2"/>
      <c r="I29" s="2"/>
      <c r="J29" s="2" t="e">
        <f t="shared" si="0"/>
        <v>#DIV/0!</v>
      </c>
      <c r="K29" s="61"/>
      <c r="L29" s="61"/>
      <c r="M29" s="61"/>
      <c r="O29" s="3"/>
      <c r="P29" s="3"/>
    </row>
    <row r="30" spans="1:16" ht="15.75" customHeight="1" x14ac:dyDescent="0.3">
      <c r="A30" s="2">
        <v>23</v>
      </c>
      <c r="B30" s="2"/>
      <c r="C30" s="2" t="s">
        <v>11</v>
      </c>
      <c r="D30" s="2"/>
      <c r="E30" s="2">
        <v>0.1</v>
      </c>
      <c r="F30" s="2"/>
      <c r="G30" s="2"/>
      <c r="H30" s="2"/>
      <c r="I30" s="2"/>
      <c r="J30" s="2" t="e">
        <f t="shared" si="0"/>
        <v>#DIV/0!</v>
      </c>
      <c r="K30" s="60" t="e">
        <f t="shared" ref="K30" si="4">AVERAGE(J30:J31)</f>
        <v>#DIV/0!</v>
      </c>
      <c r="L30" s="60" t="e">
        <f t="shared" ref="L30" si="5">STDEV(J30:J31)</f>
        <v>#DIV/0!</v>
      </c>
      <c r="M30" s="60" t="e">
        <f t="shared" ref="M30" si="6">((J30-J31)*100)/AVERAGE(J30:J31)</f>
        <v>#DIV/0!</v>
      </c>
      <c r="O30" s="8"/>
      <c r="P30" s="8"/>
    </row>
    <row r="31" spans="1:16" ht="15.75" customHeight="1" x14ac:dyDescent="0.3">
      <c r="A31" s="2">
        <v>24</v>
      </c>
      <c r="B31" s="2"/>
      <c r="C31" s="2" t="s">
        <v>11</v>
      </c>
      <c r="D31" s="2"/>
      <c r="E31" s="2">
        <v>0.1</v>
      </c>
      <c r="F31" s="2"/>
      <c r="G31" s="2"/>
      <c r="H31" s="2"/>
      <c r="I31" s="2"/>
      <c r="J31" s="2" t="e">
        <f t="shared" si="0"/>
        <v>#DIV/0!</v>
      </c>
      <c r="K31" s="61"/>
      <c r="L31" s="61"/>
      <c r="M31" s="61"/>
      <c r="O31" s="3"/>
      <c r="P31" s="3"/>
    </row>
    <row r="32" spans="1:16" ht="15.75" customHeight="1" x14ac:dyDescent="0.3">
      <c r="A32" s="2">
        <v>25</v>
      </c>
      <c r="B32" s="2" t="s">
        <v>9</v>
      </c>
      <c r="C32" s="2" t="s">
        <v>8</v>
      </c>
      <c r="D32" s="5"/>
      <c r="E32" s="2">
        <v>0.1</v>
      </c>
      <c r="F32" s="2"/>
      <c r="G32" s="2"/>
      <c r="H32" s="2"/>
      <c r="I32" s="2"/>
      <c r="J32" s="2" t="e">
        <f t="shared" si="0"/>
        <v>#DIV/0!</v>
      </c>
      <c r="K32" s="6"/>
      <c r="L32" s="6"/>
      <c r="M32" s="5"/>
      <c r="O32" s="3"/>
      <c r="P32" s="3"/>
    </row>
    <row r="33" spans="1:16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O33" s="3"/>
      <c r="P33" s="3"/>
    </row>
    <row r="34" spans="1:16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O34" s="3"/>
      <c r="P34" s="3"/>
    </row>
    <row r="35" spans="1:16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6" ht="15.75" customHeight="1" x14ac:dyDescent="0.3"/>
    <row r="37" spans="1:16" ht="15.75" customHeight="1" x14ac:dyDescent="0.3"/>
    <row r="38" spans="1:16" ht="15.75" customHeight="1" x14ac:dyDescent="0.3"/>
    <row r="39" spans="1:16" ht="15.75" customHeight="1" x14ac:dyDescent="0.3"/>
    <row r="40" spans="1:16" ht="15.75" customHeight="1" x14ac:dyDescent="0.3"/>
    <row r="41" spans="1:16" ht="15.75" customHeight="1" x14ac:dyDescent="0.3"/>
    <row r="42" spans="1:16" ht="15.75" customHeight="1" x14ac:dyDescent="0.3"/>
    <row r="43" spans="1:16" ht="15.75" customHeight="1" x14ac:dyDescent="0.3"/>
    <row r="44" spans="1:16" ht="15.75" customHeight="1" x14ac:dyDescent="0.3"/>
    <row r="45" spans="1:16" ht="15.75" customHeight="1" x14ac:dyDescent="0.3"/>
    <row r="46" spans="1:16" ht="15.75" customHeight="1" x14ac:dyDescent="0.3"/>
    <row r="47" spans="1:16" ht="15.75" customHeight="1" x14ac:dyDescent="0.3"/>
    <row r="48" spans="1:1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8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4:K25"/>
    <mergeCell ref="L24:L25"/>
    <mergeCell ref="M24:M25"/>
    <mergeCell ref="K26:K27"/>
    <mergeCell ref="L26:L27"/>
    <mergeCell ref="M26:M27"/>
    <mergeCell ref="K28:K29"/>
    <mergeCell ref="L28:L29"/>
    <mergeCell ref="M28:M29"/>
    <mergeCell ref="K30:K31"/>
    <mergeCell ref="L30:L31"/>
    <mergeCell ref="M30:M31"/>
  </mergeCells>
  <pageMargins left="0.7" right="0.7" top="0.75" bottom="0.75" header="0" footer="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CB4E-37D6-4945-B63A-0694FFC5F8BD}">
  <sheetPr codeName="Sheet17"/>
  <dimension ref="A1:P1000"/>
  <sheetViews>
    <sheetView workbookViewId="0">
      <selection activeCell="B33" sqref="B33"/>
    </sheetView>
  </sheetViews>
  <sheetFormatPr defaultColWidth="11.19921875" defaultRowHeight="15" customHeight="1" x14ac:dyDescent="0.3"/>
  <cols>
    <col min="1" max="1" width="12.3984375" customWidth="1"/>
    <col min="2" max="2" width="35.3984375" customWidth="1"/>
    <col min="3" max="4" width="15.3984375" customWidth="1"/>
    <col min="5" max="5" width="18.59765625" customWidth="1"/>
    <col min="6" max="12" width="15.3984375" customWidth="1"/>
    <col min="13" max="13" width="13.3984375" customWidth="1"/>
    <col min="14" max="14" width="2.8984375" customWidth="1"/>
    <col min="15" max="15" width="15.3984375" customWidth="1"/>
    <col min="16" max="16" width="15.09765625" customWidth="1"/>
    <col min="17" max="26" width="11" customWidth="1"/>
  </cols>
  <sheetData>
    <row r="1" spans="1:16" ht="15.75" customHeight="1" x14ac:dyDescent="0.3">
      <c r="E1" s="1" t="s">
        <v>5</v>
      </c>
    </row>
    <row r="2" spans="1:16" ht="15.75" customHeight="1" x14ac:dyDescent="0.3">
      <c r="D2" s="2" t="s">
        <v>6</v>
      </c>
      <c r="E2" s="2" t="s">
        <v>7</v>
      </c>
    </row>
    <row r="3" spans="1:16" ht="15.75" customHeight="1" x14ac:dyDescent="0.3">
      <c r="D3" s="2" t="s">
        <v>8</v>
      </c>
      <c r="E3" s="2" t="s">
        <v>9</v>
      </c>
    </row>
    <row r="4" spans="1:16" ht="15.75" customHeight="1" x14ac:dyDescent="0.3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3">
      <c r="A5" s="3"/>
      <c r="B5" s="3"/>
      <c r="D5" s="3"/>
      <c r="E5" s="3"/>
    </row>
    <row r="6" spans="1:16" ht="15.75" customHeight="1" x14ac:dyDescent="0.3">
      <c r="A6" s="3"/>
      <c r="B6" s="3"/>
    </row>
    <row r="7" spans="1:16" ht="15.75" customHeight="1" x14ac:dyDescent="0.3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3">
      <c r="A8" s="2">
        <v>1</v>
      </c>
      <c r="B8" s="2" t="s">
        <v>6</v>
      </c>
      <c r="C8" s="2" t="s">
        <v>6</v>
      </c>
      <c r="D8" s="5"/>
      <c r="E8" s="2">
        <v>0.1</v>
      </c>
      <c r="F8" s="2"/>
      <c r="G8" s="2"/>
      <c r="H8" s="2"/>
      <c r="I8" s="2"/>
      <c r="J8" s="2" t="e">
        <f t="shared" ref="J8:J32" si="0">1000*(AVERAGE(H8:I8)-AVERAGE(F8:G8))/E8</f>
        <v>#DIV/0!</v>
      </c>
      <c r="K8" s="6"/>
      <c r="L8" s="6"/>
      <c r="M8" s="5"/>
      <c r="O8" s="67"/>
      <c r="P8" s="68"/>
    </row>
    <row r="9" spans="1:16" ht="15.75" customHeight="1" x14ac:dyDescent="0.3">
      <c r="A9" s="2">
        <v>2</v>
      </c>
      <c r="B9" s="2" t="s">
        <v>9</v>
      </c>
      <c r="C9" s="2" t="s">
        <v>8</v>
      </c>
      <c r="D9" s="5"/>
      <c r="E9" s="2">
        <v>0.1</v>
      </c>
      <c r="F9" s="2"/>
      <c r="G9" s="2"/>
      <c r="H9" s="2"/>
      <c r="I9" s="2"/>
      <c r="J9" s="2" t="e">
        <f t="shared" si="0"/>
        <v>#DIV/0!</v>
      </c>
      <c r="K9" s="6"/>
      <c r="L9" s="6"/>
      <c r="M9" s="5"/>
    </row>
    <row r="10" spans="1:16" ht="15.75" customHeight="1" x14ac:dyDescent="0.3">
      <c r="A10" s="2">
        <v>3</v>
      </c>
      <c r="B10" s="2"/>
      <c r="C10" s="2" t="s">
        <v>11</v>
      </c>
      <c r="D10" s="2"/>
      <c r="E10" s="2">
        <v>0.1</v>
      </c>
      <c r="F10" s="2"/>
      <c r="G10" s="2"/>
      <c r="H10" s="2"/>
      <c r="I10" s="2"/>
      <c r="J10" s="2" t="e">
        <f t="shared" si="0"/>
        <v>#DIV/0!</v>
      </c>
      <c r="K10" s="60" t="e">
        <f>AVERAGE(J10:J11)</f>
        <v>#DIV/0!</v>
      </c>
      <c r="L10" s="60" t="e">
        <f>STDEV(J10:J11)</f>
        <v>#DIV/0!</v>
      </c>
      <c r="M10" s="60" t="e">
        <f>((J10-J11)*100)/AVERAGE(J10:J11)</f>
        <v>#DIV/0!</v>
      </c>
      <c r="O10" s="62" t="s">
        <v>6</v>
      </c>
      <c r="P10" s="63"/>
    </row>
    <row r="11" spans="1:16" ht="15.75" customHeight="1" x14ac:dyDescent="0.3">
      <c r="A11" s="2">
        <v>4</v>
      </c>
      <c r="B11" s="2"/>
      <c r="C11" s="2" t="s">
        <v>11</v>
      </c>
      <c r="D11" s="2"/>
      <c r="E11" s="2">
        <v>0.1</v>
      </c>
      <c r="F11" s="2"/>
      <c r="G11" s="2"/>
      <c r="H11" s="2"/>
      <c r="I11" s="2"/>
      <c r="J11" s="2" t="e">
        <f t="shared" si="0"/>
        <v>#DIV/0!</v>
      </c>
      <c r="K11" s="61"/>
      <c r="L11" s="61"/>
      <c r="M11" s="61"/>
      <c r="O11" s="69" t="s">
        <v>25</v>
      </c>
      <c r="P11" s="63"/>
    </row>
    <row r="12" spans="1:16" ht="15.75" customHeight="1" x14ac:dyDescent="0.3">
      <c r="A12" s="2">
        <v>5</v>
      </c>
      <c r="B12" s="2"/>
      <c r="C12" s="2" t="s">
        <v>11</v>
      </c>
      <c r="D12" s="2"/>
      <c r="E12" s="2">
        <v>0.1</v>
      </c>
      <c r="F12" s="2"/>
      <c r="G12" s="2"/>
      <c r="H12" s="2"/>
      <c r="I12" s="2"/>
      <c r="J12" s="2" t="e">
        <f t="shared" si="0"/>
        <v>#DIV/0!</v>
      </c>
      <c r="K12" s="60" t="e">
        <f>AVERAGE(J12:J13)</f>
        <v>#DIV/0!</v>
      </c>
      <c r="L12" s="60" t="e">
        <f>STDEV(J12:J13)</f>
        <v>#DIV/0!</v>
      </c>
      <c r="M12" s="60" t="e">
        <f>((J12-J13)*100)/AVERAGE(J12:J13)</f>
        <v>#DIV/0!</v>
      </c>
      <c r="O12" s="2" t="s">
        <v>26</v>
      </c>
      <c r="P12" s="7" t="e">
        <f>J8</f>
        <v>#DIV/0!</v>
      </c>
    </row>
    <row r="13" spans="1:16" ht="15.75" customHeight="1" x14ac:dyDescent="0.3">
      <c r="A13" s="2">
        <v>6</v>
      </c>
      <c r="B13" s="2"/>
      <c r="C13" s="2" t="s">
        <v>11</v>
      </c>
      <c r="D13" s="2"/>
      <c r="E13" s="2">
        <v>0.1</v>
      </c>
      <c r="F13" s="2"/>
      <c r="G13" s="2"/>
      <c r="H13" s="2"/>
      <c r="I13" s="2"/>
      <c r="J13" s="2" t="e">
        <f t="shared" si="0"/>
        <v>#DIV/0!</v>
      </c>
      <c r="K13" s="61"/>
      <c r="L13" s="61"/>
      <c r="M13" s="61"/>
      <c r="O13" s="2" t="s">
        <v>27</v>
      </c>
      <c r="P13" s="7" t="e">
        <f>P12/93.2*100</f>
        <v>#DIV/0!</v>
      </c>
    </row>
    <row r="14" spans="1:16" ht="15.75" customHeight="1" x14ac:dyDescent="0.3">
      <c r="A14" s="2">
        <v>7</v>
      </c>
      <c r="B14" s="2"/>
      <c r="C14" s="2" t="s">
        <v>11</v>
      </c>
      <c r="D14" s="2"/>
      <c r="E14" s="2">
        <v>0.1</v>
      </c>
      <c r="F14" s="2"/>
      <c r="G14" s="2"/>
      <c r="H14" s="2"/>
      <c r="I14" s="2"/>
      <c r="J14" s="2" t="e">
        <f t="shared" si="0"/>
        <v>#DIV/0!</v>
      </c>
      <c r="K14" s="60" t="e">
        <f>AVERAGE(J14:J15)</f>
        <v>#DIV/0!</v>
      </c>
      <c r="L14" s="60" t="e">
        <f>STDEV(J14:J15)</f>
        <v>#DIV/0!</v>
      </c>
      <c r="M14" s="60" t="e">
        <f>((J14-J15)*100)/AVERAGE(J14:J15)</f>
        <v>#DIV/0!</v>
      </c>
    </row>
    <row r="15" spans="1:16" ht="15.75" customHeight="1" x14ac:dyDescent="0.3">
      <c r="A15" s="2">
        <v>8</v>
      </c>
      <c r="B15" s="2"/>
      <c r="C15" s="2" t="s">
        <v>11</v>
      </c>
      <c r="D15" s="2"/>
      <c r="E15" s="2">
        <v>0.1</v>
      </c>
      <c r="F15" s="2"/>
      <c r="G15" s="2"/>
      <c r="H15" s="2"/>
      <c r="I15" s="2"/>
      <c r="J15" s="2" t="e">
        <f t="shared" si="0"/>
        <v>#DIV/0!</v>
      </c>
      <c r="K15" s="61"/>
      <c r="L15" s="61"/>
      <c r="M15" s="61"/>
      <c r="O15" s="62" t="s">
        <v>28</v>
      </c>
      <c r="P15" s="63"/>
    </row>
    <row r="16" spans="1:16" ht="15.75" customHeight="1" x14ac:dyDescent="0.3">
      <c r="A16" s="2">
        <v>9</v>
      </c>
      <c r="B16" s="2"/>
      <c r="C16" s="2" t="s">
        <v>11</v>
      </c>
      <c r="D16" s="2"/>
      <c r="E16" s="2">
        <v>0.1</v>
      </c>
      <c r="F16" s="2"/>
      <c r="G16" s="2"/>
      <c r="H16" s="2"/>
      <c r="I16" s="2"/>
      <c r="J16" s="2" t="e">
        <f t="shared" si="0"/>
        <v>#DIV/0!</v>
      </c>
      <c r="K16" s="60" t="e">
        <f>AVERAGE(J16:J17)</f>
        <v>#DIV/0!</v>
      </c>
      <c r="L16" s="60" t="e">
        <f>STDEV(J16:J17)</f>
        <v>#DIV/0!</v>
      </c>
      <c r="M16" s="60" t="e">
        <f>((J16-J17)*100)/AVERAGE(J16:J17)</f>
        <v>#DIV/0!</v>
      </c>
      <c r="O16" s="2" t="s">
        <v>9</v>
      </c>
      <c r="P16" s="7" t="e">
        <f>AVERAGE(J9,J32)</f>
        <v>#DIV/0!</v>
      </c>
    </row>
    <row r="17" spans="1:16" ht="15.75" customHeight="1" x14ac:dyDescent="0.3">
      <c r="A17" s="2">
        <v>10</v>
      </c>
      <c r="B17" s="2"/>
      <c r="C17" s="2" t="s">
        <v>11</v>
      </c>
      <c r="D17" s="2"/>
      <c r="E17" s="2">
        <v>0.1</v>
      </c>
      <c r="F17" s="2"/>
      <c r="G17" s="2"/>
      <c r="H17" s="2"/>
      <c r="I17" s="2"/>
      <c r="J17" s="2" t="e">
        <f t="shared" si="0"/>
        <v>#DIV/0!</v>
      </c>
      <c r="K17" s="61"/>
      <c r="L17" s="61"/>
      <c r="M17" s="61"/>
      <c r="O17" s="3"/>
      <c r="P17" s="3"/>
    </row>
    <row r="18" spans="1:16" ht="15.75" customHeight="1" x14ac:dyDescent="0.3">
      <c r="A18" s="2">
        <v>11</v>
      </c>
      <c r="B18" s="2"/>
      <c r="C18" s="2" t="s">
        <v>11</v>
      </c>
      <c r="D18" s="2"/>
      <c r="E18" s="2">
        <v>0.1</v>
      </c>
      <c r="F18" s="2"/>
      <c r="G18" s="2"/>
      <c r="H18" s="2"/>
      <c r="I18" s="2"/>
      <c r="J18" s="2" t="e">
        <f t="shared" si="0"/>
        <v>#DIV/0!</v>
      </c>
      <c r="K18" s="60" t="e">
        <f>AVERAGE(J18:J19)</f>
        <v>#DIV/0!</v>
      </c>
      <c r="L18" s="60" t="e">
        <f>STDEV(J18:J19)</f>
        <v>#DIV/0!</v>
      </c>
      <c r="M18" s="60" t="e">
        <f>((J18-J19)*100)/AVERAGE(J18:J19)</f>
        <v>#DIV/0!</v>
      </c>
    </row>
    <row r="19" spans="1:16" ht="15.75" customHeight="1" x14ac:dyDescent="0.3">
      <c r="A19" s="2">
        <v>12</v>
      </c>
      <c r="B19" s="2"/>
      <c r="C19" s="2" t="s">
        <v>11</v>
      </c>
      <c r="D19" s="2"/>
      <c r="E19" s="2">
        <v>0.1</v>
      </c>
      <c r="F19" s="2"/>
      <c r="G19" s="2"/>
      <c r="H19" s="2"/>
      <c r="I19" s="2"/>
      <c r="J19" s="2" t="e">
        <f t="shared" si="0"/>
        <v>#DIV/0!</v>
      </c>
      <c r="K19" s="61"/>
      <c r="L19" s="61"/>
      <c r="M19" s="61"/>
      <c r="O19" s="8"/>
      <c r="P19" s="8"/>
    </row>
    <row r="20" spans="1:16" ht="15.75" customHeight="1" x14ac:dyDescent="0.3">
      <c r="A20" s="2">
        <v>13</v>
      </c>
      <c r="B20" s="2"/>
      <c r="C20" s="2" t="s">
        <v>11</v>
      </c>
      <c r="D20" s="2"/>
      <c r="E20" s="2">
        <v>0.1</v>
      </c>
      <c r="F20" s="2"/>
      <c r="G20" s="2"/>
      <c r="H20" s="2"/>
      <c r="I20" s="2"/>
      <c r="J20" s="2" t="e">
        <f t="shared" si="0"/>
        <v>#DIV/0!</v>
      </c>
      <c r="K20" s="60" t="e">
        <f>AVERAGE(J20:J21)</f>
        <v>#DIV/0!</v>
      </c>
      <c r="L20" s="60" t="e">
        <f>STDEV(J20:J21)</f>
        <v>#DIV/0!</v>
      </c>
      <c r="M20" s="60" t="e">
        <f>((J20-J21)*100)/AVERAGE(J20:J21)</f>
        <v>#DIV/0!</v>
      </c>
      <c r="O20" s="3"/>
      <c r="P20" s="3"/>
    </row>
    <row r="21" spans="1:16" ht="15.75" customHeight="1" x14ac:dyDescent="0.3">
      <c r="A21" s="2">
        <v>14</v>
      </c>
      <c r="B21" s="2"/>
      <c r="C21" s="2" t="s">
        <v>11</v>
      </c>
      <c r="D21" s="2"/>
      <c r="E21" s="2">
        <v>0.1</v>
      </c>
      <c r="F21" s="2"/>
      <c r="G21" s="2"/>
      <c r="H21" s="2"/>
      <c r="I21" s="2"/>
      <c r="J21" s="2" t="e">
        <f t="shared" si="0"/>
        <v>#DIV/0!</v>
      </c>
      <c r="K21" s="61"/>
      <c r="L21" s="61"/>
      <c r="M21" s="61"/>
      <c r="O21" s="3"/>
      <c r="P21" s="3"/>
    </row>
    <row r="22" spans="1:16" ht="15.75" customHeight="1" x14ac:dyDescent="0.3">
      <c r="A22" s="2">
        <v>15</v>
      </c>
      <c r="B22" s="2"/>
      <c r="C22" s="2" t="s">
        <v>11</v>
      </c>
      <c r="D22" s="2"/>
      <c r="E22" s="2">
        <v>0.1</v>
      </c>
      <c r="F22" s="2"/>
      <c r="G22" s="2"/>
      <c r="H22" s="2"/>
      <c r="I22" s="2"/>
      <c r="J22" s="2" t="e">
        <f t="shared" si="0"/>
        <v>#DIV/0!</v>
      </c>
      <c r="K22" s="60" t="e">
        <f>AVERAGE(J22:J23)</f>
        <v>#DIV/0!</v>
      </c>
      <c r="L22" s="60" t="e">
        <f>STDEV(J22:J23)</f>
        <v>#DIV/0!</v>
      </c>
      <c r="M22" s="60" t="e">
        <f>((J22-J23)*100)/AVERAGE(J22:J23)</f>
        <v>#DIV/0!</v>
      </c>
      <c r="O22" s="3"/>
      <c r="P22" s="3"/>
    </row>
    <row r="23" spans="1:16" ht="15.75" customHeight="1" x14ac:dyDescent="0.3">
      <c r="A23" s="2">
        <v>16</v>
      </c>
      <c r="B23" s="2"/>
      <c r="C23" s="2" t="s">
        <v>11</v>
      </c>
      <c r="D23" s="2"/>
      <c r="E23" s="2">
        <v>0.1</v>
      </c>
      <c r="F23" s="2"/>
      <c r="G23" s="2"/>
      <c r="H23" s="2"/>
      <c r="I23" s="2"/>
      <c r="J23" s="2" t="e">
        <f t="shared" si="0"/>
        <v>#DIV/0!</v>
      </c>
      <c r="K23" s="61"/>
      <c r="L23" s="61"/>
      <c r="M23" s="61"/>
      <c r="O23" s="3"/>
      <c r="P23" s="3"/>
    </row>
    <row r="24" spans="1:16" ht="15.75" customHeight="1" x14ac:dyDescent="0.3">
      <c r="A24" s="2">
        <v>17</v>
      </c>
      <c r="B24" s="2"/>
      <c r="C24" s="2" t="s">
        <v>11</v>
      </c>
      <c r="D24" s="2"/>
      <c r="E24" s="2">
        <v>0.1</v>
      </c>
      <c r="F24" s="2"/>
      <c r="G24" s="2"/>
      <c r="H24" s="2"/>
      <c r="I24" s="2"/>
      <c r="J24" s="2" t="e">
        <f t="shared" si="0"/>
        <v>#DIV/0!</v>
      </c>
      <c r="K24" s="60" t="e">
        <f>AVERAGE(J24:J25)</f>
        <v>#DIV/0!</v>
      </c>
      <c r="L24" s="60" t="e">
        <f>STDEV(J24:J25)</f>
        <v>#DIV/0!</v>
      </c>
      <c r="M24" s="60" t="e">
        <f>((J24-J25)*100)/AVERAGE(J24:J25)</f>
        <v>#DIV/0!</v>
      </c>
      <c r="O24" s="8"/>
      <c r="P24" s="8"/>
    </row>
    <row r="25" spans="1:16" ht="15.75" customHeight="1" x14ac:dyDescent="0.3">
      <c r="A25" s="2">
        <v>18</v>
      </c>
      <c r="B25" s="9"/>
      <c r="C25" s="2" t="s">
        <v>11</v>
      </c>
      <c r="D25" s="2"/>
      <c r="E25" s="2">
        <v>0.1</v>
      </c>
      <c r="F25" s="2"/>
      <c r="G25" s="2"/>
      <c r="H25" s="2"/>
      <c r="I25" s="2"/>
      <c r="J25" s="2" t="e">
        <f t="shared" si="0"/>
        <v>#DIV/0!</v>
      </c>
      <c r="K25" s="61"/>
      <c r="L25" s="61"/>
      <c r="M25" s="61"/>
      <c r="O25" s="3"/>
      <c r="P25" s="3"/>
    </row>
    <row r="26" spans="1:16" ht="15.75" customHeight="1" x14ac:dyDescent="0.3">
      <c r="A26" s="10">
        <v>19</v>
      </c>
      <c r="B26" s="2"/>
      <c r="C26" s="11" t="s">
        <v>11</v>
      </c>
      <c r="D26" s="2"/>
      <c r="E26" s="2">
        <v>0.1</v>
      </c>
      <c r="F26" s="2"/>
      <c r="G26" s="2"/>
      <c r="H26" s="2"/>
      <c r="I26" s="2"/>
      <c r="J26" s="2" t="e">
        <f t="shared" si="0"/>
        <v>#DIV/0!</v>
      </c>
      <c r="K26" s="60" t="e">
        <f>AVERAGE(J26:J27)</f>
        <v>#DIV/0!</v>
      </c>
      <c r="L26" s="60" t="e">
        <f>STDEV(J26:J27)</f>
        <v>#DIV/0!</v>
      </c>
      <c r="M26" s="60" t="e">
        <f>((J26-J27)*100)/AVERAGE(J26:J27)</f>
        <v>#DIV/0!</v>
      </c>
      <c r="O26" s="3"/>
      <c r="P26" s="3"/>
    </row>
    <row r="27" spans="1:16" ht="15.75" customHeight="1" x14ac:dyDescent="0.3">
      <c r="A27" s="10">
        <v>20</v>
      </c>
      <c r="B27" s="2"/>
      <c r="C27" s="11" t="s">
        <v>11</v>
      </c>
      <c r="D27" s="2"/>
      <c r="E27" s="2">
        <v>0.1</v>
      </c>
      <c r="F27" s="2"/>
      <c r="G27" s="2"/>
      <c r="H27" s="2"/>
      <c r="I27" s="2"/>
      <c r="J27" s="2" t="e">
        <f t="shared" si="0"/>
        <v>#DIV/0!</v>
      </c>
      <c r="K27" s="61"/>
      <c r="L27" s="61"/>
      <c r="M27" s="61"/>
      <c r="O27" s="3"/>
      <c r="P27" s="3"/>
    </row>
    <row r="28" spans="1:16" ht="15.75" customHeight="1" x14ac:dyDescent="0.3">
      <c r="A28" s="2">
        <v>21</v>
      </c>
      <c r="B28" s="12"/>
      <c r="C28" s="2" t="s">
        <v>11</v>
      </c>
      <c r="D28" s="2"/>
      <c r="E28" s="2">
        <v>0.1</v>
      </c>
      <c r="F28" s="2"/>
      <c r="G28" s="2"/>
      <c r="H28" s="2"/>
      <c r="I28" s="2"/>
      <c r="J28" s="2" t="e">
        <f t="shared" si="0"/>
        <v>#DIV/0!</v>
      </c>
      <c r="K28" s="60" t="e">
        <f t="shared" ref="K28" si="1">AVERAGE(J28:J29)</f>
        <v>#DIV/0!</v>
      </c>
      <c r="L28" s="60" t="e">
        <f t="shared" ref="L28" si="2">STDEV(J28:J29)</f>
        <v>#DIV/0!</v>
      </c>
      <c r="M28" s="60" t="e">
        <f t="shared" ref="M28" si="3">((J28-J29)*100)/AVERAGE(J28:J29)</f>
        <v>#DIV/0!</v>
      </c>
      <c r="O28" s="3"/>
      <c r="P28" s="3"/>
    </row>
    <row r="29" spans="1:16" ht="15.75" customHeight="1" x14ac:dyDescent="0.3">
      <c r="A29" s="2">
        <v>22</v>
      </c>
      <c r="B29" s="2"/>
      <c r="C29" s="2" t="s">
        <v>11</v>
      </c>
      <c r="D29" s="2"/>
      <c r="E29" s="2">
        <v>0.1</v>
      </c>
      <c r="F29" s="2"/>
      <c r="G29" s="2"/>
      <c r="H29" s="2"/>
      <c r="I29" s="2"/>
      <c r="J29" s="2" t="e">
        <f t="shared" si="0"/>
        <v>#DIV/0!</v>
      </c>
      <c r="K29" s="61"/>
      <c r="L29" s="61"/>
      <c r="M29" s="61"/>
      <c r="O29" s="3"/>
      <c r="P29" s="3"/>
    </row>
    <row r="30" spans="1:16" ht="15.75" customHeight="1" x14ac:dyDescent="0.3">
      <c r="A30" s="2">
        <v>23</v>
      </c>
      <c r="B30" s="2"/>
      <c r="C30" s="2" t="s">
        <v>11</v>
      </c>
      <c r="D30" s="2"/>
      <c r="E30" s="2">
        <v>0.1</v>
      </c>
      <c r="F30" s="2"/>
      <c r="G30" s="2"/>
      <c r="H30" s="2"/>
      <c r="I30" s="2"/>
      <c r="J30" s="2" t="e">
        <f t="shared" si="0"/>
        <v>#DIV/0!</v>
      </c>
      <c r="K30" s="60" t="e">
        <f t="shared" ref="K30" si="4">AVERAGE(J30:J31)</f>
        <v>#DIV/0!</v>
      </c>
      <c r="L30" s="60" t="e">
        <f t="shared" ref="L30" si="5">STDEV(J30:J31)</f>
        <v>#DIV/0!</v>
      </c>
      <c r="M30" s="60" t="e">
        <f t="shared" ref="M30" si="6">((J30-J31)*100)/AVERAGE(J30:J31)</f>
        <v>#DIV/0!</v>
      </c>
      <c r="O30" s="8"/>
      <c r="P30" s="8"/>
    </row>
    <row r="31" spans="1:16" ht="15.75" customHeight="1" x14ac:dyDescent="0.3">
      <c r="A31" s="2">
        <v>24</v>
      </c>
      <c r="B31" s="2"/>
      <c r="C31" s="2" t="s">
        <v>11</v>
      </c>
      <c r="D31" s="2"/>
      <c r="E31" s="2">
        <v>0.1</v>
      </c>
      <c r="F31" s="2"/>
      <c r="G31" s="2"/>
      <c r="H31" s="2"/>
      <c r="I31" s="2"/>
      <c r="J31" s="2" t="e">
        <f t="shared" si="0"/>
        <v>#DIV/0!</v>
      </c>
      <c r="K31" s="61"/>
      <c r="L31" s="61"/>
      <c r="M31" s="61"/>
      <c r="O31" s="3"/>
      <c r="P31" s="3"/>
    </row>
    <row r="32" spans="1:16" ht="15.75" customHeight="1" x14ac:dyDescent="0.3">
      <c r="A32" s="2">
        <v>25</v>
      </c>
      <c r="B32" s="2" t="s">
        <v>9</v>
      </c>
      <c r="C32" s="2" t="s">
        <v>8</v>
      </c>
      <c r="D32" s="5"/>
      <c r="E32" s="2">
        <v>0.1</v>
      </c>
      <c r="F32" s="2"/>
      <c r="G32" s="2"/>
      <c r="H32" s="2"/>
      <c r="I32" s="2"/>
      <c r="J32" s="2" t="e">
        <f t="shared" si="0"/>
        <v>#DIV/0!</v>
      </c>
      <c r="K32" s="6"/>
      <c r="L32" s="6"/>
      <c r="M32" s="5"/>
      <c r="O32" s="3"/>
      <c r="P32" s="3"/>
    </row>
    <row r="33" spans="1:16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O33" s="3"/>
      <c r="P33" s="3"/>
    </row>
    <row r="34" spans="1:16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O34" s="3"/>
      <c r="P34" s="3"/>
    </row>
    <row r="35" spans="1:16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6" ht="15.75" customHeight="1" x14ac:dyDescent="0.3"/>
    <row r="37" spans="1:16" ht="15.75" customHeight="1" x14ac:dyDescent="0.3"/>
    <row r="38" spans="1:16" ht="15.75" customHeight="1" x14ac:dyDescent="0.3"/>
    <row r="39" spans="1:16" ht="15.75" customHeight="1" x14ac:dyDescent="0.3"/>
    <row r="40" spans="1:16" ht="15.75" customHeight="1" x14ac:dyDescent="0.3"/>
    <row r="41" spans="1:16" ht="15.75" customHeight="1" x14ac:dyDescent="0.3"/>
    <row r="42" spans="1:16" ht="15.75" customHeight="1" x14ac:dyDescent="0.3"/>
    <row r="43" spans="1:16" ht="15.75" customHeight="1" x14ac:dyDescent="0.3"/>
    <row r="44" spans="1:16" ht="15.75" customHeight="1" x14ac:dyDescent="0.3"/>
    <row r="45" spans="1:16" ht="15.75" customHeight="1" x14ac:dyDescent="0.3"/>
    <row r="46" spans="1:16" ht="15.75" customHeight="1" x14ac:dyDescent="0.3"/>
    <row r="47" spans="1:16" ht="15.75" customHeight="1" x14ac:dyDescent="0.3"/>
    <row r="48" spans="1:1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8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4:K25"/>
    <mergeCell ref="L24:L25"/>
    <mergeCell ref="M24:M25"/>
    <mergeCell ref="K26:K27"/>
    <mergeCell ref="L26:L27"/>
    <mergeCell ref="M26:M27"/>
    <mergeCell ref="K28:K29"/>
    <mergeCell ref="L28:L29"/>
    <mergeCell ref="M28:M29"/>
    <mergeCell ref="K30:K31"/>
    <mergeCell ref="L30:L31"/>
    <mergeCell ref="M30:M31"/>
  </mergeCells>
  <pageMargins left="0.7" right="0.7" top="0.75" bottom="0.75" header="0" footer="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D0E30-93CA-40F2-A75C-A7EC063F8509}">
  <sheetPr codeName="Sheet18"/>
  <dimension ref="A1:P1000"/>
  <sheetViews>
    <sheetView workbookViewId="0">
      <selection activeCell="B33" sqref="B33"/>
    </sheetView>
  </sheetViews>
  <sheetFormatPr defaultColWidth="11.19921875" defaultRowHeight="15" customHeight="1" x14ac:dyDescent="0.3"/>
  <cols>
    <col min="1" max="1" width="12.3984375" customWidth="1"/>
    <col min="2" max="2" width="35.3984375" customWidth="1"/>
    <col min="3" max="4" width="15.3984375" customWidth="1"/>
    <col min="5" max="5" width="18.59765625" customWidth="1"/>
    <col min="6" max="12" width="15.3984375" customWidth="1"/>
    <col min="13" max="13" width="13.3984375" customWidth="1"/>
    <col min="14" max="14" width="2.8984375" customWidth="1"/>
    <col min="15" max="15" width="15.3984375" customWidth="1"/>
    <col min="16" max="16" width="15.09765625" customWidth="1"/>
    <col min="17" max="26" width="11" customWidth="1"/>
  </cols>
  <sheetData>
    <row r="1" spans="1:16" ht="15.75" customHeight="1" x14ac:dyDescent="0.3">
      <c r="E1" s="1" t="s">
        <v>5</v>
      </c>
    </row>
    <row r="2" spans="1:16" ht="15.75" customHeight="1" x14ac:dyDescent="0.3">
      <c r="D2" s="2" t="s">
        <v>6</v>
      </c>
      <c r="E2" s="2" t="s">
        <v>7</v>
      </c>
    </row>
    <row r="3" spans="1:16" ht="15.75" customHeight="1" x14ac:dyDescent="0.3">
      <c r="D3" s="2" t="s">
        <v>8</v>
      </c>
      <c r="E3" s="2" t="s">
        <v>9</v>
      </c>
    </row>
    <row r="4" spans="1:16" ht="15.75" customHeight="1" x14ac:dyDescent="0.3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3">
      <c r="A5" s="3"/>
      <c r="B5" s="3"/>
      <c r="D5" s="3"/>
      <c r="E5" s="3"/>
    </row>
    <row r="6" spans="1:16" ht="15.75" customHeight="1" x14ac:dyDescent="0.3">
      <c r="A6" s="3"/>
      <c r="B6" s="3"/>
    </row>
    <row r="7" spans="1:16" ht="15.75" customHeight="1" x14ac:dyDescent="0.3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3">
      <c r="A8" s="2">
        <v>1</v>
      </c>
      <c r="B8" s="2" t="s">
        <v>6</v>
      </c>
      <c r="C8" s="2" t="s">
        <v>6</v>
      </c>
      <c r="D8" s="5"/>
      <c r="E8" s="2">
        <v>0.1</v>
      </c>
      <c r="F8" s="2"/>
      <c r="G8" s="2"/>
      <c r="H8" s="2"/>
      <c r="I8" s="2"/>
      <c r="J8" s="2" t="e">
        <f t="shared" ref="J8:J32" si="0">1000*(AVERAGE(H8:I8)-AVERAGE(F8:G8))/E8</f>
        <v>#DIV/0!</v>
      </c>
      <c r="K8" s="6"/>
      <c r="L8" s="6"/>
      <c r="M8" s="5"/>
      <c r="O8" s="67"/>
      <c r="P8" s="68"/>
    </row>
    <row r="9" spans="1:16" ht="15.75" customHeight="1" x14ac:dyDescent="0.3">
      <c r="A9" s="2">
        <v>2</v>
      </c>
      <c r="B9" s="2" t="s">
        <v>9</v>
      </c>
      <c r="C9" s="2" t="s">
        <v>8</v>
      </c>
      <c r="D9" s="5"/>
      <c r="E9" s="2">
        <v>0.1</v>
      </c>
      <c r="F9" s="2"/>
      <c r="G9" s="2"/>
      <c r="H9" s="2"/>
      <c r="I9" s="2"/>
      <c r="J9" s="2" t="e">
        <f t="shared" si="0"/>
        <v>#DIV/0!</v>
      </c>
      <c r="K9" s="6"/>
      <c r="L9" s="6"/>
      <c r="M9" s="5"/>
    </row>
    <row r="10" spans="1:16" ht="15.75" customHeight="1" x14ac:dyDescent="0.3">
      <c r="A10" s="2">
        <v>3</v>
      </c>
      <c r="B10" s="2"/>
      <c r="C10" s="2" t="s">
        <v>11</v>
      </c>
      <c r="D10" s="2"/>
      <c r="E10" s="2">
        <v>0.1</v>
      </c>
      <c r="F10" s="2"/>
      <c r="G10" s="2"/>
      <c r="H10" s="2"/>
      <c r="I10" s="2"/>
      <c r="J10" s="2" t="e">
        <f t="shared" si="0"/>
        <v>#DIV/0!</v>
      </c>
      <c r="K10" s="60" t="e">
        <f>AVERAGE(J10:J11)</f>
        <v>#DIV/0!</v>
      </c>
      <c r="L10" s="60" t="e">
        <f>STDEV(J10:J11)</f>
        <v>#DIV/0!</v>
      </c>
      <c r="M10" s="60" t="e">
        <f>((J10-J11)*100)/AVERAGE(J10:J11)</f>
        <v>#DIV/0!</v>
      </c>
      <c r="O10" s="62" t="s">
        <v>6</v>
      </c>
      <c r="P10" s="63"/>
    </row>
    <row r="11" spans="1:16" ht="15.75" customHeight="1" x14ac:dyDescent="0.3">
      <c r="A11" s="2">
        <v>4</v>
      </c>
      <c r="B11" s="2"/>
      <c r="C11" s="2" t="s">
        <v>11</v>
      </c>
      <c r="D11" s="2"/>
      <c r="E11" s="2">
        <v>0.1</v>
      </c>
      <c r="F11" s="2"/>
      <c r="G11" s="2"/>
      <c r="H11" s="2"/>
      <c r="I11" s="2"/>
      <c r="J11" s="2" t="e">
        <f t="shared" si="0"/>
        <v>#DIV/0!</v>
      </c>
      <c r="K11" s="61"/>
      <c r="L11" s="61"/>
      <c r="M11" s="61"/>
      <c r="O11" s="69" t="s">
        <v>25</v>
      </c>
      <c r="P11" s="63"/>
    </row>
    <row r="12" spans="1:16" ht="15.75" customHeight="1" x14ac:dyDescent="0.3">
      <c r="A12" s="2">
        <v>5</v>
      </c>
      <c r="B12" s="2"/>
      <c r="C12" s="2" t="s">
        <v>11</v>
      </c>
      <c r="D12" s="2"/>
      <c r="E12" s="2">
        <v>0.1</v>
      </c>
      <c r="F12" s="2"/>
      <c r="G12" s="2"/>
      <c r="H12" s="2"/>
      <c r="I12" s="2"/>
      <c r="J12" s="2" t="e">
        <f t="shared" si="0"/>
        <v>#DIV/0!</v>
      </c>
      <c r="K12" s="60" t="e">
        <f>AVERAGE(J12:J13)</f>
        <v>#DIV/0!</v>
      </c>
      <c r="L12" s="60" t="e">
        <f>STDEV(J12:J13)</f>
        <v>#DIV/0!</v>
      </c>
      <c r="M12" s="60" t="e">
        <f>((J12-J13)*100)/AVERAGE(J12:J13)</f>
        <v>#DIV/0!</v>
      </c>
      <c r="O12" s="2" t="s">
        <v>26</v>
      </c>
      <c r="P12" s="7" t="e">
        <f>J8</f>
        <v>#DIV/0!</v>
      </c>
    </row>
    <row r="13" spans="1:16" ht="15.75" customHeight="1" x14ac:dyDescent="0.3">
      <c r="A13" s="2">
        <v>6</v>
      </c>
      <c r="B13" s="2"/>
      <c r="C13" s="2" t="s">
        <v>11</v>
      </c>
      <c r="D13" s="2"/>
      <c r="E13" s="2">
        <v>0.1</v>
      </c>
      <c r="F13" s="2"/>
      <c r="G13" s="2"/>
      <c r="H13" s="2"/>
      <c r="I13" s="2"/>
      <c r="J13" s="2" t="e">
        <f t="shared" si="0"/>
        <v>#DIV/0!</v>
      </c>
      <c r="K13" s="61"/>
      <c r="L13" s="61"/>
      <c r="M13" s="61"/>
      <c r="O13" s="2" t="s">
        <v>27</v>
      </c>
      <c r="P13" s="7" t="e">
        <f>P12/93.2*100</f>
        <v>#DIV/0!</v>
      </c>
    </row>
    <row r="14" spans="1:16" ht="15.75" customHeight="1" x14ac:dyDescent="0.3">
      <c r="A14" s="2">
        <v>7</v>
      </c>
      <c r="B14" s="2"/>
      <c r="C14" s="2" t="s">
        <v>11</v>
      </c>
      <c r="D14" s="2"/>
      <c r="E14" s="2">
        <v>0.1</v>
      </c>
      <c r="F14" s="2"/>
      <c r="G14" s="2"/>
      <c r="H14" s="2"/>
      <c r="I14" s="2"/>
      <c r="J14" s="2" t="e">
        <f t="shared" si="0"/>
        <v>#DIV/0!</v>
      </c>
      <c r="K14" s="60" t="e">
        <f>AVERAGE(J14:J15)</f>
        <v>#DIV/0!</v>
      </c>
      <c r="L14" s="60" t="e">
        <f>STDEV(J14:J15)</f>
        <v>#DIV/0!</v>
      </c>
      <c r="M14" s="60" t="e">
        <f>((J14-J15)*100)/AVERAGE(J14:J15)</f>
        <v>#DIV/0!</v>
      </c>
    </row>
    <row r="15" spans="1:16" ht="15.75" customHeight="1" x14ac:dyDescent="0.3">
      <c r="A15" s="2">
        <v>8</v>
      </c>
      <c r="B15" s="2"/>
      <c r="C15" s="2" t="s">
        <v>11</v>
      </c>
      <c r="D15" s="2"/>
      <c r="E15" s="2">
        <v>0.1</v>
      </c>
      <c r="F15" s="2"/>
      <c r="G15" s="2"/>
      <c r="H15" s="2"/>
      <c r="I15" s="2"/>
      <c r="J15" s="2" t="e">
        <f t="shared" si="0"/>
        <v>#DIV/0!</v>
      </c>
      <c r="K15" s="61"/>
      <c r="L15" s="61"/>
      <c r="M15" s="61"/>
      <c r="O15" s="62" t="s">
        <v>28</v>
      </c>
      <c r="P15" s="63"/>
    </row>
    <row r="16" spans="1:16" ht="15.75" customHeight="1" x14ac:dyDescent="0.3">
      <c r="A16" s="2">
        <v>9</v>
      </c>
      <c r="B16" s="2"/>
      <c r="C16" s="2" t="s">
        <v>11</v>
      </c>
      <c r="D16" s="2"/>
      <c r="E16" s="2">
        <v>0.1</v>
      </c>
      <c r="F16" s="2"/>
      <c r="G16" s="2"/>
      <c r="H16" s="2"/>
      <c r="I16" s="2"/>
      <c r="J16" s="2" t="e">
        <f t="shared" si="0"/>
        <v>#DIV/0!</v>
      </c>
      <c r="K16" s="60" t="e">
        <f>AVERAGE(J16:J17)</f>
        <v>#DIV/0!</v>
      </c>
      <c r="L16" s="60" t="e">
        <f>STDEV(J16:J17)</f>
        <v>#DIV/0!</v>
      </c>
      <c r="M16" s="60" t="e">
        <f>((J16-J17)*100)/AVERAGE(J16:J17)</f>
        <v>#DIV/0!</v>
      </c>
      <c r="O16" s="2" t="s">
        <v>9</v>
      </c>
      <c r="P16" s="7" t="e">
        <f>AVERAGE(J9,J32)</f>
        <v>#DIV/0!</v>
      </c>
    </row>
    <row r="17" spans="1:16" ht="15.75" customHeight="1" x14ac:dyDescent="0.3">
      <c r="A17" s="2">
        <v>10</v>
      </c>
      <c r="B17" s="2"/>
      <c r="C17" s="2" t="s">
        <v>11</v>
      </c>
      <c r="D17" s="2"/>
      <c r="E17" s="2">
        <v>0.1</v>
      </c>
      <c r="F17" s="2"/>
      <c r="G17" s="2"/>
      <c r="H17" s="2"/>
      <c r="I17" s="2"/>
      <c r="J17" s="2" t="e">
        <f t="shared" si="0"/>
        <v>#DIV/0!</v>
      </c>
      <c r="K17" s="61"/>
      <c r="L17" s="61"/>
      <c r="M17" s="61"/>
      <c r="O17" s="3"/>
      <c r="P17" s="3"/>
    </row>
    <row r="18" spans="1:16" ht="15.75" customHeight="1" x14ac:dyDescent="0.3">
      <c r="A18" s="2">
        <v>11</v>
      </c>
      <c r="B18" s="2"/>
      <c r="C18" s="2" t="s">
        <v>11</v>
      </c>
      <c r="D18" s="2"/>
      <c r="E18" s="2">
        <v>0.1</v>
      </c>
      <c r="F18" s="2"/>
      <c r="G18" s="2"/>
      <c r="H18" s="2"/>
      <c r="I18" s="2"/>
      <c r="J18" s="2" t="e">
        <f t="shared" si="0"/>
        <v>#DIV/0!</v>
      </c>
      <c r="K18" s="60" t="e">
        <f>AVERAGE(J18:J19)</f>
        <v>#DIV/0!</v>
      </c>
      <c r="L18" s="60" t="e">
        <f>STDEV(J18:J19)</f>
        <v>#DIV/0!</v>
      </c>
      <c r="M18" s="60" t="e">
        <f>((J18-J19)*100)/AVERAGE(J18:J19)</f>
        <v>#DIV/0!</v>
      </c>
    </row>
    <row r="19" spans="1:16" ht="15.75" customHeight="1" x14ac:dyDescent="0.3">
      <c r="A19" s="2">
        <v>12</v>
      </c>
      <c r="B19" s="2"/>
      <c r="C19" s="2" t="s">
        <v>11</v>
      </c>
      <c r="D19" s="2"/>
      <c r="E19" s="2">
        <v>0.1</v>
      </c>
      <c r="F19" s="2"/>
      <c r="G19" s="2"/>
      <c r="H19" s="2"/>
      <c r="I19" s="2"/>
      <c r="J19" s="2" t="e">
        <f t="shared" si="0"/>
        <v>#DIV/0!</v>
      </c>
      <c r="K19" s="61"/>
      <c r="L19" s="61"/>
      <c r="M19" s="61"/>
      <c r="O19" s="8"/>
      <c r="P19" s="8"/>
    </row>
    <row r="20" spans="1:16" ht="15.75" customHeight="1" x14ac:dyDescent="0.3">
      <c r="A20" s="2">
        <v>13</v>
      </c>
      <c r="B20" s="2"/>
      <c r="C20" s="2" t="s">
        <v>11</v>
      </c>
      <c r="D20" s="2"/>
      <c r="E20" s="2">
        <v>0.1</v>
      </c>
      <c r="F20" s="2"/>
      <c r="G20" s="2"/>
      <c r="H20" s="2"/>
      <c r="I20" s="2"/>
      <c r="J20" s="2" t="e">
        <f t="shared" si="0"/>
        <v>#DIV/0!</v>
      </c>
      <c r="K20" s="60" t="e">
        <f>AVERAGE(J20:J21)</f>
        <v>#DIV/0!</v>
      </c>
      <c r="L20" s="60" t="e">
        <f>STDEV(J20:J21)</f>
        <v>#DIV/0!</v>
      </c>
      <c r="M20" s="60" t="e">
        <f>((J20-J21)*100)/AVERAGE(J20:J21)</f>
        <v>#DIV/0!</v>
      </c>
      <c r="O20" s="3"/>
      <c r="P20" s="3"/>
    </row>
    <row r="21" spans="1:16" ht="15.75" customHeight="1" x14ac:dyDescent="0.3">
      <c r="A21" s="2">
        <v>14</v>
      </c>
      <c r="B21" s="2"/>
      <c r="C21" s="2" t="s">
        <v>11</v>
      </c>
      <c r="D21" s="2"/>
      <c r="E21" s="2">
        <v>0.1</v>
      </c>
      <c r="F21" s="2"/>
      <c r="G21" s="2"/>
      <c r="H21" s="2"/>
      <c r="I21" s="2"/>
      <c r="J21" s="2" t="e">
        <f t="shared" si="0"/>
        <v>#DIV/0!</v>
      </c>
      <c r="K21" s="61"/>
      <c r="L21" s="61"/>
      <c r="M21" s="61"/>
      <c r="O21" s="3"/>
      <c r="P21" s="3"/>
    </row>
    <row r="22" spans="1:16" ht="15.75" customHeight="1" x14ac:dyDescent="0.3">
      <c r="A22" s="2">
        <v>15</v>
      </c>
      <c r="B22" s="2"/>
      <c r="C22" s="2" t="s">
        <v>11</v>
      </c>
      <c r="D22" s="2"/>
      <c r="E22" s="2">
        <v>0.1</v>
      </c>
      <c r="F22" s="2"/>
      <c r="G22" s="2"/>
      <c r="H22" s="2"/>
      <c r="I22" s="2"/>
      <c r="J22" s="2" t="e">
        <f t="shared" si="0"/>
        <v>#DIV/0!</v>
      </c>
      <c r="K22" s="60" t="e">
        <f>AVERAGE(J22:J23)</f>
        <v>#DIV/0!</v>
      </c>
      <c r="L22" s="60" t="e">
        <f>STDEV(J22:J23)</f>
        <v>#DIV/0!</v>
      </c>
      <c r="M22" s="60" t="e">
        <f>((J22-J23)*100)/AVERAGE(J22:J23)</f>
        <v>#DIV/0!</v>
      </c>
      <c r="O22" s="3"/>
      <c r="P22" s="3"/>
    </row>
    <row r="23" spans="1:16" ht="15.75" customHeight="1" x14ac:dyDescent="0.3">
      <c r="A23" s="2">
        <v>16</v>
      </c>
      <c r="B23" s="2"/>
      <c r="C23" s="2" t="s">
        <v>11</v>
      </c>
      <c r="D23" s="2"/>
      <c r="E23" s="2">
        <v>0.1</v>
      </c>
      <c r="F23" s="2"/>
      <c r="G23" s="2"/>
      <c r="H23" s="2"/>
      <c r="I23" s="2"/>
      <c r="J23" s="2" t="e">
        <f t="shared" si="0"/>
        <v>#DIV/0!</v>
      </c>
      <c r="K23" s="61"/>
      <c r="L23" s="61"/>
      <c r="M23" s="61"/>
      <c r="O23" s="3"/>
      <c r="P23" s="3"/>
    </row>
    <row r="24" spans="1:16" ht="15.75" customHeight="1" x14ac:dyDescent="0.3">
      <c r="A24" s="2">
        <v>17</v>
      </c>
      <c r="B24" s="2"/>
      <c r="C24" s="2" t="s">
        <v>11</v>
      </c>
      <c r="D24" s="2"/>
      <c r="E24" s="2">
        <v>0.1</v>
      </c>
      <c r="F24" s="2"/>
      <c r="G24" s="2"/>
      <c r="H24" s="2"/>
      <c r="I24" s="2"/>
      <c r="J24" s="2" t="e">
        <f t="shared" si="0"/>
        <v>#DIV/0!</v>
      </c>
      <c r="K24" s="60" t="e">
        <f>AVERAGE(J24:J25)</f>
        <v>#DIV/0!</v>
      </c>
      <c r="L24" s="60" t="e">
        <f>STDEV(J24:J25)</f>
        <v>#DIV/0!</v>
      </c>
      <c r="M24" s="60" t="e">
        <f>((J24-J25)*100)/AVERAGE(J24:J25)</f>
        <v>#DIV/0!</v>
      </c>
      <c r="O24" s="8"/>
      <c r="P24" s="8"/>
    </row>
    <row r="25" spans="1:16" ht="15.75" customHeight="1" x14ac:dyDescent="0.3">
      <c r="A25" s="2">
        <v>18</v>
      </c>
      <c r="B25" s="9"/>
      <c r="C25" s="2" t="s">
        <v>11</v>
      </c>
      <c r="D25" s="2"/>
      <c r="E25" s="2">
        <v>0.1</v>
      </c>
      <c r="F25" s="2"/>
      <c r="G25" s="2"/>
      <c r="H25" s="2"/>
      <c r="I25" s="2"/>
      <c r="J25" s="2" t="e">
        <f t="shared" si="0"/>
        <v>#DIV/0!</v>
      </c>
      <c r="K25" s="61"/>
      <c r="L25" s="61"/>
      <c r="M25" s="61"/>
      <c r="O25" s="3"/>
      <c r="P25" s="3"/>
    </row>
    <row r="26" spans="1:16" ht="15.75" customHeight="1" x14ac:dyDescent="0.3">
      <c r="A26" s="10">
        <v>19</v>
      </c>
      <c r="B26" s="2"/>
      <c r="C26" s="11" t="s">
        <v>11</v>
      </c>
      <c r="D26" s="2"/>
      <c r="E26" s="2">
        <v>0.1</v>
      </c>
      <c r="F26" s="2"/>
      <c r="G26" s="2"/>
      <c r="H26" s="2"/>
      <c r="I26" s="2"/>
      <c r="J26" s="2" t="e">
        <f t="shared" si="0"/>
        <v>#DIV/0!</v>
      </c>
      <c r="K26" s="60" t="e">
        <f>AVERAGE(J26:J27)</f>
        <v>#DIV/0!</v>
      </c>
      <c r="L26" s="60" t="e">
        <f>STDEV(J26:J27)</f>
        <v>#DIV/0!</v>
      </c>
      <c r="M26" s="60" t="e">
        <f>((J26-J27)*100)/AVERAGE(J26:J27)</f>
        <v>#DIV/0!</v>
      </c>
      <c r="O26" s="3"/>
      <c r="P26" s="3"/>
    </row>
    <row r="27" spans="1:16" ht="15.75" customHeight="1" x14ac:dyDescent="0.3">
      <c r="A27" s="10">
        <v>20</v>
      </c>
      <c r="B27" s="2"/>
      <c r="C27" s="11" t="s">
        <v>11</v>
      </c>
      <c r="D27" s="2"/>
      <c r="E27" s="2">
        <v>0.1</v>
      </c>
      <c r="F27" s="2"/>
      <c r="G27" s="2"/>
      <c r="H27" s="2"/>
      <c r="I27" s="2"/>
      <c r="J27" s="2" t="e">
        <f t="shared" si="0"/>
        <v>#DIV/0!</v>
      </c>
      <c r="K27" s="61"/>
      <c r="L27" s="61"/>
      <c r="M27" s="61"/>
      <c r="O27" s="3"/>
      <c r="P27" s="3"/>
    </row>
    <row r="28" spans="1:16" ht="15.75" customHeight="1" x14ac:dyDescent="0.3">
      <c r="A28" s="2">
        <v>21</v>
      </c>
      <c r="B28" s="12"/>
      <c r="C28" s="2" t="s">
        <v>11</v>
      </c>
      <c r="D28" s="2"/>
      <c r="E28" s="2">
        <v>0.1</v>
      </c>
      <c r="F28" s="2"/>
      <c r="G28" s="2"/>
      <c r="H28" s="2"/>
      <c r="I28" s="2"/>
      <c r="J28" s="2" t="e">
        <f t="shared" si="0"/>
        <v>#DIV/0!</v>
      </c>
      <c r="K28" s="60" t="e">
        <f t="shared" ref="K28" si="1">AVERAGE(J28:J29)</f>
        <v>#DIV/0!</v>
      </c>
      <c r="L28" s="60" t="e">
        <f t="shared" ref="L28" si="2">STDEV(J28:J29)</f>
        <v>#DIV/0!</v>
      </c>
      <c r="M28" s="60" t="e">
        <f t="shared" ref="M28" si="3">((J28-J29)*100)/AVERAGE(J28:J29)</f>
        <v>#DIV/0!</v>
      </c>
      <c r="O28" s="3"/>
      <c r="P28" s="3"/>
    </row>
    <row r="29" spans="1:16" ht="15.75" customHeight="1" x14ac:dyDescent="0.3">
      <c r="A29" s="2">
        <v>22</v>
      </c>
      <c r="B29" s="2"/>
      <c r="C29" s="2" t="s">
        <v>11</v>
      </c>
      <c r="D29" s="2"/>
      <c r="E29" s="2">
        <v>0.1</v>
      </c>
      <c r="F29" s="2"/>
      <c r="G29" s="2"/>
      <c r="H29" s="2"/>
      <c r="I29" s="2"/>
      <c r="J29" s="2" t="e">
        <f t="shared" si="0"/>
        <v>#DIV/0!</v>
      </c>
      <c r="K29" s="61"/>
      <c r="L29" s="61"/>
      <c r="M29" s="61"/>
      <c r="O29" s="3"/>
      <c r="P29" s="3"/>
    </row>
    <row r="30" spans="1:16" ht="15.75" customHeight="1" x14ac:dyDescent="0.3">
      <c r="A30" s="2">
        <v>23</v>
      </c>
      <c r="B30" s="2"/>
      <c r="C30" s="2" t="s">
        <v>11</v>
      </c>
      <c r="D30" s="2"/>
      <c r="E30" s="2">
        <v>0.1</v>
      </c>
      <c r="F30" s="2"/>
      <c r="G30" s="2"/>
      <c r="H30" s="2"/>
      <c r="I30" s="2"/>
      <c r="J30" s="2" t="e">
        <f t="shared" si="0"/>
        <v>#DIV/0!</v>
      </c>
      <c r="K30" s="60" t="e">
        <f t="shared" ref="K30" si="4">AVERAGE(J30:J31)</f>
        <v>#DIV/0!</v>
      </c>
      <c r="L30" s="60" t="e">
        <f t="shared" ref="L30" si="5">STDEV(J30:J31)</f>
        <v>#DIV/0!</v>
      </c>
      <c r="M30" s="60" t="e">
        <f t="shared" ref="M30" si="6">((J30-J31)*100)/AVERAGE(J30:J31)</f>
        <v>#DIV/0!</v>
      </c>
      <c r="O30" s="8"/>
      <c r="P30" s="8"/>
    </row>
    <row r="31" spans="1:16" ht="15.75" customHeight="1" x14ac:dyDescent="0.3">
      <c r="A31" s="2">
        <v>24</v>
      </c>
      <c r="B31" s="2"/>
      <c r="C31" s="2" t="s">
        <v>11</v>
      </c>
      <c r="D31" s="2"/>
      <c r="E31" s="2">
        <v>0.1</v>
      </c>
      <c r="F31" s="2"/>
      <c r="G31" s="2"/>
      <c r="H31" s="2"/>
      <c r="I31" s="2"/>
      <c r="J31" s="2" t="e">
        <f t="shared" si="0"/>
        <v>#DIV/0!</v>
      </c>
      <c r="K31" s="61"/>
      <c r="L31" s="61"/>
      <c r="M31" s="61"/>
      <c r="O31" s="3"/>
      <c r="P31" s="3"/>
    </row>
    <row r="32" spans="1:16" ht="15.75" customHeight="1" x14ac:dyDescent="0.3">
      <c r="A32" s="2">
        <v>25</v>
      </c>
      <c r="B32" s="2" t="s">
        <v>9</v>
      </c>
      <c r="C32" s="2" t="s">
        <v>8</v>
      </c>
      <c r="D32" s="5"/>
      <c r="E32" s="2">
        <v>0.1</v>
      </c>
      <c r="F32" s="2"/>
      <c r="G32" s="2"/>
      <c r="H32" s="2"/>
      <c r="I32" s="2"/>
      <c r="J32" s="2" t="e">
        <f t="shared" si="0"/>
        <v>#DIV/0!</v>
      </c>
      <c r="K32" s="6"/>
      <c r="L32" s="6"/>
      <c r="M32" s="5"/>
      <c r="O32" s="3"/>
      <c r="P32" s="3"/>
    </row>
    <row r="33" spans="1:16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O33" s="3"/>
      <c r="P33" s="3"/>
    </row>
    <row r="34" spans="1:16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O34" s="3"/>
      <c r="P34" s="3"/>
    </row>
    <row r="35" spans="1:16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6" ht="15.75" customHeight="1" x14ac:dyDescent="0.3"/>
    <row r="37" spans="1:16" ht="15.75" customHeight="1" x14ac:dyDescent="0.3"/>
    <row r="38" spans="1:16" ht="15.75" customHeight="1" x14ac:dyDescent="0.3"/>
    <row r="39" spans="1:16" ht="15.75" customHeight="1" x14ac:dyDescent="0.3"/>
    <row r="40" spans="1:16" ht="15.75" customHeight="1" x14ac:dyDescent="0.3"/>
    <row r="41" spans="1:16" ht="15.75" customHeight="1" x14ac:dyDescent="0.3"/>
    <row r="42" spans="1:16" ht="15.75" customHeight="1" x14ac:dyDescent="0.3"/>
    <row r="43" spans="1:16" ht="15.75" customHeight="1" x14ac:dyDescent="0.3"/>
    <row r="44" spans="1:16" ht="15.75" customHeight="1" x14ac:dyDescent="0.3"/>
    <row r="45" spans="1:16" ht="15.75" customHeight="1" x14ac:dyDescent="0.3"/>
    <row r="46" spans="1:16" ht="15.75" customHeight="1" x14ac:dyDescent="0.3"/>
    <row r="47" spans="1:16" ht="15.75" customHeight="1" x14ac:dyDescent="0.3"/>
    <row r="48" spans="1:1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8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4:K25"/>
    <mergeCell ref="L24:L25"/>
    <mergeCell ref="M24:M25"/>
    <mergeCell ref="K26:K27"/>
    <mergeCell ref="L26:L27"/>
    <mergeCell ref="M26:M27"/>
    <mergeCell ref="K28:K29"/>
    <mergeCell ref="L28:L29"/>
    <mergeCell ref="M28:M29"/>
    <mergeCell ref="K30:K31"/>
    <mergeCell ref="L30:L31"/>
    <mergeCell ref="M30:M31"/>
  </mergeCells>
  <pageMargins left="0.7" right="0.7" top="0.75" bottom="0.75" header="0" footer="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BFCF-AD46-4EE0-88E4-5D8142A4491A}">
  <sheetPr codeName="Sheet19"/>
  <dimension ref="A1:P1000"/>
  <sheetViews>
    <sheetView topLeftCell="D1" workbookViewId="0">
      <selection activeCell="B33" sqref="B33"/>
    </sheetView>
  </sheetViews>
  <sheetFormatPr defaultColWidth="11.19921875" defaultRowHeight="15" customHeight="1" x14ac:dyDescent="0.3"/>
  <cols>
    <col min="1" max="1" width="12.3984375" customWidth="1"/>
    <col min="2" max="2" width="35.3984375" customWidth="1"/>
    <col min="3" max="4" width="15.3984375" customWidth="1"/>
    <col min="5" max="5" width="18.59765625" customWidth="1"/>
    <col min="6" max="12" width="15.3984375" customWidth="1"/>
    <col min="13" max="13" width="13.3984375" customWidth="1"/>
    <col min="14" max="14" width="2.8984375" customWidth="1"/>
    <col min="15" max="15" width="15.3984375" customWidth="1"/>
    <col min="16" max="16" width="15.09765625" customWidth="1"/>
    <col min="17" max="26" width="11" customWidth="1"/>
  </cols>
  <sheetData>
    <row r="1" spans="1:16" ht="15.75" customHeight="1" x14ac:dyDescent="0.3">
      <c r="E1" s="1" t="s">
        <v>5</v>
      </c>
    </row>
    <row r="2" spans="1:16" ht="15.75" customHeight="1" x14ac:dyDescent="0.3">
      <c r="D2" s="2" t="s">
        <v>6</v>
      </c>
      <c r="E2" s="2" t="s">
        <v>7</v>
      </c>
    </row>
    <row r="3" spans="1:16" ht="15.75" customHeight="1" x14ac:dyDescent="0.3">
      <c r="D3" s="2" t="s">
        <v>8</v>
      </c>
      <c r="E3" s="2" t="s">
        <v>9</v>
      </c>
    </row>
    <row r="4" spans="1:16" ht="15.75" customHeight="1" x14ac:dyDescent="0.3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3">
      <c r="A5" s="3"/>
      <c r="B5" s="3"/>
      <c r="D5" s="3"/>
      <c r="E5" s="3"/>
    </row>
    <row r="6" spans="1:16" ht="15.75" customHeight="1" x14ac:dyDescent="0.3">
      <c r="A6" s="3"/>
      <c r="B6" s="3"/>
    </row>
    <row r="7" spans="1:16" ht="15.75" customHeight="1" x14ac:dyDescent="0.3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3">
      <c r="A8" s="2">
        <v>1</v>
      </c>
      <c r="B8" s="2" t="s">
        <v>6</v>
      </c>
      <c r="C8" s="2" t="s">
        <v>6</v>
      </c>
      <c r="D8" s="5"/>
      <c r="E8" s="2">
        <v>0.1</v>
      </c>
      <c r="F8" s="2"/>
      <c r="G8" s="2"/>
      <c r="H8" s="2"/>
      <c r="I8" s="2"/>
      <c r="J8" s="2" t="e">
        <f t="shared" ref="J8:J32" si="0">1000*(AVERAGE(H8:I8)-AVERAGE(F8:G8))/E8</f>
        <v>#DIV/0!</v>
      </c>
      <c r="K8" s="6"/>
      <c r="L8" s="6"/>
      <c r="M8" s="5"/>
      <c r="O8" s="67"/>
      <c r="P8" s="68"/>
    </row>
    <row r="9" spans="1:16" ht="15.75" customHeight="1" x14ac:dyDescent="0.3">
      <c r="A9" s="2">
        <v>2</v>
      </c>
      <c r="B9" s="2" t="s">
        <v>9</v>
      </c>
      <c r="C9" s="2" t="s">
        <v>8</v>
      </c>
      <c r="D9" s="5"/>
      <c r="E9" s="2">
        <v>0.1</v>
      </c>
      <c r="F9" s="2"/>
      <c r="G9" s="2"/>
      <c r="H9" s="2"/>
      <c r="I9" s="2"/>
      <c r="J9" s="2" t="e">
        <f t="shared" si="0"/>
        <v>#DIV/0!</v>
      </c>
      <c r="K9" s="6"/>
      <c r="L9" s="6"/>
      <c r="M9" s="5"/>
    </row>
    <row r="10" spans="1:16" ht="15.75" customHeight="1" x14ac:dyDescent="0.3">
      <c r="A10" s="2">
        <v>3</v>
      </c>
      <c r="B10" s="2"/>
      <c r="C10" s="2" t="s">
        <v>11</v>
      </c>
      <c r="D10" s="2"/>
      <c r="E10" s="2">
        <v>0.1</v>
      </c>
      <c r="F10" s="2"/>
      <c r="G10" s="2"/>
      <c r="H10" s="2"/>
      <c r="I10" s="2"/>
      <c r="J10" s="2" t="e">
        <f t="shared" si="0"/>
        <v>#DIV/0!</v>
      </c>
      <c r="K10" s="60" t="e">
        <f>AVERAGE(J10:J11)</f>
        <v>#DIV/0!</v>
      </c>
      <c r="L10" s="60" t="e">
        <f>STDEV(J10:J11)</f>
        <v>#DIV/0!</v>
      </c>
      <c r="M10" s="60" t="e">
        <f>((J10-J11)*100)/AVERAGE(J10:J11)</f>
        <v>#DIV/0!</v>
      </c>
      <c r="O10" s="62" t="s">
        <v>6</v>
      </c>
      <c r="P10" s="63"/>
    </row>
    <row r="11" spans="1:16" ht="15.75" customHeight="1" x14ac:dyDescent="0.3">
      <c r="A11" s="2">
        <v>4</v>
      </c>
      <c r="B11" s="2"/>
      <c r="C11" s="2" t="s">
        <v>11</v>
      </c>
      <c r="D11" s="2"/>
      <c r="E11" s="2">
        <v>0.1</v>
      </c>
      <c r="F11" s="2"/>
      <c r="G11" s="2"/>
      <c r="H11" s="2"/>
      <c r="I11" s="2"/>
      <c r="J11" s="2" t="e">
        <f t="shared" si="0"/>
        <v>#DIV/0!</v>
      </c>
      <c r="K11" s="61"/>
      <c r="L11" s="61"/>
      <c r="M11" s="61"/>
      <c r="O11" s="69" t="s">
        <v>25</v>
      </c>
      <c r="P11" s="63"/>
    </row>
    <row r="12" spans="1:16" ht="15.75" customHeight="1" x14ac:dyDescent="0.3">
      <c r="A12" s="2">
        <v>5</v>
      </c>
      <c r="B12" s="2"/>
      <c r="C12" s="2" t="s">
        <v>11</v>
      </c>
      <c r="D12" s="2"/>
      <c r="E12" s="2">
        <v>0.1</v>
      </c>
      <c r="F12" s="2"/>
      <c r="G12" s="2"/>
      <c r="H12" s="2"/>
      <c r="I12" s="2"/>
      <c r="J12" s="2" t="e">
        <f t="shared" si="0"/>
        <v>#DIV/0!</v>
      </c>
      <c r="K12" s="60" t="e">
        <f>AVERAGE(J12:J13)</f>
        <v>#DIV/0!</v>
      </c>
      <c r="L12" s="60" t="e">
        <f>STDEV(J12:J13)</f>
        <v>#DIV/0!</v>
      </c>
      <c r="M12" s="60" t="e">
        <f>((J12-J13)*100)/AVERAGE(J12:J13)</f>
        <v>#DIV/0!</v>
      </c>
      <c r="O12" s="2" t="s">
        <v>26</v>
      </c>
      <c r="P12" s="7" t="e">
        <f>J8</f>
        <v>#DIV/0!</v>
      </c>
    </row>
    <row r="13" spans="1:16" ht="15.75" customHeight="1" x14ac:dyDescent="0.3">
      <c r="A13" s="2">
        <v>6</v>
      </c>
      <c r="B13" s="2"/>
      <c r="C13" s="2" t="s">
        <v>11</v>
      </c>
      <c r="D13" s="2"/>
      <c r="E13" s="2">
        <v>0.1</v>
      </c>
      <c r="F13" s="2"/>
      <c r="G13" s="2"/>
      <c r="H13" s="2"/>
      <c r="I13" s="2"/>
      <c r="J13" s="2" t="e">
        <f t="shared" si="0"/>
        <v>#DIV/0!</v>
      </c>
      <c r="K13" s="61"/>
      <c r="L13" s="61"/>
      <c r="M13" s="61"/>
      <c r="O13" s="2" t="s">
        <v>27</v>
      </c>
      <c r="P13" s="7" t="e">
        <f>P12/93.2*100</f>
        <v>#DIV/0!</v>
      </c>
    </row>
    <row r="14" spans="1:16" ht="15.75" customHeight="1" x14ac:dyDescent="0.3">
      <c r="A14" s="2">
        <v>7</v>
      </c>
      <c r="B14" s="2"/>
      <c r="C14" s="2" t="s">
        <v>11</v>
      </c>
      <c r="D14" s="2"/>
      <c r="E14" s="2">
        <v>0.1</v>
      </c>
      <c r="F14" s="2"/>
      <c r="G14" s="2"/>
      <c r="H14" s="2"/>
      <c r="I14" s="2"/>
      <c r="J14" s="2" t="e">
        <f t="shared" si="0"/>
        <v>#DIV/0!</v>
      </c>
      <c r="K14" s="60" t="e">
        <f>AVERAGE(J14:J15)</f>
        <v>#DIV/0!</v>
      </c>
      <c r="L14" s="60" t="e">
        <f>STDEV(J14:J15)</f>
        <v>#DIV/0!</v>
      </c>
      <c r="M14" s="60" t="e">
        <f>((J14-J15)*100)/AVERAGE(J14:J15)</f>
        <v>#DIV/0!</v>
      </c>
    </row>
    <row r="15" spans="1:16" ht="15.75" customHeight="1" x14ac:dyDescent="0.3">
      <c r="A15" s="2">
        <v>8</v>
      </c>
      <c r="B15" s="2"/>
      <c r="C15" s="2" t="s">
        <v>11</v>
      </c>
      <c r="D15" s="2"/>
      <c r="E15" s="2">
        <v>0.1</v>
      </c>
      <c r="F15" s="2"/>
      <c r="G15" s="2"/>
      <c r="H15" s="2"/>
      <c r="I15" s="2"/>
      <c r="J15" s="2" t="e">
        <f t="shared" si="0"/>
        <v>#DIV/0!</v>
      </c>
      <c r="K15" s="61"/>
      <c r="L15" s="61"/>
      <c r="M15" s="61"/>
      <c r="O15" s="62" t="s">
        <v>28</v>
      </c>
      <c r="P15" s="63"/>
    </row>
    <row r="16" spans="1:16" ht="15.75" customHeight="1" x14ac:dyDescent="0.3">
      <c r="A16" s="2">
        <v>9</v>
      </c>
      <c r="B16" s="2"/>
      <c r="C16" s="2" t="s">
        <v>11</v>
      </c>
      <c r="D16" s="2"/>
      <c r="E16" s="2">
        <v>0.1</v>
      </c>
      <c r="F16" s="2"/>
      <c r="G16" s="2"/>
      <c r="H16" s="2"/>
      <c r="I16" s="2"/>
      <c r="J16" s="2" t="e">
        <f t="shared" si="0"/>
        <v>#DIV/0!</v>
      </c>
      <c r="K16" s="60" t="e">
        <f>AVERAGE(J16:J17)</f>
        <v>#DIV/0!</v>
      </c>
      <c r="L16" s="60" t="e">
        <f>STDEV(J16:J17)</f>
        <v>#DIV/0!</v>
      </c>
      <c r="M16" s="60" t="e">
        <f>((J16-J17)*100)/AVERAGE(J16:J17)</f>
        <v>#DIV/0!</v>
      </c>
      <c r="O16" s="2" t="s">
        <v>9</v>
      </c>
      <c r="P16" s="7" t="e">
        <f>AVERAGE(J9,J32)</f>
        <v>#DIV/0!</v>
      </c>
    </row>
    <row r="17" spans="1:16" ht="15.75" customHeight="1" x14ac:dyDescent="0.3">
      <c r="A17" s="2">
        <v>10</v>
      </c>
      <c r="B17" s="2"/>
      <c r="C17" s="2" t="s">
        <v>11</v>
      </c>
      <c r="D17" s="2"/>
      <c r="E17" s="2">
        <v>0.1</v>
      </c>
      <c r="F17" s="2"/>
      <c r="G17" s="2"/>
      <c r="H17" s="2"/>
      <c r="I17" s="2"/>
      <c r="J17" s="2" t="e">
        <f t="shared" si="0"/>
        <v>#DIV/0!</v>
      </c>
      <c r="K17" s="61"/>
      <c r="L17" s="61"/>
      <c r="M17" s="61"/>
      <c r="O17" s="3"/>
      <c r="P17" s="3"/>
    </row>
    <row r="18" spans="1:16" ht="15.75" customHeight="1" x14ac:dyDescent="0.3">
      <c r="A18" s="2">
        <v>11</v>
      </c>
      <c r="B18" s="2"/>
      <c r="C18" s="2" t="s">
        <v>11</v>
      </c>
      <c r="D18" s="2"/>
      <c r="E18" s="2">
        <v>0.1</v>
      </c>
      <c r="F18" s="2"/>
      <c r="G18" s="2"/>
      <c r="H18" s="2"/>
      <c r="I18" s="2"/>
      <c r="J18" s="2" t="e">
        <f t="shared" si="0"/>
        <v>#DIV/0!</v>
      </c>
      <c r="K18" s="60" t="e">
        <f>AVERAGE(J18:J19)</f>
        <v>#DIV/0!</v>
      </c>
      <c r="L18" s="60" t="e">
        <f>STDEV(J18:J19)</f>
        <v>#DIV/0!</v>
      </c>
      <c r="M18" s="60" t="e">
        <f>((J18-J19)*100)/AVERAGE(J18:J19)</f>
        <v>#DIV/0!</v>
      </c>
    </row>
    <row r="19" spans="1:16" ht="15.75" customHeight="1" x14ac:dyDescent="0.3">
      <c r="A19" s="2">
        <v>12</v>
      </c>
      <c r="B19" s="2"/>
      <c r="C19" s="2" t="s">
        <v>11</v>
      </c>
      <c r="D19" s="2"/>
      <c r="E19" s="2">
        <v>0.1</v>
      </c>
      <c r="F19" s="2"/>
      <c r="G19" s="2"/>
      <c r="H19" s="2"/>
      <c r="I19" s="2"/>
      <c r="J19" s="2" t="e">
        <f t="shared" si="0"/>
        <v>#DIV/0!</v>
      </c>
      <c r="K19" s="61"/>
      <c r="L19" s="61"/>
      <c r="M19" s="61"/>
      <c r="O19" s="8"/>
      <c r="P19" s="8"/>
    </row>
    <row r="20" spans="1:16" ht="15.75" customHeight="1" x14ac:dyDescent="0.3">
      <c r="A20" s="2">
        <v>13</v>
      </c>
      <c r="B20" s="2"/>
      <c r="C20" s="2" t="s">
        <v>11</v>
      </c>
      <c r="D20" s="2"/>
      <c r="E20" s="2">
        <v>0.1</v>
      </c>
      <c r="F20" s="2"/>
      <c r="G20" s="2"/>
      <c r="H20" s="2"/>
      <c r="I20" s="2"/>
      <c r="J20" s="2" t="e">
        <f t="shared" si="0"/>
        <v>#DIV/0!</v>
      </c>
      <c r="K20" s="60" t="e">
        <f>AVERAGE(J20:J21)</f>
        <v>#DIV/0!</v>
      </c>
      <c r="L20" s="60" t="e">
        <f>STDEV(J20:J21)</f>
        <v>#DIV/0!</v>
      </c>
      <c r="M20" s="60" t="e">
        <f>((J20-J21)*100)/AVERAGE(J20:J21)</f>
        <v>#DIV/0!</v>
      </c>
      <c r="O20" s="3"/>
      <c r="P20" s="3"/>
    </row>
    <row r="21" spans="1:16" ht="15.75" customHeight="1" x14ac:dyDescent="0.3">
      <c r="A21" s="2">
        <v>14</v>
      </c>
      <c r="B21" s="2"/>
      <c r="C21" s="2" t="s">
        <v>11</v>
      </c>
      <c r="D21" s="2"/>
      <c r="E21" s="2">
        <v>0.1</v>
      </c>
      <c r="F21" s="2"/>
      <c r="G21" s="2"/>
      <c r="H21" s="2"/>
      <c r="I21" s="2"/>
      <c r="J21" s="2" t="e">
        <f t="shared" si="0"/>
        <v>#DIV/0!</v>
      </c>
      <c r="K21" s="61"/>
      <c r="L21" s="61"/>
      <c r="M21" s="61"/>
      <c r="O21" s="3"/>
      <c r="P21" s="3"/>
    </row>
    <row r="22" spans="1:16" ht="15.75" customHeight="1" x14ac:dyDescent="0.3">
      <c r="A22" s="2">
        <v>15</v>
      </c>
      <c r="B22" s="2"/>
      <c r="C22" s="2" t="s">
        <v>11</v>
      </c>
      <c r="D22" s="2"/>
      <c r="E22" s="2">
        <v>0.1</v>
      </c>
      <c r="F22" s="2"/>
      <c r="G22" s="2"/>
      <c r="H22" s="2"/>
      <c r="I22" s="2"/>
      <c r="J22" s="2" t="e">
        <f t="shared" si="0"/>
        <v>#DIV/0!</v>
      </c>
      <c r="K22" s="60" t="e">
        <f>AVERAGE(J22:J23)</f>
        <v>#DIV/0!</v>
      </c>
      <c r="L22" s="60" t="e">
        <f>STDEV(J22:J23)</f>
        <v>#DIV/0!</v>
      </c>
      <c r="M22" s="60" t="e">
        <f>((J22-J23)*100)/AVERAGE(J22:J23)</f>
        <v>#DIV/0!</v>
      </c>
      <c r="O22" s="3"/>
      <c r="P22" s="3"/>
    </row>
    <row r="23" spans="1:16" ht="15.75" customHeight="1" x14ac:dyDescent="0.3">
      <c r="A23" s="2">
        <v>16</v>
      </c>
      <c r="B23" s="2"/>
      <c r="C23" s="2" t="s">
        <v>11</v>
      </c>
      <c r="D23" s="2"/>
      <c r="E23" s="2">
        <v>0.1</v>
      </c>
      <c r="F23" s="2"/>
      <c r="G23" s="2"/>
      <c r="H23" s="2"/>
      <c r="I23" s="2"/>
      <c r="J23" s="2" t="e">
        <f t="shared" si="0"/>
        <v>#DIV/0!</v>
      </c>
      <c r="K23" s="61"/>
      <c r="L23" s="61"/>
      <c r="M23" s="61"/>
      <c r="O23" s="3"/>
      <c r="P23" s="3"/>
    </row>
    <row r="24" spans="1:16" ht="15.75" customHeight="1" x14ac:dyDescent="0.3">
      <c r="A24" s="2">
        <v>17</v>
      </c>
      <c r="B24" s="2"/>
      <c r="C24" s="2" t="s">
        <v>11</v>
      </c>
      <c r="D24" s="2"/>
      <c r="E24" s="2">
        <v>0.1</v>
      </c>
      <c r="F24" s="2"/>
      <c r="G24" s="2"/>
      <c r="H24" s="2"/>
      <c r="I24" s="2"/>
      <c r="J24" s="2" t="e">
        <f t="shared" si="0"/>
        <v>#DIV/0!</v>
      </c>
      <c r="K24" s="60" t="e">
        <f>AVERAGE(J24:J25)</f>
        <v>#DIV/0!</v>
      </c>
      <c r="L24" s="60" t="e">
        <f>STDEV(J24:J25)</f>
        <v>#DIV/0!</v>
      </c>
      <c r="M24" s="60" t="e">
        <f>((J24-J25)*100)/AVERAGE(J24:J25)</f>
        <v>#DIV/0!</v>
      </c>
      <c r="O24" s="8"/>
      <c r="P24" s="8"/>
    </row>
    <row r="25" spans="1:16" ht="15.75" customHeight="1" x14ac:dyDescent="0.3">
      <c r="A25" s="2">
        <v>18</v>
      </c>
      <c r="B25" s="9"/>
      <c r="C25" s="2" t="s">
        <v>11</v>
      </c>
      <c r="D25" s="2"/>
      <c r="E25" s="2">
        <v>0.1</v>
      </c>
      <c r="F25" s="2"/>
      <c r="G25" s="2"/>
      <c r="H25" s="2"/>
      <c r="I25" s="2"/>
      <c r="J25" s="2" t="e">
        <f t="shared" si="0"/>
        <v>#DIV/0!</v>
      </c>
      <c r="K25" s="61"/>
      <c r="L25" s="61"/>
      <c r="M25" s="61"/>
      <c r="O25" s="3"/>
      <c r="P25" s="3"/>
    </row>
    <row r="26" spans="1:16" ht="15.75" customHeight="1" x14ac:dyDescent="0.3">
      <c r="A26" s="10">
        <v>19</v>
      </c>
      <c r="B26" s="2"/>
      <c r="C26" s="11" t="s">
        <v>11</v>
      </c>
      <c r="D26" s="2"/>
      <c r="E26" s="2">
        <v>0.1</v>
      </c>
      <c r="F26" s="2"/>
      <c r="G26" s="2"/>
      <c r="H26" s="2"/>
      <c r="I26" s="2"/>
      <c r="J26" s="2" t="e">
        <f t="shared" si="0"/>
        <v>#DIV/0!</v>
      </c>
      <c r="K26" s="60" t="e">
        <f>AVERAGE(J26:J27)</f>
        <v>#DIV/0!</v>
      </c>
      <c r="L26" s="60" t="e">
        <f>STDEV(J26:J27)</f>
        <v>#DIV/0!</v>
      </c>
      <c r="M26" s="60" t="e">
        <f>((J26-J27)*100)/AVERAGE(J26:J27)</f>
        <v>#DIV/0!</v>
      </c>
      <c r="O26" s="3"/>
      <c r="P26" s="3"/>
    </row>
    <row r="27" spans="1:16" ht="15.75" customHeight="1" x14ac:dyDescent="0.3">
      <c r="A27" s="10">
        <v>20</v>
      </c>
      <c r="B27" s="2"/>
      <c r="C27" s="11" t="s">
        <v>11</v>
      </c>
      <c r="D27" s="2"/>
      <c r="E27" s="2">
        <v>0.1</v>
      </c>
      <c r="F27" s="2"/>
      <c r="G27" s="2"/>
      <c r="H27" s="2"/>
      <c r="I27" s="2"/>
      <c r="J27" s="2" t="e">
        <f t="shared" si="0"/>
        <v>#DIV/0!</v>
      </c>
      <c r="K27" s="61"/>
      <c r="L27" s="61"/>
      <c r="M27" s="61"/>
      <c r="O27" s="3"/>
      <c r="P27" s="3"/>
    </row>
    <row r="28" spans="1:16" ht="15.75" customHeight="1" x14ac:dyDescent="0.3">
      <c r="A28" s="2">
        <v>21</v>
      </c>
      <c r="B28" s="12"/>
      <c r="C28" s="2" t="s">
        <v>11</v>
      </c>
      <c r="D28" s="2"/>
      <c r="E28" s="2">
        <v>0.1</v>
      </c>
      <c r="F28" s="2"/>
      <c r="G28" s="2"/>
      <c r="H28" s="2"/>
      <c r="I28" s="2"/>
      <c r="J28" s="2" t="e">
        <f t="shared" si="0"/>
        <v>#DIV/0!</v>
      </c>
      <c r="K28" s="60" t="e">
        <f t="shared" ref="K28" si="1">AVERAGE(J28:J29)</f>
        <v>#DIV/0!</v>
      </c>
      <c r="L28" s="60" t="e">
        <f t="shared" ref="L28" si="2">STDEV(J28:J29)</f>
        <v>#DIV/0!</v>
      </c>
      <c r="M28" s="60" t="e">
        <f t="shared" ref="M28" si="3">((J28-J29)*100)/AVERAGE(J28:J29)</f>
        <v>#DIV/0!</v>
      </c>
      <c r="O28" s="3"/>
      <c r="P28" s="3"/>
    </row>
    <row r="29" spans="1:16" ht="15.75" customHeight="1" x14ac:dyDescent="0.3">
      <c r="A29" s="2">
        <v>22</v>
      </c>
      <c r="B29" s="2"/>
      <c r="C29" s="2" t="s">
        <v>11</v>
      </c>
      <c r="D29" s="2"/>
      <c r="E29" s="2">
        <v>0.1</v>
      </c>
      <c r="F29" s="2"/>
      <c r="G29" s="2"/>
      <c r="H29" s="2"/>
      <c r="I29" s="2"/>
      <c r="J29" s="2" t="e">
        <f t="shared" si="0"/>
        <v>#DIV/0!</v>
      </c>
      <c r="K29" s="61"/>
      <c r="L29" s="61"/>
      <c r="M29" s="61"/>
      <c r="O29" s="3"/>
      <c r="P29" s="3"/>
    </row>
    <row r="30" spans="1:16" ht="15.75" customHeight="1" x14ac:dyDescent="0.3">
      <c r="A30" s="2">
        <v>23</v>
      </c>
      <c r="B30" s="2"/>
      <c r="C30" s="2" t="s">
        <v>11</v>
      </c>
      <c r="D30" s="2"/>
      <c r="E30" s="2">
        <v>0.1</v>
      </c>
      <c r="F30" s="2"/>
      <c r="G30" s="2"/>
      <c r="H30" s="2"/>
      <c r="I30" s="2"/>
      <c r="J30" s="2" t="e">
        <f t="shared" si="0"/>
        <v>#DIV/0!</v>
      </c>
      <c r="K30" s="60" t="e">
        <f t="shared" ref="K30" si="4">AVERAGE(J30:J31)</f>
        <v>#DIV/0!</v>
      </c>
      <c r="L30" s="60" t="e">
        <f t="shared" ref="L30" si="5">STDEV(J30:J31)</f>
        <v>#DIV/0!</v>
      </c>
      <c r="M30" s="60" t="e">
        <f t="shared" ref="M30" si="6">((J30-J31)*100)/AVERAGE(J30:J31)</f>
        <v>#DIV/0!</v>
      </c>
      <c r="O30" s="8"/>
      <c r="P30" s="8"/>
    </row>
    <row r="31" spans="1:16" ht="15.75" customHeight="1" x14ac:dyDescent="0.3">
      <c r="A31" s="2">
        <v>24</v>
      </c>
      <c r="B31" s="2"/>
      <c r="C31" s="2" t="s">
        <v>11</v>
      </c>
      <c r="D31" s="2"/>
      <c r="E31" s="2">
        <v>0.1</v>
      </c>
      <c r="F31" s="2"/>
      <c r="G31" s="2"/>
      <c r="H31" s="2"/>
      <c r="I31" s="2"/>
      <c r="J31" s="2" t="e">
        <f t="shared" si="0"/>
        <v>#DIV/0!</v>
      </c>
      <c r="K31" s="61"/>
      <c r="L31" s="61"/>
      <c r="M31" s="61"/>
      <c r="O31" s="3"/>
      <c r="P31" s="3"/>
    </row>
    <row r="32" spans="1:16" ht="15.75" customHeight="1" x14ac:dyDescent="0.3">
      <c r="A32" s="2">
        <v>25</v>
      </c>
      <c r="B32" s="2" t="s">
        <v>9</v>
      </c>
      <c r="C32" s="2" t="s">
        <v>8</v>
      </c>
      <c r="D32" s="5"/>
      <c r="E32" s="2">
        <v>0.1</v>
      </c>
      <c r="F32" s="2"/>
      <c r="G32" s="2"/>
      <c r="H32" s="2"/>
      <c r="I32" s="2"/>
      <c r="J32" s="2" t="e">
        <f t="shared" si="0"/>
        <v>#DIV/0!</v>
      </c>
      <c r="K32" s="6"/>
      <c r="L32" s="6"/>
      <c r="M32" s="5"/>
      <c r="O32" s="3"/>
      <c r="P32" s="3"/>
    </row>
    <row r="33" spans="1:16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O33" s="3"/>
      <c r="P33" s="3"/>
    </row>
    <row r="34" spans="1:16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O34" s="3"/>
      <c r="P34" s="3"/>
    </row>
    <row r="35" spans="1:16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6" ht="15.75" customHeight="1" x14ac:dyDescent="0.3"/>
    <row r="37" spans="1:16" ht="15.75" customHeight="1" x14ac:dyDescent="0.3"/>
    <row r="38" spans="1:16" ht="15.75" customHeight="1" x14ac:dyDescent="0.3"/>
    <row r="39" spans="1:16" ht="15.75" customHeight="1" x14ac:dyDescent="0.3"/>
    <row r="40" spans="1:16" ht="15.75" customHeight="1" x14ac:dyDescent="0.3"/>
    <row r="41" spans="1:16" ht="15.75" customHeight="1" x14ac:dyDescent="0.3"/>
    <row r="42" spans="1:16" ht="15.75" customHeight="1" x14ac:dyDescent="0.3"/>
    <row r="43" spans="1:16" ht="15.75" customHeight="1" x14ac:dyDescent="0.3"/>
    <row r="44" spans="1:16" ht="15.75" customHeight="1" x14ac:dyDescent="0.3"/>
    <row r="45" spans="1:16" ht="15.75" customHeight="1" x14ac:dyDescent="0.3"/>
    <row r="46" spans="1:16" ht="15.75" customHeight="1" x14ac:dyDescent="0.3"/>
    <row r="47" spans="1:16" ht="15.75" customHeight="1" x14ac:dyDescent="0.3"/>
    <row r="48" spans="1:1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8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4:K25"/>
    <mergeCell ref="L24:L25"/>
    <mergeCell ref="M24:M25"/>
    <mergeCell ref="K26:K27"/>
    <mergeCell ref="L26:L27"/>
    <mergeCell ref="M26:M27"/>
    <mergeCell ref="K28:K29"/>
    <mergeCell ref="L28:L29"/>
    <mergeCell ref="M28:M29"/>
    <mergeCell ref="K30:K31"/>
    <mergeCell ref="L30:L31"/>
    <mergeCell ref="M30:M31"/>
  </mergeCells>
  <pageMargins left="0.7" right="0.7" top="0.75" bottom="0.75" header="0" footer="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7763-48C5-4875-A6A1-FF1DFF810CE3}">
  <sheetPr codeName="Sheet20"/>
  <dimension ref="A1:P1000"/>
  <sheetViews>
    <sheetView workbookViewId="0">
      <selection activeCell="B33" sqref="B33"/>
    </sheetView>
  </sheetViews>
  <sheetFormatPr defaultColWidth="11.19921875" defaultRowHeight="15" customHeight="1" x14ac:dyDescent="0.3"/>
  <cols>
    <col min="1" max="1" width="12.3984375" customWidth="1"/>
    <col min="2" max="2" width="35.3984375" customWidth="1"/>
    <col min="3" max="4" width="15.3984375" customWidth="1"/>
    <col min="5" max="5" width="18.59765625" customWidth="1"/>
    <col min="6" max="12" width="15.3984375" customWidth="1"/>
    <col min="13" max="13" width="13.3984375" customWidth="1"/>
    <col min="14" max="14" width="2.8984375" customWidth="1"/>
    <col min="15" max="15" width="15.3984375" customWidth="1"/>
    <col min="16" max="16" width="15.09765625" customWidth="1"/>
    <col min="17" max="26" width="11" customWidth="1"/>
  </cols>
  <sheetData>
    <row r="1" spans="1:16" ht="15.75" customHeight="1" x14ac:dyDescent="0.3">
      <c r="E1" s="1" t="s">
        <v>5</v>
      </c>
    </row>
    <row r="2" spans="1:16" ht="15.75" customHeight="1" x14ac:dyDescent="0.3">
      <c r="D2" s="2" t="s">
        <v>6</v>
      </c>
      <c r="E2" s="2" t="s">
        <v>7</v>
      </c>
    </row>
    <row r="3" spans="1:16" ht="15.75" customHeight="1" x14ac:dyDescent="0.3">
      <c r="D3" s="2" t="s">
        <v>8</v>
      </c>
      <c r="E3" s="2" t="s">
        <v>9</v>
      </c>
    </row>
    <row r="4" spans="1:16" ht="15.75" customHeight="1" x14ac:dyDescent="0.3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3">
      <c r="A5" s="3"/>
      <c r="B5" s="3"/>
      <c r="D5" s="3"/>
      <c r="E5" s="3"/>
    </row>
    <row r="6" spans="1:16" ht="15.75" customHeight="1" x14ac:dyDescent="0.3">
      <c r="A6" s="3"/>
      <c r="B6" s="3"/>
    </row>
    <row r="7" spans="1:16" ht="15.75" customHeight="1" x14ac:dyDescent="0.3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3">
      <c r="A8" s="2">
        <v>1</v>
      </c>
      <c r="B8" s="2" t="s">
        <v>6</v>
      </c>
      <c r="C8" s="2" t="s">
        <v>6</v>
      </c>
      <c r="D8" s="5"/>
      <c r="E8" s="2">
        <v>0.1</v>
      </c>
      <c r="F8" s="2"/>
      <c r="G8" s="2"/>
      <c r="H8" s="2"/>
      <c r="I8" s="2"/>
      <c r="J8" s="2" t="e">
        <f t="shared" ref="J8:J32" si="0">1000*(AVERAGE(H8:I8)-AVERAGE(F8:G8))/E8</f>
        <v>#DIV/0!</v>
      </c>
      <c r="K8" s="6"/>
      <c r="L8" s="6"/>
      <c r="M8" s="5"/>
      <c r="O8" s="67"/>
      <c r="P8" s="68"/>
    </row>
    <row r="9" spans="1:16" ht="15.75" customHeight="1" x14ac:dyDescent="0.3">
      <c r="A9" s="2">
        <v>2</v>
      </c>
      <c r="B9" s="2" t="s">
        <v>9</v>
      </c>
      <c r="C9" s="2" t="s">
        <v>8</v>
      </c>
      <c r="D9" s="5"/>
      <c r="E9" s="2">
        <v>0.1</v>
      </c>
      <c r="F9" s="2"/>
      <c r="G9" s="2"/>
      <c r="H9" s="2"/>
      <c r="I9" s="2"/>
      <c r="J9" s="2" t="e">
        <f t="shared" si="0"/>
        <v>#DIV/0!</v>
      </c>
      <c r="K9" s="6"/>
      <c r="L9" s="6"/>
      <c r="M9" s="5"/>
    </row>
    <row r="10" spans="1:16" ht="15.75" customHeight="1" x14ac:dyDescent="0.3">
      <c r="A10" s="2">
        <v>3</v>
      </c>
      <c r="B10" s="2"/>
      <c r="C10" s="2" t="s">
        <v>11</v>
      </c>
      <c r="D10" s="2"/>
      <c r="E10" s="2">
        <v>0.1</v>
      </c>
      <c r="F10" s="2"/>
      <c r="G10" s="2"/>
      <c r="H10" s="2"/>
      <c r="I10" s="2"/>
      <c r="J10" s="2" t="e">
        <f t="shared" si="0"/>
        <v>#DIV/0!</v>
      </c>
      <c r="K10" s="60" t="e">
        <f>AVERAGE(J10:J11)</f>
        <v>#DIV/0!</v>
      </c>
      <c r="L10" s="60" t="e">
        <f>STDEV(J10:J11)</f>
        <v>#DIV/0!</v>
      </c>
      <c r="M10" s="60" t="e">
        <f>((J10-J11)*100)/AVERAGE(J10:J11)</f>
        <v>#DIV/0!</v>
      </c>
      <c r="O10" s="62" t="s">
        <v>6</v>
      </c>
      <c r="P10" s="63"/>
    </row>
    <row r="11" spans="1:16" ht="15.75" customHeight="1" x14ac:dyDescent="0.3">
      <c r="A11" s="2">
        <v>4</v>
      </c>
      <c r="B11" s="2"/>
      <c r="C11" s="2" t="s">
        <v>11</v>
      </c>
      <c r="D11" s="2"/>
      <c r="E11" s="2">
        <v>0.1</v>
      </c>
      <c r="F11" s="2"/>
      <c r="G11" s="2"/>
      <c r="H11" s="2"/>
      <c r="I11" s="2"/>
      <c r="J11" s="2" t="e">
        <f t="shared" si="0"/>
        <v>#DIV/0!</v>
      </c>
      <c r="K11" s="61"/>
      <c r="L11" s="61"/>
      <c r="M11" s="61"/>
      <c r="O11" s="69" t="s">
        <v>25</v>
      </c>
      <c r="P11" s="63"/>
    </row>
    <row r="12" spans="1:16" ht="15.75" customHeight="1" x14ac:dyDescent="0.3">
      <c r="A12" s="2">
        <v>5</v>
      </c>
      <c r="B12" s="2"/>
      <c r="C12" s="2" t="s">
        <v>11</v>
      </c>
      <c r="D12" s="2"/>
      <c r="E12" s="2">
        <v>0.1</v>
      </c>
      <c r="F12" s="2"/>
      <c r="G12" s="2"/>
      <c r="H12" s="2"/>
      <c r="I12" s="2"/>
      <c r="J12" s="2" t="e">
        <f t="shared" si="0"/>
        <v>#DIV/0!</v>
      </c>
      <c r="K12" s="60" t="e">
        <f>AVERAGE(J12:J13)</f>
        <v>#DIV/0!</v>
      </c>
      <c r="L12" s="60" t="e">
        <f>STDEV(J12:J13)</f>
        <v>#DIV/0!</v>
      </c>
      <c r="M12" s="60" t="e">
        <f>((J12-J13)*100)/AVERAGE(J12:J13)</f>
        <v>#DIV/0!</v>
      </c>
      <c r="O12" s="2" t="s">
        <v>26</v>
      </c>
      <c r="P12" s="7" t="e">
        <f>J8</f>
        <v>#DIV/0!</v>
      </c>
    </row>
    <row r="13" spans="1:16" ht="15.75" customHeight="1" x14ac:dyDescent="0.3">
      <c r="A13" s="2">
        <v>6</v>
      </c>
      <c r="B13" s="2"/>
      <c r="C13" s="2" t="s">
        <v>11</v>
      </c>
      <c r="D13" s="2"/>
      <c r="E13" s="2">
        <v>0.1</v>
      </c>
      <c r="F13" s="2"/>
      <c r="G13" s="2"/>
      <c r="H13" s="2"/>
      <c r="I13" s="2"/>
      <c r="J13" s="2" t="e">
        <f t="shared" si="0"/>
        <v>#DIV/0!</v>
      </c>
      <c r="K13" s="61"/>
      <c r="L13" s="61"/>
      <c r="M13" s="61"/>
      <c r="O13" s="2" t="s">
        <v>27</v>
      </c>
      <c r="P13" s="7" t="e">
        <f>P12/93.2*100</f>
        <v>#DIV/0!</v>
      </c>
    </row>
    <row r="14" spans="1:16" ht="15.75" customHeight="1" x14ac:dyDescent="0.3">
      <c r="A14" s="2">
        <v>7</v>
      </c>
      <c r="B14" s="2"/>
      <c r="C14" s="2" t="s">
        <v>11</v>
      </c>
      <c r="D14" s="2"/>
      <c r="E14" s="2">
        <v>0.1</v>
      </c>
      <c r="F14" s="2"/>
      <c r="G14" s="2"/>
      <c r="H14" s="2"/>
      <c r="I14" s="2"/>
      <c r="J14" s="2" t="e">
        <f t="shared" si="0"/>
        <v>#DIV/0!</v>
      </c>
      <c r="K14" s="60" t="e">
        <f>AVERAGE(J14:J15)</f>
        <v>#DIV/0!</v>
      </c>
      <c r="L14" s="60" t="e">
        <f>STDEV(J14:J15)</f>
        <v>#DIV/0!</v>
      </c>
      <c r="M14" s="60" t="e">
        <f>((J14-J15)*100)/AVERAGE(J14:J15)</f>
        <v>#DIV/0!</v>
      </c>
    </row>
    <row r="15" spans="1:16" ht="15.75" customHeight="1" x14ac:dyDescent="0.3">
      <c r="A15" s="2">
        <v>8</v>
      </c>
      <c r="B15" s="2"/>
      <c r="C15" s="2" t="s">
        <v>11</v>
      </c>
      <c r="D15" s="2"/>
      <c r="E15" s="2">
        <v>0.1</v>
      </c>
      <c r="F15" s="2"/>
      <c r="G15" s="2"/>
      <c r="H15" s="2"/>
      <c r="I15" s="2"/>
      <c r="J15" s="2" t="e">
        <f t="shared" si="0"/>
        <v>#DIV/0!</v>
      </c>
      <c r="K15" s="61"/>
      <c r="L15" s="61"/>
      <c r="M15" s="61"/>
      <c r="O15" s="62" t="s">
        <v>28</v>
      </c>
      <c r="P15" s="63"/>
    </row>
    <row r="16" spans="1:16" ht="15.75" customHeight="1" x14ac:dyDescent="0.3">
      <c r="A16" s="2">
        <v>9</v>
      </c>
      <c r="B16" s="2"/>
      <c r="C16" s="2" t="s">
        <v>11</v>
      </c>
      <c r="D16" s="2"/>
      <c r="E16" s="2">
        <v>0.1</v>
      </c>
      <c r="F16" s="2"/>
      <c r="G16" s="2"/>
      <c r="H16" s="2"/>
      <c r="I16" s="2"/>
      <c r="J16" s="2" t="e">
        <f t="shared" si="0"/>
        <v>#DIV/0!</v>
      </c>
      <c r="K16" s="60" t="e">
        <f>AVERAGE(J16:J17)</f>
        <v>#DIV/0!</v>
      </c>
      <c r="L16" s="60" t="e">
        <f>STDEV(J16:J17)</f>
        <v>#DIV/0!</v>
      </c>
      <c r="M16" s="60" t="e">
        <f>((J16-J17)*100)/AVERAGE(J16:J17)</f>
        <v>#DIV/0!</v>
      </c>
      <c r="O16" s="2" t="s">
        <v>9</v>
      </c>
      <c r="P16" s="7" t="e">
        <f>AVERAGE(J9,J32)</f>
        <v>#DIV/0!</v>
      </c>
    </row>
    <row r="17" spans="1:16" ht="15.75" customHeight="1" x14ac:dyDescent="0.3">
      <c r="A17" s="2">
        <v>10</v>
      </c>
      <c r="B17" s="2"/>
      <c r="C17" s="2" t="s">
        <v>11</v>
      </c>
      <c r="D17" s="2"/>
      <c r="E17" s="2">
        <v>0.1</v>
      </c>
      <c r="F17" s="2"/>
      <c r="G17" s="2"/>
      <c r="H17" s="2"/>
      <c r="I17" s="2"/>
      <c r="J17" s="2" t="e">
        <f t="shared" si="0"/>
        <v>#DIV/0!</v>
      </c>
      <c r="K17" s="61"/>
      <c r="L17" s="61"/>
      <c r="M17" s="61"/>
      <c r="O17" s="3"/>
      <c r="P17" s="3"/>
    </row>
    <row r="18" spans="1:16" ht="15.75" customHeight="1" x14ac:dyDescent="0.3">
      <c r="A18" s="2">
        <v>11</v>
      </c>
      <c r="B18" s="2"/>
      <c r="C18" s="2" t="s">
        <v>11</v>
      </c>
      <c r="D18" s="2"/>
      <c r="E18" s="2">
        <v>0.1</v>
      </c>
      <c r="F18" s="2"/>
      <c r="G18" s="2"/>
      <c r="H18" s="2"/>
      <c r="I18" s="2"/>
      <c r="J18" s="2" t="e">
        <f t="shared" si="0"/>
        <v>#DIV/0!</v>
      </c>
      <c r="K18" s="60" t="e">
        <f>AVERAGE(J18:J19)</f>
        <v>#DIV/0!</v>
      </c>
      <c r="L18" s="60" t="e">
        <f>STDEV(J18:J19)</f>
        <v>#DIV/0!</v>
      </c>
      <c r="M18" s="60" t="e">
        <f>((J18-J19)*100)/AVERAGE(J18:J19)</f>
        <v>#DIV/0!</v>
      </c>
    </row>
    <row r="19" spans="1:16" ht="15.75" customHeight="1" x14ac:dyDescent="0.3">
      <c r="A19" s="2">
        <v>12</v>
      </c>
      <c r="B19" s="2"/>
      <c r="C19" s="2" t="s">
        <v>11</v>
      </c>
      <c r="D19" s="2"/>
      <c r="E19" s="2">
        <v>0.1</v>
      </c>
      <c r="F19" s="2"/>
      <c r="G19" s="2"/>
      <c r="H19" s="2"/>
      <c r="I19" s="2"/>
      <c r="J19" s="2" t="e">
        <f t="shared" si="0"/>
        <v>#DIV/0!</v>
      </c>
      <c r="K19" s="61"/>
      <c r="L19" s="61"/>
      <c r="M19" s="61"/>
      <c r="O19" s="8"/>
      <c r="P19" s="8"/>
    </row>
    <row r="20" spans="1:16" ht="15.75" customHeight="1" x14ac:dyDescent="0.3">
      <c r="A20" s="2">
        <v>13</v>
      </c>
      <c r="B20" s="2"/>
      <c r="C20" s="2" t="s">
        <v>11</v>
      </c>
      <c r="D20" s="2"/>
      <c r="E20" s="2">
        <v>0.1</v>
      </c>
      <c r="F20" s="2"/>
      <c r="G20" s="2"/>
      <c r="H20" s="2"/>
      <c r="I20" s="2"/>
      <c r="J20" s="2" t="e">
        <f t="shared" si="0"/>
        <v>#DIV/0!</v>
      </c>
      <c r="K20" s="60" t="e">
        <f>AVERAGE(J20:J21)</f>
        <v>#DIV/0!</v>
      </c>
      <c r="L20" s="60" t="e">
        <f>STDEV(J20:J21)</f>
        <v>#DIV/0!</v>
      </c>
      <c r="M20" s="60" t="e">
        <f>((J20-J21)*100)/AVERAGE(J20:J21)</f>
        <v>#DIV/0!</v>
      </c>
      <c r="O20" s="3"/>
      <c r="P20" s="3"/>
    </row>
    <row r="21" spans="1:16" ht="15.75" customHeight="1" x14ac:dyDescent="0.3">
      <c r="A21" s="2">
        <v>14</v>
      </c>
      <c r="B21" s="2"/>
      <c r="C21" s="2" t="s">
        <v>11</v>
      </c>
      <c r="D21" s="2"/>
      <c r="E21" s="2">
        <v>0.1</v>
      </c>
      <c r="F21" s="2"/>
      <c r="G21" s="2"/>
      <c r="H21" s="2"/>
      <c r="I21" s="2"/>
      <c r="J21" s="2" t="e">
        <f t="shared" si="0"/>
        <v>#DIV/0!</v>
      </c>
      <c r="K21" s="61"/>
      <c r="L21" s="61"/>
      <c r="M21" s="61"/>
      <c r="O21" s="3"/>
      <c r="P21" s="3"/>
    </row>
    <row r="22" spans="1:16" ht="15.75" customHeight="1" x14ac:dyDescent="0.3">
      <c r="A22" s="2">
        <v>15</v>
      </c>
      <c r="B22" s="2"/>
      <c r="C22" s="2" t="s">
        <v>11</v>
      </c>
      <c r="D22" s="2"/>
      <c r="E22" s="2">
        <v>0.1</v>
      </c>
      <c r="F22" s="2"/>
      <c r="G22" s="2"/>
      <c r="H22" s="2"/>
      <c r="I22" s="2"/>
      <c r="J22" s="2" t="e">
        <f t="shared" si="0"/>
        <v>#DIV/0!</v>
      </c>
      <c r="K22" s="60" t="e">
        <f>AVERAGE(J22:J23)</f>
        <v>#DIV/0!</v>
      </c>
      <c r="L22" s="60" t="e">
        <f>STDEV(J22:J23)</f>
        <v>#DIV/0!</v>
      </c>
      <c r="M22" s="60" t="e">
        <f>((J22-J23)*100)/AVERAGE(J22:J23)</f>
        <v>#DIV/0!</v>
      </c>
      <c r="O22" s="3"/>
      <c r="P22" s="3"/>
    </row>
    <row r="23" spans="1:16" ht="15.75" customHeight="1" x14ac:dyDescent="0.3">
      <c r="A23" s="2">
        <v>16</v>
      </c>
      <c r="B23" s="2"/>
      <c r="C23" s="2" t="s">
        <v>11</v>
      </c>
      <c r="D23" s="2"/>
      <c r="E23" s="2">
        <v>0.1</v>
      </c>
      <c r="F23" s="2"/>
      <c r="G23" s="2"/>
      <c r="H23" s="2"/>
      <c r="I23" s="2"/>
      <c r="J23" s="2" t="e">
        <f t="shared" si="0"/>
        <v>#DIV/0!</v>
      </c>
      <c r="K23" s="61"/>
      <c r="L23" s="61"/>
      <c r="M23" s="61"/>
      <c r="O23" s="3"/>
      <c r="P23" s="3"/>
    </row>
    <row r="24" spans="1:16" ht="15.75" customHeight="1" x14ac:dyDescent="0.3">
      <c r="A24" s="2">
        <v>17</v>
      </c>
      <c r="B24" s="2"/>
      <c r="C24" s="2" t="s">
        <v>11</v>
      </c>
      <c r="D24" s="2"/>
      <c r="E24" s="2">
        <v>0.1</v>
      </c>
      <c r="F24" s="2"/>
      <c r="G24" s="2"/>
      <c r="H24" s="2"/>
      <c r="I24" s="2"/>
      <c r="J24" s="2" t="e">
        <f t="shared" si="0"/>
        <v>#DIV/0!</v>
      </c>
      <c r="K24" s="60" t="e">
        <f>AVERAGE(J24:J25)</f>
        <v>#DIV/0!</v>
      </c>
      <c r="L24" s="60" t="e">
        <f>STDEV(J24:J25)</f>
        <v>#DIV/0!</v>
      </c>
      <c r="M24" s="60" t="e">
        <f>((J24-J25)*100)/AVERAGE(J24:J25)</f>
        <v>#DIV/0!</v>
      </c>
      <c r="O24" s="8"/>
      <c r="P24" s="8"/>
    </row>
    <row r="25" spans="1:16" ht="15.75" customHeight="1" x14ac:dyDescent="0.3">
      <c r="A25" s="2">
        <v>18</v>
      </c>
      <c r="B25" s="9"/>
      <c r="C25" s="2" t="s">
        <v>11</v>
      </c>
      <c r="D25" s="2"/>
      <c r="E25" s="2">
        <v>0.1</v>
      </c>
      <c r="F25" s="2"/>
      <c r="G25" s="2"/>
      <c r="H25" s="2"/>
      <c r="I25" s="2"/>
      <c r="J25" s="2" t="e">
        <f t="shared" si="0"/>
        <v>#DIV/0!</v>
      </c>
      <c r="K25" s="61"/>
      <c r="L25" s="61"/>
      <c r="M25" s="61"/>
      <c r="O25" s="3"/>
      <c r="P25" s="3"/>
    </row>
    <row r="26" spans="1:16" ht="15.75" customHeight="1" x14ac:dyDescent="0.3">
      <c r="A26" s="10">
        <v>19</v>
      </c>
      <c r="B26" s="2"/>
      <c r="C26" s="11" t="s">
        <v>11</v>
      </c>
      <c r="D26" s="2"/>
      <c r="E26" s="2">
        <v>0.1</v>
      </c>
      <c r="F26" s="2"/>
      <c r="G26" s="2"/>
      <c r="H26" s="2"/>
      <c r="I26" s="2"/>
      <c r="J26" s="2" t="e">
        <f t="shared" si="0"/>
        <v>#DIV/0!</v>
      </c>
      <c r="K26" s="60" t="e">
        <f>AVERAGE(J26:J27)</f>
        <v>#DIV/0!</v>
      </c>
      <c r="L26" s="60" t="e">
        <f>STDEV(J26:J27)</f>
        <v>#DIV/0!</v>
      </c>
      <c r="M26" s="60" t="e">
        <f>((J26-J27)*100)/AVERAGE(J26:J27)</f>
        <v>#DIV/0!</v>
      </c>
      <c r="O26" s="3"/>
      <c r="P26" s="3"/>
    </row>
    <row r="27" spans="1:16" ht="15.75" customHeight="1" x14ac:dyDescent="0.3">
      <c r="A27" s="10">
        <v>20</v>
      </c>
      <c r="B27" s="2"/>
      <c r="C27" s="11" t="s">
        <v>11</v>
      </c>
      <c r="D27" s="2"/>
      <c r="E27" s="2">
        <v>0.1</v>
      </c>
      <c r="F27" s="2"/>
      <c r="G27" s="2"/>
      <c r="H27" s="2"/>
      <c r="I27" s="2"/>
      <c r="J27" s="2" t="e">
        <f t="shared" si="0"/>
        <v>#DIV/0!</v>
      </c>
      <c r="K27" s="61"/>
      <c r="L27" s="61"/>
      <c r="M27" s="61"/>
      <c r="O27" s="3"/>
      <c r="P27" s="3"/>
    </row>
    <row r="28" spans="1:16" ht="15.75" customHeight="1" x14ac:dyDescent="0.3">
      <c r="A28" s="2">
        <v>21</v>
      </c>
      <c r="B28" s="12"/>
      <c r="C28" s="2" t="s">
        <v>11</v>
      </c>
      <c r="D28" s="2"/>
      <c r="E28" s="2">
        <v>0.1</v>
      </c>
      <c r="F28" s="2"/>
      <c r="G28" s="2"/>
      <c r="H28" s="2"/>
      <c r="I28" s="2"/>
      <c r="J28" s="2" t="e">
        <f t="shared" si="0"/>
        <v>#DIV/0!</v>
      </c>
      <c r="K28" s="60" t="e">
        <f t="shared" ref="K28" si="1">AVERAGE(J28:J29)</f>
        <v>#DIV/0!</v>
      </c>
      <c r="L28" s="60" t="e">
        <f t="shared" ref="L28" si="2">STDEV(J28:J29)</f>
        <v>#DIV/0!</v>
      </c>
      <c r="M28" s="60" t="e">
        <f t="shared" ref="M28" si="3">((J28-J29)*100)/AVERAGE(J28:J29)</f>
        <v>#DIV/0!</v>
      </c>
      <c r="O28" s="3"/>
      <c r="P28" s="3"/>
    </row>
    <row r="29" spans="1:16" ht="15.75" customHeight="1" x14ac:dyDescent="0.3">
      <c r="A29" s="2">
        <v>22</v>
      </c>
      <c r="B29" s="2"/>
      <c r="C29" s="2" t="s">
        <v>11</v>
      </c>
      <c r="D29" s="2"/>
      <c r="E29" s="2">
        <v>0.1</v>
      </c>
      <c r="F29" s="2"/>
      <c r="G29" s="2"/>
      <c r="H29" s="2"/>
      <c r="I29" s="2"/>
      <c r="J29" s="2" t="e">
        <f t="shared" si="0"/>
        <v>#DIV/0!</v>
      </c>
      <c r="K29" s="61"/>
      <c r="L29" s="61"/>
      <c r="M29" s="61"/>
      <c r="O29" s="3"/>
      <c r="P29" s="3"/>
    </row>
    <row r="30" spans="1:16" ht="15.75" customHeight="1" x14ac:dyDescent="0.3">
      <c r="A30" s="2">
        <v>23</v>
      </c>
      <c r="B30" s="2"/>
      <c r="C30" s="2" t="s">
        <v>11</v>
      </c>
      <c r="D30" s="2"/>
      <c r="E30" s="2">
        <v>0.1</v>
      </c>
      <c r="F30" s="2"/>
      <c r="G30" s="2"/>
      <c r="H30" s="2"/>
      <c r="I30" s="2"/>
      <c r="J30" s="2" t="e">
        <f t="shared" si="0"/>
        <v>#DIV/0!</v>
      </c>
      <c r="K30" s="60" t="e">
        <f t="shared" ref="K30" si="4">AVERAGE(J30:J31)</f>
        <v>#DIV/0!</v>
      </c>
      <c r="L30" s="60" t="e">
        <f t="shared" ref="L30" si="5">STDEV(J30:J31)</f>
        <v>#DIV/0!</v>
      </c>
      <c r="M30" s="60" t="e">
        <f t="shared" ref="M30" si="6">((J30-J31)*100)/AVERAGE(J30:J31)</f>
        <v>#DIV/0!</v>
      </c>
      <c r="O30" s="8"/>
      <c r="P30" s="8"/>
    </row>
    <row r="31" spans="1:16" ht="15.75" customHeight="1" x14ac:dyDescent="0.3">
      <c r="A31" s="2">
        <v>24</v>
      </c>
      <c r="B31" s="2"/>
      <c r="C31" s="2" t="s">
        <v>11</v>
      </c>
      <c r="D31" s="2"/>
      <c r="E31" s="2">
        <v>0.1</v>
      </c>
      <c r="F31" s="2"/>
      <c r="G31" s="2"/>
      <c r="H31" s="2"/>
      <c r="I31" s="2"/>
      <c r="J31" s="2" t="e">
        <f t="shared" si="0"/>
        <v>#DIV/0!</v>
      </c>
      <c r="K31" s="61"/>
      <c r="L31" s="61"/>
      <c r="M31" s="61"/>
      <c r="O31" s="3"/>
      <c r="P31" s="3"/>
    </row>
    <row r="32" spans="1:16" ht="15.75" customHeight="1" x14ac:dyDescent="0.3">
      <c r="A32" s="2">
        <v>25</v>
      </c>
      <c r="B32" s="2" t="s">
        <v>9</v>
      </c>
      <c r="C32" s="2" t="s">
        <v>8</v>
      </c>
      <c r="D32" s="5"/>
      <c r="E32" s="2">
        <v>0.1</v>
      </c>
      <c r="F32" s="2"/>
      <c r="G32" s="2"/>
      <c r="H32" s="2"/>
      <c r="I32" s="2"/>
      <c r="J32" s="2" t="e">
        <f t="shared" si="0"/>
        <v>#DIV/0!</v>
      </c>
      <c r="K32" s="6"/>
      <c r="L32" s="6"/>
      <c r="M32" s="5"/>
      <c r="O32" s="3"/>
      <c r="P32" s="3"/>
    </row>
    <row r="33" spans="1:16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O33" s="3"/>
      <c r="P33" s="3"/>
    </row>
    <row r="34" spans="1:16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O34" s="3"/>
      <c r="P34" s="3"/>
    </row>
    <row r="35" spans="1:16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6" ht="15.75" customHeight="1" x14ac:dyDescent="0.3"/>
    <row r="37" spans="1:16" ht="15.75" customHeight="1" x14ac:dyDescent="0.3"/>
    <row r="38" spans="1:16" ht="15.75" customHeight="1" x14ac:dyDescent="0.3"/>
    <row r="39" spans="1:16" ht="15.75" customHeight="1" x14ac:dyDescent="0.3"/>
    <row r="40" spans="1:16" ht="15.75" customHeight="1" x14ac:dyDescent="0.3"/>
    <row r="41" spans="1:16" ht="15.75" customHeight="1" x14ac:dyDescent="0.3"/>
    <row r="42" spans="1:16" ht="15.75" customHeight="1" x14ac:dyDescent="0.3"/>
    <row r="43" spans="1:16" ht="15.75" customHeight="1" x14ac:dyDescent="0.3"/>
    <row r="44" spans="1:16" ht="15.75" customHeight="1" x14ac:dyDescent="0.3"/>
    <row r="45" spans="1:16" ht="15.75" customHeight="1" x14ac:dyDescent="0.3"/>
    <row r="46" spans="1:16" ht="15.75" customHeight="1" x14ac:dyDescent="0.3"/>
    <row r="47" spans="1:16" ht="15.75" customHeight="1" x14ac:dyDescent="0.3"/>
    <row r="48" spans="1:1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8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4:K25"/>
    <mergeCell ref="L24:L25"/>
    <mergeCell ref="M24:M25"/>
    <mergeCell ref="K26:K27"/>
    <mergeCell ref="L26:L27"/>
    <mergeCell ref="M26:M27"/>
    <mergeCell ref="K28:K29"/>
    <mergeCell ref="L28:L29"/>
    <mergeCell ref="M28:M29"/>
    <mergeCell ref="K30:K31"/>
    <mergeCell ref="L30:L31"/>
    <mergeCell ref="M30:M3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FB19-39C8-4C02-A0AD-35FFC8BC5BC5}">
  <sheetPr codeName="Sheet3">
    <tabColor rgb="FF00B050"/>
  </sheetPr>
  <dimension ref="A1:P998"/>
  <sheetViews>
    <sheetView showGridLines="0" workbookViewId="0">
      <selection activeCell="B8" sqref="B8"/>
    </sheetView>
  </sheetViews>
  <sheetFormatPr defaultColWidth="11.19921875" defaultRowHeight="15" customHeight="1" x14ac:dyDescent="0.3"/>
  <cols>
    <col min="1" max="1" width="12.3984375" customWidth="1"/>
    <col min="2" max="2" width="35.3984375" customWidth="1"/>
    <col min="3" max="4" width="15.3984375" customWidth="1"/>
    <col min="5" max="5" width="18.59765625" customWidth="1"/>
    <col min="6" max="12" width="15.3984375" customWidth="1"/>
    <col min="13" max="13" width="13.3984375" customWidth="1"/>
    <col min="14" max="14" width="2.8984375" customWidth="1"/>
    <col min="15" max="15" width="15.3984375" customWidth="1"/>
    <col min="16" max="16" width="15.09765625" customWidth="1"/>
    <col min="17" max="26" width="11" customWidth="1"/>
  </cols>
  <sheetData>
    <row r="1" spans="1:16" ht="15.75" customHeight="1" x14ac:dyDescent="0.3">
      <c r="B1" s="30" t="s">
        <v>40</v>
      </c>
      <c r="E1" s="1" t="s">
        <v>5</v>
      </c>
    </row>
    <row r="2" spans="1:16" ht="15.75" customHeight="1" x14ac:dyDescent="0.3">
      <c r="D2" s="2" t="s">
        <v>6</v>
      </c>
      <c r="E2" s="2" t="s">
        <v>7</v>
      </c>
    </row>
    <row r="3" spans="1:16" ht="15.75" customHeight="1" x14ac:dyDescent="0.3">
      <c r="D3" s="2" t="s">
        <v>8</v>
      </c>
      <c r="E3" s="2" t="s">
        <v>9</v>
      </c>
    </row>
    <row r="4" spans="1:16" ht="15.75" customHeight="1" x14ac:dyDescent="0.3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3">
      <c r="A5" s="3"/>
      <c r="B5" s="3"/>
      <c r="D5" s="3"/>
      <c r="E5" s="3"/>
    </row>
    <row r="6" spans="1:16" ht="15.75" customHeight="1" x14ac:dyDescent="0.3">
      <c r="A6" s="3"/>
      <c r="B6" s="3"/>
    </row>
    <row r="7" spans="1:16" ht="15.75" customHeight="1" x14ac:dyDescent="0.3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3">
      <c r="A8" s="2">
        <v>1</v>
      </c>
      <c r="B8" s="2" t="s">
        <v>6</v>
      </c>
      <c r="C8" s="2" t="s">
        <v>6</v>
      </c>
      <c r="D8" s="5"/>
      <c r="E8" s="2">
        <v>0.1</v>
      </c>
      <c r="F8" s="2">
        <v>0.1285</v>
      </c>
      <c r="G8" s="2">
        <v>0.12859999999999999</v>
      </c>
      <c r="H8" s="2">
        <v>0.12859999999999999</v>
      </c>
      <c r="I8" s="2">
        <v>0.12859999999999999</v>
      </c>
      <c r="J8" s="2">
        <f t="shared" ref="J8:J30" si="0">1000*(AVERAGE(H8:I8)-AVERAGE(F8:G8))/E8</f>
        <v>0.49999999999994493</v>
      </c>
      <c r="K8" s="6"/>
      <c r="L8" s="6"/>
      <c r="M8" s="5"/>
      <c r="O8" s="67"/>
      <c r="P8" s="68"/>
    </row>
    <row r="9" spans="1:16" ht="15.75" customHeight="1" x14ac:dyDescent="0.3">
      <c r="A9" s="2">
        <v>2</v>
      </c>
      <c r="B9" s="2" t="s">
        <v>9</v>
      </c>
      <c r="C9" s="2" t="s">
        <v>8</v>
      </c>
      <c r="D9" s="5"/>
      <c r="E9" s="2">
        <v>0.1</v>
      </c>
      <c r="F9" s="2">
        <v>0.129</v>
      </c>
      <c r="G9" s="2">
        <v>0.1288</v>
      </c>
      <c r="H9" s="2">
        <v>0.1343</v>
      </c>
      <c r="I9" s="2">
        <v>0.13400000000000001</v>
      </c>
      <c r="J9" s="2">
        <f t="shared" si="0"/>
        <v>52.499999999999766</v>
      </c>
      <c r="K9" s="6"/>
      <c r="L9" s="6"/>
      <c r="M9" s="5"/>
    </row>
    <row r="10" spans="1:16" ht="15.75" customHeight="1" x14ac:dyDescent="0.3">
      <c r="A10" s="2">
        <v>3</v>
      </c>
      <c r="B10" s="2" t="s">
        <v>30</v>
      </c>
      <c r="C10" s="2" t="s">
        <v>11</v>
      </c>
      <c r="D10" s="18">
        <v>45083</v>
      </c>
      <c r="E10" s="2">
        <v>0.1</v>
      </c>
      <c r="F10" s="2">
        <v>0.12790000000000001</v>
      </c>
      <c r="G10" s="2">
        <v>0.12759999999999999</v>
      </c>
      <c r="H10" s="2">
        <v>0.1331</v>
      </c>
      <c r="I10" s="2">
        <v>0.13270000000000001</v>
      </c>
      <c r="J10" s="2">
        <f t="shared" si="0"/>
        <v>51.500000000000149</v>
      </c>
      <c r="K10" s="60">
        <f>AVERAGE(J10:J11)</f>
        <v>46.250000000000036</v>
      </c>
      <c r="L10" s="60">
        <f>STDEV(J10:J11)</f>
        <v>7.4246212024589324</v>
      </c>
      <c r="M10" s="60">
        <f>((J10-J11)*100)/AVERAGE(J10:J11)</f>
        <v>22.702702702703178</v>
      </c>
      <c r="O10" s="62" t="s">
        <v>6</v>
      </c>
      <c r="P10" s="63"/>
    </row>
    <row r="11" spans="1:16" ht="15.75" customHeight="1" x14ac:dyDescent="0.3">
      <c r="A11" s="2">
        <v>4</v>
      </c>
      <c r="B11" s="2" t="s">
        <v>30</v>
      </c>
      <c r="C11" s="2" t="s">
        <v>11</v>
      </c>
      <c r="D11" s="18">
        <v>45083</v>
      </c>
      <c r="E11" s="2">
        <v>0.1</v>
      </c>
      <c r="F11" s="2">
        <v>0.12839999999999999</v>
      </c>
      <c r="G11" s="2">
        <v>0.1285</v>
      </c>
      <c r="H11" s="2">
        <v>0.1326</v>
      </c>
      <c r="I11" s="2">
        <v>0.13250000000000001</v>
      </c>
      <c r="J11" s="2">
        <f t="shared" si="0"/>
        <v>40.999999999999922</v>
      </c>
      <c r="K11" s="61"/>
      <c r="L11" s="61"/>
      <c r="M11" s="61"/>
      <c r="O11" s="69" t="s">
        <v>25</v>
      </c>
      <c r="P11" s="63"/>
    </row>
    <row r="12" spans="1:16" ht="15.75" customHeight="1" x14ac:dyDescent="0.3">
      <c r="A12" s="2">
        <v>5</v>
      </c>
      <c r="B12" s="2" t="s">
        <v>31</v>
      </c>
      <c r="C12" s="2" t="s">
        <v>11</v>
      </c>
      <c r="D12" s="18">
        <v>45083</v>
      </c>
      <c r="E12" s="2">
        <v>0.1</v>
      </c>
      <c r="F12" s="2">
        <v>0.1275</v>
      </c>
      <c r="G12" s="2">
        <v>0.12720000000000001</v>
      </c>
      <c r="H12" s="2">
        <v>0.12970000000000001</v>
      </c>
      <c r="I12" s="2">
        <v>0.1295</v>
      </c>
      <c r="J12" s="2">
        <f t="shared" si="0"/>
        <v>22.499999999999741</v>
      </c>
      <c r="K12" s="60">
        <f>AVERAGE(J12:J13)</f>
        <v>21.749999999999961</v>
      </c>
      <c r="L12" s="60">
        <f>STDEV(J12:J13)</f>
        <v>1.0606601717795099</v>
      </c>
      <c r="M12" s="60">
        <f>((J12-J13)*100)/AVERAGE(J12:J13)</f>
        <v>6.896551724135918</v>
      </c>
      <c r="O12" s="2" t="s">
        <v>26</v>
      </c>
      <c r="P12" s="7">
        <f>J8</f>
        <v>0.49999999999994493</v>
      </c>
    </row>
    <row r="13" spans="1:16" ht="15.75" customHeight="1" x14ac:dyDescent="0.3">
      <c r="A13" s="2">
        <v>6</v>
      </c>
      <c r="B13" s="2" t="s">
        <v>31</v>
      </c>
      <c r="C13" s="2" t="s">
        <v>11</v>
      </c>
      <c r="D13" s="18">
        <v>45083</v>
      </c>
      <c r="E13" s="2">
        <v>0.1</v>
      </c>
      <c r="F13" s="2">
        <v>0.1265</v>
      </c>
      <c r="G13" s="2">
        <v>0.12609999999999999</v>
      </c>
      <c r="H13" s="2">
        <v>0.12859999999999999</v>
      </c>
      <c r="I13" s="2">
        <v>0.12820000000000001</v>
      </c>
      <c r="J13" s="2">
        <f t="shared" si="0"/>
        <v>21.000000000000181</v>
      </c>
      <c r="K13" s="61"/>
      <c r="L13" s="61"/>
      <c r="M13" s="61"/>
      <c r="O13" s="2" t="s">
        <v>27</v>
      </c>
      <c r="P13" s="7">
        <f>P12/93.2*100</f>
        <v>0.53648068669521987</v>
      </c>
    </row>
    <row r="14" spans="1:16" ht="15.75" customHeight="1" x14ac:dyDescent="0.3">
      <c r="A14" s="2">
        <v>7</v>
      </c>
      <c r="B14" s="2" t="s">
        <v>32</v>
      </c>
      <c r="C14" s="2" t="s">
        <v>11</v>
      </c>
      <c r="D14" s="18">
        <v>45083</v>
      </c>
      <c r="E14" s="2">
        <v>0.1</v>
      </c>
      <c r="F14" s="2">
        <v>0.1285</v>
      </c>
      <c r="G14" s="2">
        <v>0.12820000000000001</v>
      </c>
      <c r="H14" s="2">
        <v>0.13139999999999999</v>
      </c>
      <c r="I14" s="2">
        <v>0.13120000000000001</v>
      </c>
      <c r="J14" s="2">
        <f t="shared" si="0"/>
        <v>29.499999999999805</v>
      </c>
      <c r="K14" s="60">
        <f>AVERAGE(J14:J15)</f>
        <v>31.5</v>
      </c>
      <c r="L14" s="60">
        <f>STDEV(J14:J15)</f>
        <v>2.8284271247464638</v>
      </c>
      <c r="M14" s="60">
        <f>((J14-J15)*100)/AVERAGE(J14:J15)</f>
        <v>-12.698412698413927</v>
      </c>
    </row>
    <row r="15" spans="1:16" ht="15.75" customHeight="1" x14ac:dyDescent="0.3">
      <c r="A15" s="2">
        <v>8</v>
      </c>
      <c r="B15" s="2" t="s">
        <v>32</v>
      </c>
      <c r="C15" s="2" t="s">
        <v>11</v>
      </c>
      <c r="D15" s="18">
        <v>45083</v>
      </c>
      <c r="E15" s="2">
        <v>0.1</v>
      </c>
      <c r="F15" s="2">
        <v>0.1268</v>
      </c>
      <c r="G15" s="2">
        <v>0.12640000000000001</v>
      </c>
      <c r="H15" s="2">
        <v>0.13</v>
      </c>
      <c r="I15" s="2">
        <v>0.12989999999999999</v>
      </c>
      <c r="J15" s="2">
        <f t="shared" si="0"/>
        <v>33.500000000000192</v>
      </c>
      <c r="K15" s="61"/>
      <c r="L15" s="61"/>
      <c r="M15" s="61"/>
      <c r="O15" s="62" t="s">
        <v>28</v>
      </c>
      <c r="P15" s="63"/>
    </row>
    <row r="16" spans="1:16" ht="15.75" customHeight="1" x14ac:dyDescent="0.3">
      <c r="A16" s="2">
        <v>9</v>
      </c>
      <c r="B16" s="2" t="s">
        <v>2</v>
      </c>
      <c r="C16" s="2" t="s">
        <v>11</v>
      </c>
      <c r="D16" s="18">
        <v>45083</v>
      </c>
      <c r="E16" s="2">
        <v>0.1</v>
      </c>
      <c r="F16" s="2">
        <v>0.12870000000000001</v>
      </c>
      <c r="G16" s="2">
        <v>0.12870000000000001</v>
      </c>
      <c r="H16" s="2">
        <v>0.13089999999999999</v>
      </c>
      <c r="I16" s="2">
        <v>0.1308</v>
      </c>
      <c r="J16" s="2">
        <f t="shared" si="0"/>
        <v>21.499999999999851</v>
      </c>
      <c r="K16" s="60">
        <f>AVERAGE(J16:J17)</f>
        <v>21.249999999999879</v>
      </c>
      <c r="L16" s="60">
        <f>STDEV(J16:J17)</f>
        <v>0.35355339059323354</v>
      </c>
      <c r="M16" s="60">
        <f>((J16-J17)*100)/AVERAGE(J16:J17)</f>
        <v>2.3529411764703343</v>
      </c>
      <c r="O16" s="2" t="s">
        <v>9</v>
      </c>
      <c r="P16" s="7">
        <f>AVERAGE(J9,J30)</f>
        <v>25.249999999999993</v>
      </c>
    </row>
    <row r="17" spans="1:16" ht="15.75" customHeight="1" x14ac:dyDescent="0.3">
      <c r="A17" s="2">
        <v>10</v>
      </c>
      <c r="B17" s="2" t="s">
        <v>2</v>
      </c>
      <c r="C17" s="2" t="s">
        <v>11</v>
      </c>
      <c r="D17" s="18">
        <v>45083</v>
      </c>
      <c r="E17" s="2">
        <v>0.1</v>
      </c>
      <c r="F17" s="2">
        <v>0.12839999999999999</v>
      </c>
      <c r="G17" s="2">
        <v>0.12820000000000001</v>
      </c>
      <c r="H17" s="2">
        <v>0.13039999999999999</v>
      </c>
      <c r="I17" s="2">
        <v>0.13039999999999999</v>
      </c>
      <c r="J17" s="2">
        <f t="shared" si="0"/>
        <v>20.999999999999908</v>
      </c>
      <c r="K17" s="61"/>
      <c r="L17" s="61"/>
      <c r="M17" s="61"/>
      <c r="O17" s="3"/>
      <c r="P17" s="3"/>
    </row>
    <row r="18" spans="1:16" ht="15.75" customHeight="1" x14ac:dyDescent="0.3">
      <c r="A18" s="2">
        <v>11</v>
      </c>
      <c r="B18" s="2" t="s">
        <v>33</v>
      </c>
      <c r="C18" s="2" t="s">
        <v>11</v>
      </c>
      <c r="D18" s="18">
        <v>45083</v>
      </c>
      <c r="E18" s="2">
        <v>0.1</v>
      </c>
      <c r="F18" s="2">
        <v>0.1275</v>
      </c>
      <c r="G18" s="2">
        <v>0.12790000000000001</v>
      </c>
      <c r="H18" s="2">
        <v>0.12920000000000001</v>
      </c>
      <c r="I18" s="2">
        <v>0.1295</v>
      </c>
      <c r="J18" s="2">
        <f t="shared" si="0"/>
        <v>16.500000000000124</v>
      </c>
      <c r="K18" s="60">
        <f>AVERAGE(J18:J19)</f>
        <v>18.000000000000099</v>
      </c>
      <c r="L18" s="60">
        <f>STDEV(J18:J19)</f>
        <v>2.1213203435596051</v>
      </c>
      <c r="M18" s="60">
        <f>((J18-J19)*100)/AVERAGE(J18:J19)</f>
        <v>-16.666666666666277</v>
      </c>
    </row>
    <row r="19" spans="1:16" ht="15.75" customHeight="1" x14ac:dyDescent="0.3">
      <c r="A19" s="2">
        <v>12</v>
      </c>
      <c r="B19" s="2" t="s">
        <v>33</v>
      </c>
      <c r="C19" s="2" t="s">
        <v>11</v>
      </c>
      <c r="D19" s="18">
        <v>45083</v>
      </c>
      <c r="E19" s="2">
        <v>0.1</v>
      </c>
      <c r="F19" s="2">
        <v>0.12859999999999999</v>
      </c>
      <c r="G19" s="2">
        <v>0.12839999999999999</v>
      </c>
      <c r="H19" s="2">
        <v>0.1303</v>
      </c>
      <c r="I19" s="2">
        <v>0.13059999999999999</v>
      </c>
      <c r="J19" s="2">
        <f t="shared" si="0"/>
        <v>19.500000000000071</v>
      </c>
      <c r="K19" s="61"/>
      <c r="L19" s="61"/>
      <c r="M19" s="61"/>
      <c r="O19" s="8"/>
      <c r="P19" s="8"/>
    </row>
    <row r="20" spans="1:16" ht="15.75" customHeight="1" x14ac:dyDescent="0.3">
      <c r="A20" s="2">
        <v>13</v>
      </c>
      <c r="B20" s="2" t="s">
        <v>34</v>
      </c>
      <c r="C20" s="2" t="s">
        <v>11</v>
      </c>
      <c r="D20" s="18">
        <v>45083</v>
      </c>
      <c r="E20" s="2">
        <v>0.1</v>
      </c>
      <c r="F20" s="2">
        <v>0.12720000000000001</v>
      </c>
      <c r="G20" s="2">
        <v>0.12720000000000001</v>
      </c>
      <c r="H20" s="2">
        <v>0.129</v>
      </c>
      <c r="I20" s="2">
        <v>0.12909999999999999</v>
      </c>
      <c r="J20" s="2">
        <f t="shared" si="0"/>
        <v>18.499999999999904</v>
      </c>
      <c r="K20" s="60">
        <f>AVERAGE(J20:J21)</f>
        <v>20.500000000000099</v>
      </c>
      <c r="L20" s="60">
        <f>STDEV(J20:J21)</f>
        <v>2.8284271247464665</v>
      </c>
      <c r="M20" s="60">
        <f>((J20-J21)*100)/AVERAGE(J20:J21)</f>
        <v>-19.512195121953031</v>
      </c>
      <c r="O20" s="3"/>
      <c r="P20" s="3"/>
    </row>
    <row r="21" spans="1:16" ht="15.75" customHeight="1" x14ac:dyDescent="0.3">
      <c r="A21" s="2">
        <v>14</v>
      </c>
      <c r="B21" s="2" t="s">
        <v>34</v>
      </c>
      <c r="C21" s="2" t="s">
        <v>11</v>
      </c>
      <c r="D21" s="18">
        <v>45083</v>
      </c>
      <c r="E21" s="2">
        <v>0.1</v>
      </c>
      <c r="F21" s="2">
        <v>0.12820000000000001</v>
      </c>
      <c r="G21" s="2">
        <v>0.12809999999999999</v>
      </c>
      <c r="H21" s="2">
        <v>0.13020000000000001</v>
      </c>
      <c r="I21" s="2">
        <v>0.13059999999999999</v>
      </c>
      <c r="J21" s="2">
        <f t="shared" si="0"/>
        <v>22.500000000000295</v>
      </c>
      <c r="K21" s="61"/>
      <c r="L21" s="61"/>
      <c r="M21" s="61"/>
      <c r="O21" s="3"/>
      <c r="P21" s="3"/>
    </row>
    <row r="22" spans="1:16" ht="15.75" customHeight="1" x14ac:dyDescent="0.3">
      <c r="A22" s="2">
        <v>15</v>
      </c>
      <c r="B22" s="2" t="s">
        <v>35</v>
      </c>
      <c r="C22" s="2" t="s">
        <v>11</v>
      </c>
      <c r="D22" s="18">
        <v>45083</v>
      </c>
      <c r="E22" s="2">
        <v>0.1</v>
      </c>
      <c r="F22" s="2">
        <v>0.12790000000000001</v>
      </c>
      <c r="G22" s="2">
        <v>0.12790000000000001</v>
      </c>
      <c r="H22" s="2">
        <v>0.1288</v>
      </c>
      <c r="I22" s="2">
        <v>0.12909999999999999</v>
      </c>
      <c r="J22" s="2">
        <f t="shared" si="0"/>
        <v>10.499999999999954</v>
      </c>
      <c r="K22" s="60">
        <f>AVERAGE(J22:J23)</f>
        <v>12.499999999999872</v>
      </c>
      <c r="L22" s="60">
        <f>STDEV(J22:J23)</f>
        <v>2.8284271247460695</v>
      </c>
      <c r="M22" s="60">
        <f>((J22-J23)*100)/AVERAGE(J22:J23)</f>
        <v>-31.999999999999019</v>
      </c>
      <c r="O22" s="3"/>
      <c r="P22" s="3"/>
    </row>
    <row r="23" spans="1:16" ht="15.75" customHeight="1" x14ac:dyDescent="0.3">
      <c r="A23" s="2">
        <v>16</v>
      </c>
      <c r="B23" s="2" t="s">
        <v>35</v>
      </c>
      <c r="C23" s="2" t="s">
        <v>11</v>
      </c>
      <c r="D23" s="18">
        <v>45083</v>
      </c>
      <c r="E23" s="2">
        <v>0.1</v>
      </c>
      <c r="F23" s="2">
        <v>0.12690000000000001</v>
      </c>
      <c r="G23" s="2">
        <v>0.1268</v>
      </c>
      <c r="H23" s="2">
        <v>0.1283</v>
      </c>
      <c r="I23" s="2">
        <v>0.1283</v>
      </c>
      <c r="J23" s="2">
        <f t="shared" si="0"/>
        <v>14.49999999999979</v>
      </c>
      <c r="K23" s="61"/>
      <c r="L23" s="61"/>
      <c r="M23" s="61"/>
      <c r="O23" s="3"/>
      <c r="P23" s="3"/>
    </row>
    <row r="24" spans="1:16" ht="15.75" customHeight="1" x14ac:dyDescent="0.3">
      <c r="A24" s="2">
        <v>17</v>
      </c>
      <c r="B24" s="2" t="s">
        <v>36</v>
      </c>
      <c r="C24" s="2" t="s">
        <v>11</v>
      </c>
      <c r="D24" s="18">
        <v>45083</v>
      </c>
      <c r="E24" s="2">
        <v>0.1</v>
      </c>
      <c r="F24" s="2">
        <v>0.12889999999999999</v>
      </c>
      <c r="G24" s="2">
        <v>0.12909999999999999</v>
      </c>
      <c r="H24" s="2">
        <v>0.13009999999999999</v>
      </c>
      <c r="I24" s="2">
        <v>0.13</v>
      </c>
      <c r="J24" s="2">
        <f t="shared" si="0"/>
        <v>10.499999999999954</v>
      </c>
      <c r="K24" s="60">
        <f>AVERAGE(J24:J25)</f>
        <v>10.749999999999925</v>
      </c>
      <c r="L24" s="60">
        <f>STDEV(J24:J25)</f>
        <v>0.35355339059323482</v>
      </c>
      <c r="M24" s="60">
        <f>((J24-J25)*100)/AVERAGE(J24:J25)</f>
        <v>-4.6511627906971942</v>
      </c>
      <c r="O24" s="8"/>
      <c r="P24" s="8"/>
    </row>
    <row r="25" spans="1:16" ht="15.75" customHeight="1" x14ac:dyDescent="0.3">
      <c r="A25" s="2">
        <v>18</v>
      </c>
      <c r="B25" s="9" t="s">
        <v>36</v>
      </c>
      <c r="C25" s="2" t="s">
        <v>11</v>
      </c>
      <c r="D25" s="18">
        <v>45083</v>
      </c>
      <c r="E25" s="2">
        <v>0.1</v>
      </c>
      <c r="F25" s="2">
        <v>0.12839999999999999</v>
      </c>
      <c r="G25" s="2">
        <v>0.12859999999999999</v>
      </c>
      <c r="H25" s="2">
        <v>0.12970000000000001</v>
      </c>
      <c r="I25" s="2">
        <v>0.1295</v>
      </c>
      <c r="J25" s="2">
        <f t="shared" si="0"/>
        <v>10.999999999999899</v>
      </c>
      <c r="K25" s="61"/>
      <c r="L25" s="61"/>
      <c r="M25" s="61"/>
      <c r="O25" s="3"/>
      <c r="P25" s="3"/>
    </row>
    <row r="26" spans="1:16" ht="15.75" customHeight="1" x14ac:dyDescent="0.3">
      <c r="A26" s="10">
        <v>19</v>
      </c>
      <c r="B26" s="2" t="s">
        <v>4</v>
      </c>
      <c r="C26" s="11" t="s">
        <v>11</v>
      </c>
      <c r="D26" s="18">
        <v>45083</v>
      </c>
      <c r="E26" s="2">
        <v>0.1</v>
      </c>
      <c r="F26" s="2">
        <v>0.12909999999999999</v>
      </c>
      <c r="G26" s="2">
        <v>0.1293</v>
      </c>
      <c r="H26" s="2">
        <v>0.1305</v>
      </c>
      <c r="I26" s="2">
        <v>0.13020000000000001</v>
      </c>
      <c r="J26" s="2">
        <f t="shared" si="0"/>
        <v>11.500000000000398</v>
      </c>
      <c r="K26" s="60">
        <f>AVERAGE(J26:J27)</f>
        <v>11.000000000000176</v>
      </c>
      <c r="L26" s="60">
        <f>STDEV(J26:J27)</f>
        <v>0.70710678118686154</v>
      </c>
      <c r="M26" s="60">
        <f>((J26-J27)*100)/AVERAGE(J26:J27)</f>
        <v>9.0909090909129819</v>
      </c>
      <c r="O26" s="3"/>
      <c r="P26" s="3"/>
    </row>
    <row r="27" spans="1:16" ht="15.75" customHeight="1" x14ac:dyDescent="0.3">
      <c r="A27" s="10">
        <v>20</v>
      </c>
      <c r="B27" s="2" t="s">
        <v>4</v>
      </c>
      <c r="C27" s="11" t="s">
        <v>11</v>
      </c>
      <c r="D27" s="18">
        <v>45083</v>
      </c>
      <c r="E27" s="2">
        <v>0.1</v>
      </c>
      <c r="F27" s="2">
        <v>0.12759999999999999</v>
      </c>
      <c r="G27" s="2">
        <v>0.12790000000000001</v>
      </c>
      <c r="H27" s="2">
        <v>0.1288</v>
      </c>
      <c r="I27" s="2">
        <v>0.1288</v>
      </c>
      <c r="J27" s="2">
        <f t="shared" si="0"/>
        <v>10.499999999999954</v>
      </c>
      <c r="K27" s="61"/>
      <c r="L27" s="61"/>
      <c r="M27" s="61"/>
      <c r="O27" s="3"/>
      <c r="P27" s="3"/>
    </row>
    <row r="28" spans="1:16" ht="15.75" customHeight="1" x14ac:dyDescent="0.3">
      <c r="A28" s="2">
        <v>21</v>
      </c>
      <c r="B28" s="12" t="s">
        <v>3</v>
      </c>
      <c r="C28" s="2" t="s">
        <v>11</v>
      </c>
      <c r="D28" s="18">
        <v>45083</v>
      </c>
      <c r="E28" s="2">
        <v>0.1</v>
      </c>
      <c r="F28" s="2">
        <v>0.12709999999999999</v>
      </c>
      <c r="G28" s="2">
        <v>0.1273</v>
      </c>
      <c r="H28" s="2">
        <v>0.128</v>
      </c>
      <c r="I28" s="2">
        <v>0.128</v>
      </c>
      <c r="J28" s="2">
        <f t="shared" si="0"/>
        <v>8.0000000000002292</v>
      </c>
      <c r="K28" s="60">
        <f t="shared" ref="K28" si="1">AVERAGE(J28:J29)</f>
        <v>8.0000000000000906</v>
      </c>
      <c r="L28" s="60">
        <f t="shared" ref="L28" si="2">STDEV(J28:J29)</f>
        <v>1.9657657907861573E-13</v>
      </c>
      <c r="M28" s="60">
        <f t="shared" ref="M28" si="3">((J28-J29)*100)/AVERAGE(J28:J29)</f>
        <v>3.4749980670767008E-12</v>
      </c>
      <c r="O28" s="3"/>
      <c r="P28" s="3"/>
    </row>
    <row r="29" spans="1:16" ht="15.75" customHeight="1" x14ac:dyDescent="0.3">
      <c r="A29" s="2">
        <v>22</v>
      </c>
      <c r="B29" s="2" t="s">
        <v>3</v>
      </c>
      <c r="C29" s="2" t="s">
        <v>11</v>
      </c>
      <c r="D29" s="18">
        <v>45083</v>
      </c>
      <c r="E29" s="2">
        <v>0.1</v>
      </c>
      <c r="F29" s="2">
        <v>0.12720000000000001</v>
      </c>
      <c r="G29" s="2">
        <v>0.1273</v>
      </c>
      <c r="H29" s="2">
        <v>0.128</v>
      </c>
      <c r="I29" s="2">
        <v>0.12809999999999999</v>
      </c>
      <c r="J29" s="2">
        <f t="shared" si="0"/>
        <v>7.9999999999999512</v>
      </c>
      <c r="K29" s="61"/>
      <c r="L29" s="61"/>
      <c r="M29" s="61"/>
      <c r="O29" s="3"/>
      <c r="P29" s="3"/>
    </row>
    <row r="30" spans="1:16" ht="15.75" customHeight="1" x14ac:dyDescent="0.3">
      <c r="A30" s="2">
        <v>25</v>
      </c>
      <c r="B30" s="2" t="s">
        <v>9</v>
      </c>
      <c r="C30" s="2" t="s">
        <v>8</v>
      </c>
      <c r="D30" s="5"/>
      <c r="E30" s="2">
        <v>0.1</v>
      </c>
      <c r="F30" s="2">
        <v>0.12790000000000001</v>
      </c>
      <c r="G30" s="2">
        <v>0.12820000000000001</v>
      </c>
      <c r="H30" s="2">
        <v>0.1278</v>
      </c>
      <c r="I30" s="2">
        <v>0.12790000000000001</v>
      </c>
      <c r="J30" s="2">
        <f t="shared" si="0"/>
        <v>-1.9999999999997797</v>
      </c>
      <c r="K30" s="6"/>
      <c r="L30" s="6"/>
      <c r="M30" s="5"/>
      <c r="O30" s="3"/>
      <c r="P30" s="3"/>
    </row>
    <row r="31" spans="1:16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O31" s="3"/>
      <c r="P31" s="3"/>
    </row>
    <row r="32" spans="1:16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O32" s="3"/>
      <c r="P32" s="3"/>
    </row>
    <row r="33" spans="1:13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5.75" customHeight="1" x14ac:dyDescent="0.3"/>
    <row r="35" spans="1:13" ht="15.75" customHeight="1" x14ac:dyDescent="0.3"/>
    <row r="36" spans="1:13" ht="15.75" customHeight="1" x14ac:dyDescent="0.3"/>
    <row r="37" spans="1:13" ht="15.75" customHeight="1" x14ac:dyDescent="0.3"/>
    <row r="38" spans="1:13" ht="15.75" customHeight="1" x14ac:dyDescent="0.3"/>
    <row r="39" spans="1:13" ht="15.75" customHeight="1" x14ac:dyDescent="0.3"/>
    <row r="40" spans="1:13" ht="15.75" customHeight="1" x14ac:dyDescent="0.3"/>
    <row r="41" spans="1:13" ht="15.75" customHeight="1" x14ac:dyDescent="0.3"/>
    <row r="42" spans="1:13" ht="15.75" customHeight="1" x14ac:dyDescent="0.3"/>
    <row r="43" spans="1:13" ht="15.75" customHeight="1" x14ac:dyDescent="0.3"/>
    <row r="44" spans="1:13" ht="15.75" customHeight="1" x14ac:dyDescent="0.3"/>
    <row r="45" spans="1:13" ht="15.75" customHeight="1" x14ac:dyDescent="0.3"/>
    <row r="46" spans="1:13" ht="15.75" customHeight="1" x14ac:dyDescent="0.3"/>
    <row r="47" spans="1:13" ht="15.75" customHeight="1" x14ac:dyDescent="0.3"/>
    <row r="48" spans="1:1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sheetProtection algorithmName="SHA-512" hashValue="uJVp9OOsqCJcHwDtTiki8Z7hmLHjnQ7vqvd6baNPT83j49ZEMVlC5xTcJ8+1L1BHam5PUYE1Q9ZOPjy+G3uUFw==" saltValue="DeodGsMZt8ughD/sAagQwQ==" spinCount="100000" sheet="1" objects="1" scenarios="1"/>
  <mergeCells count="35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8:K29"/>
    <mergeCell ref="L28:L29"/>
    <mergeCell ref="M28:M29"/>
    <mergeCell ref="K24:K25"/>
    <mergeCell ref="L24:L25"/>
    <mergeCell ref="M24:M25"/>
    <mergeCell ref="K26:K27"/>
    <mergeCell ref="L26:L27"/>
    <mergeCell ref="M26:M27"/>
  </mergeCells>
  <pageMargins left="0.7" right="0.7" top="0.75" bottom="0.75" header="0" footer="0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675A-6ACD-4AB8-A8B6-4AEC447D8C17}">
  <sheetPr codeName="Sheet24"/>
  <dimension ref="A1:P1000"/>
  <sheetViews>
    <sheetView workbookViewId="0">
      <selection activeCell="B33" sqref="B33"/>
    </sheetView>
  </sheetViews>
  <sheetFormatPr defaultColWidth="11.19921875" defaultRowHeight="15" customHeight="1" x14ac:dyDescent="0.3"/>
  <cols>
    <col min="1" max="1" width="12.3984375" customWidth="1"/>
    <col min="2" max="2" width="35.3984375" customWidth="1"/>
    <col min="3" max="4" width="15.3984375" customWidth="1"/>
    <col min="5" max="5" width="18.59765625" customWidth="1"/>
    <col min="6" max="12" width="15.3984375" customWidth="1"/>
    <col min="13" max="13" width="13.3984375" customWidth="1"/>
    <col min="14" max="14" width="2.8984375" customWidth="1"/>
    <col min="15" max="15" width="15.3984375" customWidth="1"/>
    <col min="16" max="16" width="15.09765625" customWidth="1"/>
    <col min="17" max="26" width="11" customWidth="1"/>
  </cols>
  <sheetData>
    <row r="1" spans="1:16" ht="15.75" customHeight="1" x14ac:dyDescent="0.3">
      <c r="E1" s="1" t="s">
        <v>5</v>
      </c>
    </row>
    <row r="2" spans="1:16" ht="15.75" customHeight="1" x14ac:dyDescent="0.3">
      <c r="D2" s="2" t="s">
        <v>6</v>
      </c>
      <c r="E2" s="2" t="s">
        <v>7</v>
      </c>
    </row>
    <row r="3" spans="1:16" ht="15.75" customHeight="1" x14ac:dyDescent="0.3">
      <c r="D3" s="2" t="s">
        <v>8</v>
      </c>
      <c r="E3" s="2" t="s">
        <v>9</v>
      </c>
    </row>
    <row r="4" spans="1:16" ht="15.75" customHeight="1" x14ac:dyDescent="0.3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3">
      <c r="A5" s="3"/>
      <c r="B5" s="3"/>
      <c r="D5" s="3"/>
      <c r="E5" s="3"/>
    </row>
    <row r="6" spans="1:16" ht="15.75" customHeight="1" x14ac:dyDescent="0.3">
      <c r="A6" s="3"/>
      <c r="B6" s="3"/>
    </row>
    <row r="7" spans="1:16" ht="15.75" customHeight="1" x14ac:dyDescent="0.3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3">
      <c r="A8" s="2">
        <v>1</v>
      </c>
      <c r="B8" s="2" t="s">
        <v>6</v>
      </c>
      <c r="C8" s="2" t="s">
        <v>6</v>
      </c>
      <c r="D8" s="5"/>
      <c r="E8" s="2">
        <v>0.1</v>
      </c>
      <c r="F8" s="2"/>
      <c r="G8" s="2"/>
      <c r="H8" s="2"/>
      <c r="I8" s="2"/>
      <c r="J8" s="2" t="e">
        <f t="shared" ref="J8:J32" si="0">1000*(AVERAGE(H8:I8)-AVERAGE(F8:G8))/E8</f>
        <v>#DIV/0!</v>
      </c>
      <c r="K8" s="6"/>
      <c r="L8" s="6"/>
      <c r="M8" s="5"/>
      <c r="O8" s="67"/>
      <c r="P8" s="68"/>
    </row>
    <row r="9" spans="1:16" ht="15.75" customHeight="1" x14ac:dyDescent="0.3">
      <c r="A9" s="2">
        <v>2</v>
      </c>
      <c r="B9" s="2" t="s">
        <v>9</v>
      </c>
      <c r="C9" s="2" t="s">
        <v>8</v>
      </c>
      <c r="D9" s="5"/>
      <c r="E9" s="2">
        <v>0.1</v>
      </c>
      <c r="F9" s="2"/>
      <c r="G9" s="2"/>
      <c r="H9" s="2"/>
      <c r="I9" s="2"/>
      <c r="J9" s="2" t="e">
        <f t="shared" si="0"/>
        <v>#DIV/0!</v>
      </c>
      <c r="K9" s="6"/>
      <c r="L9" s="6"/>
      <c r="M9" s="5"/>
    </row>
    <row r="10" spans="1:16" ht="15.75" customHeight="1" x14ac:dyDescent="0.3">
      <c r="A10" s="2">
        <v>3</v>
      </c>
      <c r="B10" s="2"/>
      <c r="C10" s="2" t="s">
        <v>11</v>
      </c>
      <c r="D10" s="2"/>
      <c r="E10" s="2">
        <v>0.1</v>
      </c>
      <c r="F10" s="2"/>
      <c r="G10" s="2"/>
      <c r="H10" s="2"/>
      <c r="I10" s="2"/>
      <c r="J10" s="2" t="e">
        <f t="shared" si="0"/>
        <v>#DIV/0!</v>
      </c>
      <c r="K10" s="60" t="e">
        <f>AVERAGE(J10:J11)</f>
        <v>#DIV/0!</v>
      </c>
      <c r="L10" s="60" t="e">
        <f>STDEV(J10:J11)</f>
        <v>#DIV/0!</v>
      </c>
      <c r="M10" s="60" t="e">
        <f>((J10-J11)*100)/AVERAGE(J10:J11)</f>
        <v>#DIV/0!</v>
      </c>
      <c r="O10" s="62" t="s">
        <v>6</v>
      </c>
      <c r="P10" s="63"/>
    </row>
    <row r="11" spans="1:16" ht="15.75" customHeight="1" x14ac:dyDescent="0.3">
      <c r="A11" s="2">
        <v>4</v>
      </c>
      <c r="B11" s="2"/>
      <c r="C11" s="2" t="s">
        <v>11</v>
      </c>
      <c r="D11" s="2"/>
      <c r="E11" s="2">
        <v>0.1</v>
      </c>
      <c r="F11" s="2"/>
      <c r="G11" s="2"/>
      <c r="H11" s="2"/>
      <c r="I11" s="2"/>
      <c r="J11" s="2" t="e">
        <f t="shared" si="0"/>
        <v>#DIV/0!</v>
      </c>
      <c r="K11" s="61"/>
      <c r="L11" s="61"/>
      <c r="M11" s="61"/>
      <c r="O11" s="69" t="s">
        <v>25</v>
      </c>
      <c r="P11" s="63"/>
    </row>
    <row r="12" spans="1:16" ht="15.75" customHeight="1" x14ac:dyDescent="0.3">
      <c r="A12" s="2">
        <v>5</v>
      </c>
      <c r="B12" s="2"/>
      <c r="C12" s="2" t="s">
        <v>11</v>
      </c>
      <c r="D12" s="2"/>
      <c r="E12" s="2">
        <v>0.1</v>
      </c>
      <c r="F12" s="2"/>
      <c r="G12" s="2"/>
      <c r="H12" s="2"/>
      <c r="I12" s="2"/>
      <c r="J12" s="2" t="e">
        <f t="shared" si="0"/>
        <v>#DIV/0!</v>
      </c>
      <c r="K12" s="60" t="e">
        <f>AVERAGE(J12:J13)</f>
        <v>#DIV/0!</v>
      </c>
      <c r="L12" s="60" t="e">
        <f>STDEV(J12:J13)</f>
        <v>#DIV/0!</v>
      </c>
      <c r="M12" s="60" t="e">
        <f>((J12-J13)*100)/AVERAGE(J12:J13)</f>
        <v>#DIV/0!</v>
      </c>
      <c r="O12" s="2" t="s">
        <v>26</v>
      </c>
      <c r="P12" s="7" t="e">
        <f>J8</f>
        <v>#DIV/0!</v>
      </c>
    </row>
    <row r="13" spans="1:16" ht="15.75" customHeight="1" x14ac:dyDescent="0.3">
      <c r="A13" s="2">
        <v>6</v>
      </c>
      <c r="B13" s="2"/>
      <c r="C13" s="2" t="s">
        <v>11</v>
      </c>
      <c r="D13" s="2"/>
      <c r="E13" s="2">
        <v>0.1</v>
      </c>
      <c r="F13" s="2"/>
      <c r="G13" s="2"/>
      <c r="H13" s="2"/>
      <c r="I13" s="2"/>
      <c r="J13" s="2" t="e">
        <f t="shared" si="0"/>
        <v>#DIV/0!</v>
      </c>
      <c r="K13" s="61"/>
      <c r="L13" s="61"/>
      <c r="M13" s="61"/>
      <c r="O13" s="2" t="s">
        <v>27</v>
      </c>
      <c r="P13" s="7" t="e">
        <f>P12/93.2*100</f>
        <v>#DIV/0!</v>
      </c>
    </row>
    <row r="14" spans="1:16" ht="15.75" customHeight="1" x14ac:dyDescent="0.3">
      <c r="A14" s="2">
        <v>7</v>
      </c>
      <c r="B14" s="2"/>
      <c r="C14" s="2" t="s">
        <v>11</v>
      </c>
      <c r="D14" s="2"/>
      <c r="E14" s="2">
        <v>0.1</v>
      </c>
      <c r="F14" s="2"/>
      <c r="G14" s="2"/>
      <c r="H14" s="2"/>
      <c r="I14" s="2"/>
      <c r="J14" s="2" t="e">
        <f t="shared" si="0"/>
        <v>#DIV/0!</v>
      </c>
      <c r="K14" s="60" t="e">
        <f>AVERAGE(J14:J15)</f>
        <v>#DIV/0!</v>
      </c>
      <c r="L14" s="60" t="e">
        <f>STDEV(J14:J15)</f>
        <v>#DIV/0!</v>
      </c>
      <c r="M14" s="60" t="e">
        <f>((J14-J15)*100)/AVERAGE(J14:J15)</f>
        <v>#DIV/0!</v>
      </c>
    </row>
    <row r="15" spans="1:16" ht="15.75" customHeight="1" x14ac:dyDescent="0.3">
      <c r="A15" s="2">
        <v>8</v>
      </c>
      <c r="B15" s="2"/>
      <c r="C15" s="2" t="s">
        <v>11</v>
      </c>
      <c r="D15" s="2"/>
      <c r="E15" s="2">
        <v>0.1</v>
      </c>
      <c r="F15" s="2"/>
      <c r="G15" s="2"/>
      <c r="H15" s="2"/>
      <c r="I15" s="2"/>
      <c r="J15" s="2" t="e">
        <f t="shared" si="0"/>
        <v>#DIV/0!</v>
      </c>
      <c r="K15" s="61"/>
      <c r="L15" s="61"/>
      <c r="M15" s="61"/>
      <c r="O15" s="62" t="s">
        <v>28</v>
      </c>
      <c r="P15" s="63"/>
    </row>
    <row r="16" spans="1:16" ht="15.75" customHeight="1" x14ac:dyDescent="0.3">
      <c r="A16" s="2">
        <v>9</v>
      </c>
      <c r="B16" s="2"/>
      <c r="C16" s="2" t="s">
        <v>11</v>
      </c>
      <c r="D16" s="2"/>
      <c r="E16" s="2">
        <v>0.1</v>
      </c>
      <c r="F16" s="2"/>
      <c r="G16" s="2"/>
      <c r="H16" s="2"/>
      <c r="I16" s="2"/>
      <c r="J16" s="2" t="e">
        <f t="shared" si="0"/>
        <v>#DIV/0!</v>
      </c>
      <c r="K16" s="60" t="e">
        <f>AVERAGE(J16:J17)</f>
        <v>#DIV/0!</v>
      </c>
      <c r="L16" s="60" t="e">
        <f>STDEV(J16:J17)</f>
        <v>#DIV/0!</v>
      </c>
      <c r="M16" s="60" t="e">
        <f>((J16-J17)*100)/AVERAGE(J16:J17)</f>
        <v>#DIV/0!</v>
      </c>
      <c r="O16" s="2" t="s">
        <v>9</v>
      </c>
      <c r="P16" s="7" t="e">
        <f>AVERAGE(J9,J32)</f>
        <v>#DIV/0!</v>
      </c>
    </row>
    <row r="17" spans="1:16" ht="15.75" customHeight="1" x14ac:dyDescent="0.3">
      <c r="A17" s="2">
        <v>10</v>
      </c>
      <c r="B17" s="2"/>
      <c r="C17" s="2" t="s">
        <v>11</v>
      </c>
      <c r="D17" s="2"/>
      <c r="E17" s="2">
        <v>0.1</v>
      </c>
      <c r="F17" s="2"/>
      <c r="G17" s="2"/>
      <c r="H17" s="2"/>
      <c r="I17" s="2"/>
      <c r="J17" s="2" t="e">
        <f t="shared" si="0"/>
        <v>#DIV/0!</v>
      </c>
      <c r="K17" s="61"/>
      <c r="L17" s="61"/>
      <c r="M17" s="61"/>
      <c r="O17" s="3"/>
      <c r="P17" s="3"/>
    </row>
    <row r="18" spans="1:16" ht="15.75" customHeight="1" x14ac:dyDescent="0.3">
      <c r="A18" s="2">
        <v>11</v>
      </c>
      <c r="B18" s="2"/>
      <c r="C18" s="2" t="s">
        <v>11</v>
      </c>
      <c r="D18" s="2"/>
      <c r="E18" s="2">
        <v>0.1</v>
      </c>
      <c r="F18" s="2"/>
      <c r="G18" s="2"/>
      <c r="H18" s="2"/>
      <c r="I18" s="2"/>
      <c r="J18" s="2" t="e">
        <f t="shared" si="0"/>
        <v>#DIV/0!</v>
      </c>
      <c r="K18" s="60" t="e">
        <f>AVERAGE(J18:J19)</f>
        <v>#DIV/0!</v>
      </c>
      <c r="L18" s="60" t="e">
        <f>STDEV(J18:J19)</f>
        <v>#DIV/0!</v>
      </c>
      <c r="M18" s="60" t="e">
        <f>((J18-J19)*100)/AVERAGE(J18:J19)</f>
        <v>#DIV/0!</v>
      </c>
    </row>
    <row r="19" spans="1:16" ht="15.75" customHeight="1" x14ac:dyDescent="0.3">
      <c r="A19" s="2">
        <v>12</v>
      </c>
      <c r="B19" s="2"/>
      <c r="C19" s="2" t="s">
        <v>11</v>
      </c>
      <c r="D19" s="2"/>
      <c r="E19" s="2">
        <v>0.1</v>
      </c>
      <c r="F19" s="2"/>
      <c r="G19" s="2"/>
      <c r="H19" s="2"/>
      <c r="I19" s="2"/>
      <c r="J19" s="2" t="e">
        <f t="shared" si="0"/>
        <v>#DIV/0!</v>
      </c>
      <c r="K19" s="61"/>
      <c r="L19" s="61"/>
      <c r="M19" s="61"/>
      <c r="O19" s="8"/>
      <c r="P19" s="8"/>
    </row>
    <row r="20" spans="1:16" ht="15.75" customHeight="1" x14ac:dyDescent="0.3">
      <c r="A20" s="2">
        <v>13</v>
      </c>
      <c r="B20" s="2"/>
      <c r="C20" s="2" t="s">
        <v>11</v>
      </c>
      <c r="D20" s="2"/>
      <c r="E20" s="2">
        <v>0.1</v>
      </c>
      <c r="F20" s="2"/>
      <c r="G20" s="2"/>
      <c r="H20" s="2"/>
      <c r="I20" s="2"/>
      <c r="J20" s="2" t="e">
        <f t="shared" si="0"/>
        <v>#DIV/0!</v>
      </c>
      <c r="K20" s="60" t="e">
        <f>AVERAGE(J20:J21)</f>
        <v>#DIV/0!</v>
      </c>
      <c r="L20" s="60" t="e">
        <f>STDEV(J20:J21)</f>
        <v>#DIV/0!</v>
      </c>
      <c r="M20" s="60" t="e">
        <f>((J20-J21)*100)/AVERAGE(J20:J21)</f>
        <v>#DIV/0!</v>
      </c>
      <c r="O20" s="3"/>
      <c r="P20" s="3"/>
    </row>
    <row r="21" spans="1:16" ht="15.75" customHeight="1" x14ac:dyDescent="0.3">
      <c r="A21" s="2">
        <v>14</v>
      </c>
      <c r="B21" s="2"/>
      <c r="C21" s="2" t="s">
        <v>11</v>
      </c>
      <c r="D21" s="2"/>
      <c r="E21" s="2">
        <v>0.1</v>
      </c>
      <c r="F21" s="2"/>
      <c r="G21" s="2"/>
      <c r="H21" s="2"/>
      <c r="I21" s="2"/>
      <c r="J21" s="2" t="e">
        <f t="shared" si="0"/>
        <v>#DIV/0!</v>
      </c>
      <c r="K21" s="61"/>
      <c r="L21" s="61"/>
      <c r="M21" s="61"/>
      <c r="O21" s="3"/>
      <c r="P21" s="3"/>
    </row>
    <row r="22" spans="1:16" ht="15.75" customHeight="1" x14ac:dyDescent="0.3">
      <c r="A22" s="2">
        <v>15</v>
      </c>
      <c r="B22" s="2"/>
      <c r="C22" s="2" t="s">
        <v>11</v>
      </c>
      <c r="D22" s="2"/>
      <c r="E22" s="2">
        <v>0.1</v>
      </c>
      <c r="F22" s="2"/>
      <c r="G22" s="2"/>
      <c r="H22" s="2"/>
      <c r="I22" s="2"/>
      <c r="J22" s="2" t="e">
        <f t="shared" si="0"/>
        <v>#DIV/0!</v>
      </c>
      <c r="K22" s="60" t="e">
        <f>AVERAGE(J22:J23)</f>
        <v>#DIV/0!</v>
      </c>
      <c r="L22" s="60" t="e">
        <f>STDEV(J22:J23)</f>
        <v>#DIV/0!</v>
      </c>
      <c r="M22" s="60" t="e">
        <f>((J22-J23)*100)/AVERAGE(J22:J23)</f>
        <v>#DIV/0!</v>
      </c>
      <c r="O22" s="3"/>
      <c r="P22" s="3"/>
    </row>
    <row r="23" spans="1:16" ht="15.75" customHeight="1" x14ac:dyDescent="0.3">
      <c r="A23" s="2">
        <v>16</v>
      </c>
      <c r="B23" s="2"/>
      <c r="C23" s="2" t="s">
        <v>11</v>
      </c>
      <c r="D23" s="2"/>
      <c r="E23" s="2">
        <v>0.1</v>
      </c>
      <c r="F23" s="2"/>
      <c r="G23" s="2"/>
      <c r="H23" s="2"/>
      <c r="I23" s="2"/>
      <c r="J23" s="2" t="e">
        <f t="shared" si="0"/>
        <v>#DIV/0!</v>
      </c>
      <c r="K23" s="61"/>
      <c r="L23" s="61"/>
      <c r="M23" s="61"/>
      <c r="O23" s="3"/>
      <c r="P23" s="3"/>
    </row>
    <row r="24" spans="1:16" ht="15.75" customHeight="1" x14ac:dyDescent="0.3">
      <c r="A24" s="2">
        <v>17</v>
      </c>
      <c r="B24" s="2"/>
      <c r="C24" s="2" t="s">
        <v>11</v>
      </c>
      <c r="D24" s="2"/>
      <c r="E24" s="2">
        <v>0.1</v>
      </c>
      <c r="F24" s="2"/>
      <c r="G24" s="2"/>
      <c r="H24" s="2"/>
      <c r="I24" s="2"/>
      <c r="J24" s="2" t="e">
        <f t="shared" si="0"/>
        <v>#DIV/0!</v>
      </c>
      <c r="K24" s="60" t="e">
        <f>AVERAGE(J24:J25)</f>
        <v>#DIV/0!</v>
      </c>
      <c r="L24" s="60" t="e">
        <f>STDEV(J24:J25)</f>
        <v>#DIV/0!</v>
      </c>
      <c r="M24" s="60" t="e">
        <f>((J24-J25)*100)/AVERAGE(J24:J25)</f>
        <v>#DIV/0!</v>
      </c>
      <c r="O24" s="8"/>
      <c r="P24" s="8"/>
    </row>
    <row r="25" spans="1:16" ht="15.75" customHeight="1" x14ac:dyDescent="0.3">
      <c r="A25" s="2">
        <v>18</v>
      </c>
      <c r="B25" s="9"/>
      <c r="C25" s="2" t="s">
        <v>11</v>
      </c>
      <c r="D25" s="2"/>
      <c r="E25" s="2">
        <v>0.1</v>
      </c>
      <c r="F25" s="2"/>
      <c r="G25" s="2"/>
      <c r="H25" s="2"/>
      <c r="I25" s="2"/>
      <c r="J25" s="2" t="e">
        <f t="shared" si="0"/>
        <v>#DIV/0!</v>
      </c>
      <c r="K25" s="61"/>
      <c r="L25" s="61"/>
      <c r="M25" s="61"/>
      <c r="O25" s="3"/>
      <c r="P25" s="3"/>
    </row>
    <row r="26" spans="1:16" ht="15.75" customHeight="1" x14ac:dyDescent="0.3">
      <c r="A26" s="10">
        <v>19</v>
      </c>
      <c r="B26" s="2"/>
      <c r="C26" s="11" t="s">
        <v>11</v>
      </c>
      <c r="D26" s="2"/>
      <c r="E26" s="2">
        <v>0.1</v>
      </c>
      <c r="F26" s="2"/>
      <c r="G26" s="2"/>
      <c r="H26" s="2"/>
      <c r="I26" s="2"/>
      <c r="J26" s="2" t="e">
        <f t="shared" si="0"/>
        <v>#DIV/0!</v>
      </c>
      <c r="K26" s="60" t="e">
        <f>AVERAGE(J26:J27)</f>
        <v>#DIV/0!</v>
      </c>
      <c r="L26" s="60" t="e">
        <f>STDEV(J26:J27)</f>
        <v>#DIV/0!</v>
      </c>
      <c r="M26" s="60" t="e">
        <f>((J26-J27)*100)/AVERAGE(J26:J27)</f>
        <v>#DIV/0!</v>
      </c>
      <c r="O26" s="3"/>
      <c r="P26" s="3"/>
    </row>
    <row r="27" spans="1:16" ht="15.75" customHeight="1" x14ac:dyDescent="0.3">
      <c r="A27" s="10">
        <v>20</v>
      </c>
      <c r="B27" s="2"/>
      <c r="C27" s="11" t="s">
        <v>11</v>
      </c>
      <c r="D27" s="2"/>
      <c r="E27" s="2">
        <v>0.1</v>
      </c>
      <c r="F27" s="2"/>
      <c r="G27" s="2"/>
      <c r="H27" s="2"/>
      <c r="I27" s="2"/>
      <c r="J27" s="2" t="e">
        <f t="shared" si="0"/>
        <v>#DIV/0!</v>
      </c>
      <c r="K27" s="61"/>
      <c r="L27" s="61"/>
      <c r="M27" s="61"/>
      <c r="O27" s="3"/>
      <c r="P27" s="3"/>
    </row>
    <row r="28" spans="1:16" ht="15.75" customHeight="1" x14ac:dyDescent="0.3">
      <c r="A28" s="2">
        <v>21</v>
      </c>
      <c r="B28" s="12"/>
      <c r="C28" s="2" t="s">
        <v>11</v>
      </c>
      <c r="D28" s="2"/>
      <c r="E28" s="2">
        <v>0.1</v>
      </c>
      <c r="F28" s="2"/>
      <c r="G28" s="2"/>
      <c r="H28" s="2"/>
      <c r="I28" s="2"/>
      <c r="J28" s="2" t="e">
        <f t="shared" si="0"/>
        <v>#DIV/0!</v>
      </c>
      <c r="K28" s="60" t="e">
        <f t="shared" ref="K28" si="1">AVERAGE(J28:J29)</f>
        <v>#DIV/0!</v>
      </c>
      <c r="L28" s="60" t="e">
        <f t="shared" ref="L28" si="2">STDEV(J28:J29)</f>
        <v>#DIV/0!</v>
      </c>
      <c r="M28" s="60" t="e">
        <f t="shared" ref="M28" si="3">((J28-J29)*100)/AVERAGE(J28:J29)</f>
        <v>#DIV/0!</v>
      </c>
      <c r="O28" s="3"/>
      <c r="P28" s="3"/>
    </row>
    <row r="29" spans="1:16" ht="15.75" customHeight="1" x14ac:dyDescent="0.3">
      <c r="A29" s="2">
        <v>22</v>
      </c>
      <c r="B29" s="2"/>
      <c r="C29" s="2" t="s">
        <v>11</v>
      </c>
      <c r="D29" s="2"/>
      <c r="E29" s="2">
        <v>0.1</v>
      </c>
      <c r="F29" s="2"/>
      <c r="G29" s="2"/>
      <c r="H29" s="2"/>
      <c r="I29" s="2"/>
      <c r="J29" s="2" t="e">
        <f t="shared" si="0"/>
        <v>#DIV/0!</v>
      </c>
      <c r="K29" s="61"/>
      <c r="L29" s="61"/>
      <c r="M29" s="61"/>
      <c r="O29" s="3"/>
      <c r="P29" s="3"/>
    </row>
    <row r="30" spans="1:16" ht="15.75" customHeight="1" x14ac:dyDescent="0.3">
      <c r="A30" s="2">
        <v>23</v>
      </c>
      <c r="B30" s="2"/>
      <c r="C30" s="2" t="s">
        <v>11</v>
      </c>
      <c r="D30" s="2"/>
      <c r="E30" s="2">
        <v>0.1</v>
      </c>
      <c r="F30" s="2"/>
      <c r="G30" s="2"/>
      <c r="H30" s="2"/>
      <c r="I30" s="2"/>
      <c r="J30" s="2" t="e">
        <f t="shared" si="0"/>
        <v>#DIV/0!</v>
      </c>
      <c r="K30" s="60" t="e">
        <f t="shared" ref="K30" si="4">AVERAGE(J30:J31)</f>
        <v>#DIV/0!</v>
      </c>
      <c r="L30" s="60" t="e">
        <f t="shared" ref="L30" si="5">STDEV(J30:J31)</f>
        <v>#DIV/0!</v>
      </c>
      <c r="M30" s="60" t="e">
        <f t="shared" ref="M30" si="6">((J30-J31)*100)/AVERAGE(J30:J31)</f>
        <v>#DIV/0!</v>
      </c>
      <c r="O30" s="8"/>
      <c r="P30" s="8"/>
    </row>
    <row r="31" spans="1:16" ht="15.75" customHeight="1" x14ac:dyDescent="0.3">
      <c r="A31" s="2">
        <v>24</v>
      </c>
      <c r="B31" s="2"/>
      <c r="C31" s="2" t="s">
        <v>11</v>
      </c>
      <c r="D31" s="2"/>
      <c r="E31" s="2">
        <v>0.1</v>
      </c>
      <c r="F31" s="2"/>
      <c r="G31" s="2"/>
      <c r="H31" s="2"/>
      <c r="I31" s="2"/>
      <c r="J31" s="2" t="e">
        <f t="shared" si="0"/>
        <v>#DIV/0!</v>
      </c>
      <c r="K31" s="61"/>
      <c r="L31" s="61"/>
      <c r="M31" s="61"/>
      <c r="O31" s="3"/>
      <c r="P31" s="3"/>
    </row>
    <row r="32" spans="1:16" ht="15.75" customHeight="1" x14ac:dyDescent="0.3">
      <c r="A32" s="2">
        <v>25</v>
      </c>
      <c r="B32" s="2" t="s">
        <v>9</v>
      </c>
      <c r="C32" s="2" t="s">
        <v>8</v>
      </c>
      <c r="D32" s="5"/>
      <c r="E32" s="2">
        <v>0.1</v>
      </c>
      <c r="F32" s="2"/>
      <c r="G32" s="2"/>
      <c r="H32" s="2"/>
      <c r="I32" s="2"/>
      <c r="J32" s="2" t="e">
        <f t="shared" si="0"/>
        <v>#DIV/0!</v>
      </c>
      <c r="K32" s="6"/>
      <c r="L32" s="6"/>
      <c r="M32" s="5"/>
      <c r="O32" s="3"/>
      <c r="P32" s="3"/>
    </row>
    <row r="33" spans="1:16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O33" s="3"/>
      <c r="P33" s="3"/>
    </row>
    <row r="34" spans="1:16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O34" s="3"/>
      <c r="P34" s="3"/>
    </row>
    <row r="35" spans="1:16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6" ht="15.75" customHeight="1" x14ac:dyDescent="0.3"/>
    <row r="37" spans="1:16" ht="15.75" customHeight="1" x14ac:dyDescent="0.3"/>
    <row r="38" spans="1:16" ht="15.75" customHeight="1" x14ac:dyDescent="0.3"/>
    <row r="39" spans="1:16" ht="15.75" customHeight="1" x14ac:dyDescent="0.3"/>
    <row r="40" spans="1:16" ht="15.75" customHeight="1" x14ac:dyDescent="0.3"/>
    <row r="41" spans="1:16" ht="15.75" customHeight="1" x14ac:dyDescent="0.3"/>
    <row r="42" spans="1:16" ht="15.75" customHeight="1" x14ac:dyDescent="0.3"/>
    <row r="43" spans="1:16" ht="15.75" customHeight="1" x14ac:dyDescent="0.3"/>
    <row r="44" spans="1:16" ht="15.75" customHeight="1" x14ac:dyDescent="0.3"/>
    <row r="45" spans="1:16" ht="15.75" customHeight="1" x14ac:dyDescent="0.3"/>
    <row r="46" spans="1:16" ht="15.75" customHeight="1" x14ac:dyDescent="0.3"/>
    <row r="47" spans="1:16" ht="15.75" customHeight="1" x14ac:dyDescent="0.3"/>
    <row r="48" spans="1:1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8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4:K25"/>
    <mergeCell ref="L24:L25"/>
    <mergeCell ref="M24:M25"/>
    <mergeCell ref="K26:K27"/>
    <mergeCell ref="L26:L27"/>
    <mergeCell ref="M26:M27"/>
    <mergeCell ref="K28:K29"/>
    <mergeCell ref="L28:L29"/>
    <mergeCell ref="M28:M29"/>
    <mergeCell ref="K30:K31"/>
    <mergeCell ref="L30:L31"/>
    <mergeCell ref="M30:M31"/>
  </mergeCells>
  <pageMargins left="0.7" right="0.7" top="0.75" bottom="0.75" header="0" footer="0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8D66-6F60-4B63-9990-D37F5EA83973}">
  <dimension ref="A1:J254"/>
  <sheetViews>
    <sheetView showGridLines="0" tabSelected="1" topLeftCell="A224" workbookViewId="0">
      <selection activeCell="A237" sqref="A237:XFD237"/>
    </sheetView>
  </sheetViews>
  <sheetFormatPr defaultColWidth="25.3984375" defaultRowHeight="15.6" x14ac:dyDescent="0.3"/>
  <cols>
    <col min="1" max="1" width="19.3984375" style="28" customWidth="1"/>
    <col min="2" max="2" width="8.3984375" style="28" bestFit="1" customWidth="1"/>
    <col min="3" max="3" width="11.69921875" style="28" bestFit="1" customWidth="1"/>
    <col min="4" max="4" width="13.3984375" style="29" bestFit="1" customWidth="1"/>
    <col min="5" max="5" width="17.19921875" style="43" bestFit="1" customWidth="1"/>
    <col min="6" max="9" width="15.59765625" style="41" customWidth="1"/>
    <col min="10" max="10" width="11.19921875" style="41" customWidth="1"/>
    <col min="11" max="16384" width="25.3984375" style="25"/>
  </cols>
  <sheetData>
    <row r="1" spans="1:10" x14ac:dyDescent="0.3">
      <c r="A1" s="44" t="s">
        <v>51</v>
      </c>
      <c r="B1" s="44" t="s">
        <v>50</v>
      </c>
      <c r="C1" s="44" t="s">
        <v>42</v>
      </c>
      <c r="D1" s="45" t="s">
        <v>43</v>
      </c>
      <c r="E1" s="46" t="s">
        <v>44</v>
      </c>
      <c r="F1" s="47" t="s">
        <v>45</v>
      </c>
      <c r="G1" s="47" t="s">
        <v>46</v>
      </c>
      <c r="H1" s="47" t="s">
        <v>47</v>
      </c>
      <c r="I1" s="47" t="s">
        <v>48</v>
      </c>
      <c r="J1" s="47" t="s">
        <v>49</v>
      </c>
    </row>
    <row r="2" spans="1:10" x14ac:dyDescent="0.3">
      <c r="A2" s="26" t="str">
        <f>IF(ISBLANK('1'!B10),"",'1'!B10)</f>
        <v>Bridge</v>
      </c>
      <c r="B2" s="26">
        <v>1</v>
      </c>
      <c r="C2" s="26" t="str">
        <f>IF(ISBLANK('1'!C10),"",'1'!C10)</f>
        <v>WS</v>
      </c>
      <c r="D2" s="27">
        <f>IF(ISBLANK('1'!D10),"",'1'!D10)</f>
        <v>45076</v>
      </c>
      <c r="E2" s="42">
        <f>IF(ISBLANK('1'!E10),"",'1'!E10)</f>
        <v>0.1</v>
      </c>
      <c r="F2" s="40">
        <f>IF(ISBLANK('1'!F10),"",'1'!F10)</f>
        <v>0.13070000000000001</v>
      </c>
      <c r="G2" s="40">
        <f>IF(ISBLANK('1'!G10),"",'1'!G10)</f>
        <v>0.13059999999999999</v>
      </c>
      <c r="H2" s="40">
        <f>IF(ISBLANK('1'!H10),"",'1'!H10)</f>
        <v>0.13320000000000001</v>
      </c>
      <c r="I2" s="40">
        <f>IF(ISBLANK('1'!I10),"",'1'!I10)</f>
        <v>0.1326</v>
      </c>
      <c r="J2" s="40">
        <f>IF(ISBLANK('1'!J10),"",'1'!J10)</f>
        <v>22.500000000000295</v>
      </c>
    </row>
    <row r="3" spans="1:10" x14ac:dyDescent="0.3">
      <c r="A3" s="26" t="str">
        <f>IF(ISBLANK('1'!B11),"",'1'!B11)</f>
        <v>Bridge</v>
      </c>
      <c r="B3" s="26">
        <v>2</v>
      </c>
      <c r="C3" s="26" t="str">
        <f>IF(ISBLANK('1'!C11),"",'1'!C11)</f>
        <v>WS</v>
      </c>
      <c r="D3" s="27">
        <f>IF(ISBLANK('1'!D11),"",'1'!D11)</f>
        <v>45076</v>
      </c>
      <c r="E3" s="42">
        <f>IF(ISBLANK('1'!E11),"",'1'!E11)</f>
        <v>0.1</v>
      </c>
      <c r="F3" s="40">
        <f>IF(ISBLANK('1'!F11),"",'1'!F11)</f>
        <v>0.1298</v>
      </c>
      <c r="G3" s="40">
        <f>IF(ISBLANK('1'!G11),"",'1'!G11)</f>
        <v>0.1293</v>
      </c>
      <c r="H3" s="40">
        <f>IF(ISBLANK('1'!H11),"",'1'!H11)</f>
        <v>0.1318</v>
      </c>
      <c r="I3" s="40">
        <f>IF(ISBLANK('1'!I11),"",'1'!I11)</f>
        <v>0.13159999999999999</v>
      </c>
      <c r="J3" s="40">
        <f>IF(ISBLANK('1'!J11),"",'1'!J11)</f>
        <v>21.499999999999851</v>
      </c>
    </row>
    <row r="4" spans="1:10" x14ac:dyDescent="0.3">
      <c r="A4" s="26" t="str">
        <f>IF(ISBLANK('1'!B12),"",'1'!B12)</f>
        <v>EC_1163</v>
      </c>
      <c r="B4" s="26">
        <v>1</v>
      </c>
      <c r="C4" s="26" t="str">
        <f>IF(ISBLANK('1'!C12),"",'1'!C12)</f>
        <v>WS</v>
      </c>
      <c r="D4" s="27">
        <f>IF(ISBLANK('1'!D12),"",'1'!D12)</f>
        <v>45076</v>
      </c>
      <c r="E4" s="42">
        <f>IF(ISBLANK('1'!E12),"",'1'!E12)</f>
        <v>0.1</v>
      </c>
      <c r="F4" s="40">
        <f>IF(ISBLANK('1'!F12),"",'1'!F12)</f>
        <v>0.127</v>
      </c>
      <c r="G4" s="40">
        <f>IF(ISBLANK('1'!G12),"",'1'!G12)</f>
        <v>0.12659999999999999</v>
      </c>
      <c r="H4" s="40">
        <f>IF(ISBLANK('1'!H12),"",'1'!H12)</f>
        <v>0.12839999999999999</v>
      </c>
      <c r="I4" s="40">
        <f>IF(ISBLANK('1'!I12),"",'1'!I12)</f>
        <v>0.1283</v>
      </c>
      <c r="J4" s="40">
        <f>IF(ISBLANK('1'!J12),"",'1'!J12)</f>
        <v>15.499999999999957</v>
      </c>
    </row>
    <row r="5" spans="1:10" x14ac:dyDescent="0.3">
      <c r="A5" s="26" t="str">
        <f>IF(ISBLANK('1'!B13),"",'1'!B13)</f>
        <v>EC_1163</v>
      </c>
      <c r="B5" s="26">
        <v>2</v>
      </c>
      <c r="C5" s="26" t="str">
        <f>IF(ISBLANK('1'!C13),"",'1'!C13)</f>
        <v>WS</v>
      </c>
      <c r="D5" s="27">
        <f>IF(ISBLANK('1'!D13),"",'1'!D13)</f>
        <v>45076</v>
      </c>
      <c r="E5" s="42">
        <f>IF(ISBLANK('1'!E13),"",'1'!E13)</f>
        <v>0.1</v>
      </c>
      <c r="F5" s="40">
        <f>IF(ISBLANK('1'!F13),"",'1'!F13)</f>
        <v>0.1285</v>
      </c>
      <c r="G5" s="40">
        <f>IF(ISBLANK('1'!G13),"",'1'!G13)</f>
        <v>0.1283</v>
      </c>
      <c r="H5" s="40">
        <f>IF(ISBLANK('1'!H13),"",'1'!H13)</f>
        <v>0.13009999999999999</v>
      </c>
      <c r="I5" s="40">
        <f>IF(ISBLANK('1'!I13),"",'1'!I13)</f>
        <v>0.12989999999999999</v>
      </c>
      <c r="J5" s="40">
        <f>IF(ISBLANK('1'!J13),"",'1'!J13)</f>
        <v>15.999999999999902</v>
      </c>
    </row>
    <row r="6" spans="1:10" x14ac:dyDescent="0.3">
      <c r="A6" s="26" t="str">
        <f>IF(ISBLANK('1'!B14),"",'1'!B14)</f>
        <v>Causeway</v>
      </c>
      <c r="B6" s="26">
        <v>1</v>
      </c>
      <c r="C6" s="26" t="str">
        <f>IF(ISBLANK('1'!C14),"",'1'!C14)</f>
        <v>WS</v>
      </c>
      <c r="D6" s="27">
        <f>IF(ISBLANK('1'!D14),"",'1'!D14)</f>
        <v>45076</v>
      </c>
      <c r="E6" s="42">
        <f>IF(ISBLANK('1'!E14),"",'1'!E14)</f>
        <v>0.1</v>
      </c>
      <c r="F6" s="40">
        <f>IF(ISBLANK('1'!F14),"",'1'!F14)</f>
        <v>0.12759999999999999</v>
      </c>
      <c r="G6" s="40">
        <f>IF(ISBLANK('1'!G14),"",'1'!G14)</f>
        <v>0.1273</v>
      </c>
      <c r="H6" s="40">
        <f>IF(ISBLANK('1'!H14),"",'1'!H14)</f>
        <v>0.1285</v>
      </c>
      <c r="I6" s="40">
        <f>IF(ISBLANK('1'!I14),"",'1'!I14)</f>
        <v>0.12859999999999999</v>
      </c>
      <c r="J6" s="40">
        <f>IF(ISBLANK('1'!J14),"",'1'!J14)</f>
        <v>10.999999999999899</v>
      </c>
    </row>
    <row r="7" spans="1:10" x14ac:dyDescent="0.3">
      <c r="A7" s="26" t="str">
        <f>IF(ISBLANK('1'!B15),"",'1'!B15)</f>
        <v>Causeway</v>
      </c>
      <c r="B7" s="26">
        <v>2</v>
      </c>
      <c r="C7" s="26" t="str">
        <f>IF(ISBLANK('1'!C15),"",'1'!C15)</f>
        <v>WS</v>
      </c>
      <c r="D7" s="27">
        <f>IF(ISBLANK('1'!D15),"",'1'!D15)</f>
        <v>45076</v>
      </c>
      <c r="E7" s="42">
        <f>IF(ISBLANK('1'!E15),"",'1'!E15)</f>
        <v>0.1</v>
      </c>
      <c r="F7" s="40">
        <f>IF(ISBLANK('1'!F15),"",'1'!F15)</f>
        <v>0.129</v>
      </c>
      <c r="G7" s="40">
        <f>IF(ISBLANK('1'!G15),"",'1'!G15)</f>
        <v>0.1288</v>
      </c>
      <c r="H7" s="40">
        <f>IF(ISBLANK('1'!H15),"",'1'!H15)</f>
        <v>0.13059999999999999</v>
      </c>
      <c r="I7" s="40">
        <f>IF(ISBLANK('1'!I15),"",'1'!I15)</f>
        <v>0.12989999999999999</v>
      </c>
      <c r="J7" s="40">
        <f>IF(ISBLANK('1'!J15),"",'1'!J15)</f>
        <v>13.499999999999623</v>
      </c>
    </row>
    <row r="8" spans="1:10" x14ac:dyDescent="0.3">
      <c r="A8" s="26" t="str">
        <f>IF(ISBLANK('1'!B16),"",'1'!B16)</f>
        <v>Bells</v>
      </c>
      <c r="B8" s="26">
        <v>1</v>
      </c>
      <c r="C8" s="26" t="str">
        <f>IF(ISBLANK('1'!C16),"",'1'!C16)</f>
        <v>WS</v>
      </c>
      <c r="D8" s="27">
        <f>IF(ISBLANK('1'!D16),"",'1'!D16)</f>
        <v>45076</v>
      </c>
      <c r="E8" s="42">
        <f>IF(ISBLANK('1'!E16),"",'1'!E16)</f>
        <v>0.1</v>
      </c>
      <c r="F8" s="40">
        <f>IF(ISBLANK('1'!F16),"",'1'!F16)</f>
        <v>0.13</v>
      </c>
      <c r="G8" s="40">
        <f>IF(ISBLANK('1'!G16),"",'1'!G16)</f>
        <v>0.1298</v>
      </c>
      <c r="H8" s="40">
        <f>IF(ISBLANK('1'!H16),"",'1'!H16)</f>
        <v>0.1303</v>
      </c>
      <c r="I8" s="40">
        <f>IF(ISBLANK('1'!I16),"",'1'!I16)</f>
        <v>0.13059999999999999</v>
      </c>
      <c r="J8" s="40">
        <f>IF(ISBLANK('1'!J16),"",'1'!J16)</f>
        <v>5.4999999999999494</v>
      </c>
    </row>
    <row r="9" spans="1:10" x14ac:dyDescent="0.3">
      <c r="A9" s="26" t="str">
        <f>IF(ISBLANK('1'!B17),"",'1'!B17)</f>
        <v>Bells</v>
      </c>
      <c r="B9" s="26">
        <v>2</v>
      </c>
      <c r="C9" s="26" t="str">
        <f>IF(ISBLANK('1'!C17),"",'1'!C17)</f>
        <v>WS</v>
      </c>
      <c r="D9" s="27">
        <f>IF(ISBLANK('1'!D17),"",'1'!D17)</f>
        <v>45076</v>
      </c>
      <c r="E9" s="42">
        <f>IF(ISBLANK('1'!E17),"",'1'!E17)</f>
        <v>0.1</v>
      </c>
      <c r="F9" s="40">
        <f>IF(ISBLANK('1'!F17),"",'1'!F17)</f>
        <v>0.1298</v>
      </c>
      <c r="G9" s="40">
        <f>IF(ISBLANK('1'!G17),"",'1'!G17)</f>
        <v>0.1293</v>
      </c>
      <c r="H9" s="40">
        <f>IF(ISBLANK('1'!H17),"",'1'!H17)</f>
        <v>0.1305</v>
      </c>
      <c r="I9" s="40">
        <f>IF(ISBLANK('1'!I17),"",'1'!I17)</f>
        <v>0.13039999999999999</v>
      </c>
      <c r="J9" s="40">
        <f>IF(ISBLANK('1'!J17),"",'1'!J17)</f>
        <v>9.000000000000119</v>
      </c>
    </row>
    <row r="10" spans="1:10" x14ac:dyDescent="0.3">
      <c r="A10" s="26" t="str">
        <f>IF(ISBLANK('1'!B18),"",'1'!B18)</f>
        <v>ODNR_1</v>
      </c>
      <c r="B10" s="26">
        <v>1</v>
      </c>
      <c r="C10" s="26" t="str">
        <f>IF(ISBLANK('1'!C18),"",'1'!C18)</f>
        <v>WS</v>
      </c>
      <c r="D10" s="27">
        <f>IF(ISBLANK('1'!D18),"",'1'!D18)</f>
        <v>45076</v>
      </c>
      <c r="E10" s="42">
        <f>IF(ISBLANK('1'!E18),"",'1'!E18)</f>
        <v>0.1</v>
      </c>
      <c r="F10" s="40">
        <f>IF(ISBLANK('1'!F18),"",'1'!F18)</f>
        <v>0.1285</v>
      </c>
      <c r="G10" s="40">
        <f>IF(ISBLANK('1'!G18),"",'1'!G18)</f>
        <v>0.1283</v>
      </c>
      <c r="H10" s="40">
        <f>IF(ISBLANK('1'!H18),"",'1'!H18)</f>
        <v>0.12920000000000001</v>
      </c>
      <c r="I10" s="40">
        <f>IF(ISBLANK('1'!I18),"",'1'!I18)</f>
        <v>0.12939999999999999</v>
      </c>
      <c r="J10" s="40">
        <f>IF(ISBLANK('1'!J18),"",'1'!J18)</f>
        <v>8.9999999999998401</v>
      </c>
    </row>
    <row r="11" spans="1:10" x14ac:dyDescent="0.3">
      <c r="A11" s="26" t="str">
        <f>IF(ISBLANK('1'!B19),"",'1'!B19)</f>
        <v>ODNR_1</v>
      </c>
      <c r="B11" s="26">
        <v>2</v>
      </c>
      <c r="C11" s="26" t="str">
        <f>IF(ISBLANK('1'!C19),"",'1'!C19)</f>
        <v>WS</v>
      </c>
      <c r="D11" s="27">
        <f>IF(ISBLANK('1'!D19),"",'1'!D19)</f>
        <v>45076</v>
      </c>
      <c r="E11" s="42">
        <f>IF(ISBLANK('1'!E19),"",'1'!E19)</f>
        <v>0.1</v>
      </c>
      <c r="F11" s="40">
        <f>IF(ISBLANK('1'!F19),"",'1'!F19)</f>
        <v>0.1288</v>
      </c>
      <c r="G11" s="40">
        <f>IF(ISBLANK('1'!G19),"",'1'!G19)</f>
        <v>0.12859999999999999</v>
      </c>
      <c r="H11" s="40">
        <f>IF(ISBLANK('1'!H19),"",'1'!H19)</f>
        <v>0.1305</v>
      </c>
      <c r="I11" s="40">
        <f>IF(ISBLANK('1'!I19),"",'1'!I19)</f>
        <v>0.13039999999999999</v>
      </c>
      <c r="J11" s="40">
        <f>IF(ISBLANK('1'!J19),"",'1'!J19)</f>
        <v>17.500000000000291</v>
      </c>
    </row>
    <row r="12" spans="1:10" x14ac:dyDescent="0.3">
      <c r="A12" s="26" t="str">
        <f>IF(ISBLANK('1'!B20),"",'1'!B20)</f>
        <v>Buoy_2</v>
      </c>
      <c r="B12" s="26">
        <v>1</v>
      </c>
      <c r="C12" s="26" t="str">
        <f>IF(ISBLANK('1'!C20),"",'1'!C20)</f>
        <v>WS</v>
      </c>
      <c r="D12" s="27">
        <f>IF(ISBLANK('1'!D20),"",'1'!D20)</f>
        <v>45076</v>
      </c>
      <c r="E12" s="42">
        <f>IF(ISBLANK('1'!E20),"",'1'!E20)</f>
        <v>0.1</v>
      </c>
      <c r="F12" s="40">
        <f>IF(ISBLANK('1'!F20),"",'1'!F20)</f>
        <v>0.12759999999999999</v>
      </c>
      <c r="G12" s="40">
        <f>IF(ISBLANK('1'!G20),"",'1'!G20)</f>
        <v>0.12720000000000001</v>
      </c>
      <c r="H12" s="40">
        <f>IF(ISBLANK('1'!H20),"",'1'!H20)</f>
        <v>0.1275</v>
      </c>
      <c r="I12" s="40">
        <f>IF(ISBLANK('1'!I20),"",'1'!I20)</f>
        <v>0.12809999999999999</v>
      </c>
      <c r="J12" s="40">
        <f>IF(ISBLANK('1'!J20),"",'1'!J20)</f>
        <v>3.9999999999998366</v>
      </c>
    </row>
    <row r="13" spans="1:10" x14ac:dyDescent="0.3">
      <c r="A13" s="26" t="str">
        <f>IF(ISBLANK('1'!B21),"",'1'!B21)</f>
        <v>Buoy_2</v>
      </c>
      <c r="B13" s="26">
        <v>2</v>
      </c>
      <c r="C13" s="26" t="str">
        <f>IF(ISBLANK('1'!C21),"",'1'!C21)</f>
        <v>WS</v>
      </c>
      <c r="D13" s="27">
        <f>IF(ISBLANK('1'!D21),"",'1'!D21)</f>
        <v>45076</v>
      </c>
      <c r="E13" s="42">
        <f>IF(ISBLANK('1'!E21),"",'1'!E21)</f>
        <v>0.1</v>
      </c>
      <c r="F13" s="40">
        <f>IF(ISBLANK('1'!F21),"",'1'!F21)</f>
        <v>0.12720000000000001</v>
      </c>
      <c r="G13" s="40">
        <f>IF(ISBLANK('1'!G21),"",'1'!G21)</f>
        <v>0.12709999999999999</v>
      </c>
      <c r="H13" s="40">
        <f>IF(ISBLANK('1'!H21),"",'1'!H21)</f>
        <v>0.1283</v>
      </c>
      <c r="I13" s="40">
        <f>IF(ISBLANK('1'!I21),"",'1'!I21)</f>
        <v>0.12809999999999999</v>
      </c>
      <c r="J13" s="40">
        <f>IF(ISBLANK('1'!J21),"",'1'!J21)</f>
        <v>10.499999999999954</v>
      </c>
    </row>
    <row r="14" spans="1:10" x14ac:dyDescent="0.3">
      <c r="A14" s="26" t="str">
        <f>IF(ISBLANK('1'!B22),"",'1'!B22)</f>
        <v>ODNR_2</v>
      </c>
      <c r="B14" s="26">
        <v>1</v>
      </c>
      <c r="C14" s="26" t="str">
        <f>IF(ISBLANK('1'!C22),"",'1'!C22)</f>
        <v>WS</v>
      </c>
      <c r="D14" s="27">
        <f>IF(ISBLANK('1'!D22),"",'1'!D22)</f>
        <v>45076</v>
      </c>
      <c r="E14" s="42">
        <f>IF(ISBLANK('1'!E22),"",'1'!E22)</f>
        <v>0.1</v>
      </c>
      <c r="F14" s="40">
        <f>IF(ISBLANK('1'!F22),"",'1'!F22)</f>
        <v>0.1288</v>
      </c>
      <c r="G14" s="40">
        <f>IF(ISBLANK('1'!G22),"",'1'!G22)</f>
        <v>0.12859999999999999</v>
      </c>
      <c r="H14" s="40">
        <f>IF(ISBLANK('1'!H22),"",'1'!H22)</f>
        <v>0.13100000000000001</v>
      </c>
      <c r="I14" s="40">
        <f>IF(ISBLANK('1'!I22),"",'1'!I22)</f>
        <v>0.13059999999999999</v>
      </c>
      <c r="J14" s="40">
        <f>IF(ISBLANK('1'!J22),"",'1'!J22)</f>
        <v>21.000000000000181</v>
      </c>
    </row>
    <row r="15" spans="1:10" x14ac:dyDescent="0.3">
      <c r="A15" s="26" t="str">
        <f>IF(ISBLANK('1'!B23),"",'1'!B23)</f>
        <v>ODNR_2</v>
      </c>
      <c r="B15" s="26">
        <v>2</v>
      </c>
      <c r="C15" s="26" t="str">
        <f>IF(ISBLANK('1'!C23),"",'1'!C23)</f>
        <v>WS</v>
      </c>
      <c r="D15" s="27">
        <f>IF(ISBLANK('1'!D23),"",'1'!D23)</f>
        <v>45076</v>
      </c>
      <c r="E15" s="42">
        <f>IF(ISBLANK('1'!E23),"",'1'!E23)</f>
        <v>0.1</v>
      </c>
      <c r="F15" s="40">
        <f>IF(ISBLANK('1'!F23),"",'1'!F23)</f>
        <v>0.12720000000000001</v>
      </c>
      <c r="G15" s="40">
        <f>IF(ISBLANK('1'!G23),"",'1'!G23)</f>
        <v>0.12720000000000001</v>
      </c>
      <c r="H15" s="40">
        <f>IF(ISBLANK('1'!H23),"",'1'!H23)</f>
        <v>0.12909999999999999</v>
      </c>
      <c r="I15" s="40">
        <f>IF(ISBLANK('1'!I23),"",'1'!I23)</f>
        <v>0.12920000000000001</v>
      </c>
      <c r="J15" s="40">
        <f>IF(ISBLANK('1'!J23),"",'1'!J23)</f>
        <v>19.499999999999794</v>
      </c>
    </row>
    <row r="16" spans="1:10" x14ac:dyDescent="0.3">
      <c r="A16" s="26" t="str">
        <f>IF(ISBLANK('1'!B24),"",'1'!B24)</f>
        <v>ODNR_6</v>
      </c>
      <c r="B16" s="26">
        <v>1</v>
      </c>
      <c r="C16" s="26" t="str">
        <f>IF(ISBLANK('1'!C24),"",'1'!C24)</f>
        <v>WS</v>
      </c>
      <c r="D16" s="27">
        <f>IF(ISBLANK('1'!D24),"",'1'!D24)</f>
        <v>45076</v>
      </c>
      <c r="E16" s="42">
        <f>IF(ISBLANK('1'!E24),"",'1'!E24)</f>
        <v>0.1</v>
      </c>
      <c r="F16" s="40">
        <f>IF(ISBLANK('1'!F24),"",'1'!F24)</f>
        <v>0.12720000000000001</v>
      </c>
      <c r="G16" s="40">
        <f>IF(ISBLANK('1'!G24),"",'1'!G24)</f>
        <v>0.12670000000000001</v>
      </c>
      <c r="H16" s="40">
        <f>IF(ISBLANK('1'!H24),"",'1'!H24)</f>
        <v>0.13020000000000001</v>
      </c>
      <c r="I16" s="40">
        <f>IF(ISBLANK('1'!I24),"",'1'!I24)</f>
        <v>0.13039999999999999</v>
      </c>
      <c r="J16" s="40">
        <f>IF(ISBLANK('1'!J24),"",'1'!J24)</f>
        <v>33.499999999999915</v>
      </c>
    </row>
    <row r="17" spans="1:10" x14ac:dyDescent="0.3">
      <c r="A17" s="26" t="str">
        <f>IF(ISBLANK('1'!B25),"",'1'!B25)</f>
        <v>ODNR_6</v>
      </c>
      <c r="B17" s="26">
        <v>2</v>
      </c>
      <c r="C17" s="26" t="str">
        <f>IF(ISBLANK('1'!C25),"",'1'!C25)</f>
        <v>WS</v>
      </c>
      <c r="D17" s="27">
        <f>IF(ISBLANK('1'!D25),"",'1'!D25)</f>
        <v>45076</v>
      </c>
      <c r="E17" s="42">
        <f>IF(ISBLANK('1'!E25),"",'1'!E25)</f>
        <v>0.1</v>
      </c>
      <c r="F17" s="40">
        <f>IF(ISBLANK('1'!F25),"",'1'!F25)</f>
        <v>0.129</v>
      </c>
      <c r="G17" s="40">
        <f>IF(ISBLANK('1'!G25),"",'1'!G25)</f>
        <v>0.12859999999999999</v>
      </c>
      <c r="H17" s="40">
        <f>IF(ISBLANK('1'!H25),"",'1'!H25)</f>
        <v>0.13170000000000001</v>
      </c>
      <c r="I17" s="40">
        <f>IF(ISBLANK('1'!I25),"",'1'!I25)</f>
        <v>0.13170000000000001</v>
      </c>
      <c r="J17" s="40">
        <f>IF(ISBLANK('1'!J25),"",'1'!J25)</f>
        <v>29.000000000000135</v>
      </c>
    </row>
    <row r="18" spans="1:10" x14ac:dyDescent="0.3">
      <c r="A18" s="26" t="str">
        <f>IF(ISBLANK('1'!B26),"",'1'!B26)</f>
        <v>ODNR_4</v>
      </c>
      <c r="B18" s="26">
        <v>1</v>
      </c>
      <c r="C18" s="26" t="str">
        <f>IF(ISBLANK('1'!C26),"",'1'!C26)</f>
        <v>WS</v>
      </c>
      <c r="D18" s="27">
        <f>IF(ISBLANK('1'!D26),"",'1'!D26)</f>
        <v>45076</v>
      </c>
      <c r="E18" s="42">
        <f>IF(ISBLANK('1'!E26),"",'1'!E26)</f>
        <v>0.1</v>
      </c>
      <c r="F18" s="40">
        <f>IF(ISBLANK('1'!F26),"",'1'!F26)</f>
        <v>0.13100000000000001</v>
      </c>
      <c r="G18" s="40">
        <f>IF(ISBLANK('1'!G26),"",'1'!G26)</f>
        <v>0.13059999999999999</v>
      </c>
      <c r="H18" s="40">
        <f>IF(ISBLANK('1'!H26),"",'1'!H26)</f>
        <v>0.1338</v>
      </c>
      <c r="I18" s="40">
        <f>IF(ISBLANK('1'!I26),"",'1'!I26)</f>
        <v>0.13370000000000001</v>
      </c>
      <c r="J18" s="40">
        <f>IF(ISBLANK('1'!J26),"",'1'!J26)</f>
        <v>29.500000000000082</v>
      </c>
    </row>
    <row r="19" spans="1:10" x14ac:dyDescent="0.3">
      <c r="A19" s="26" t="str">
        <f>IF(ISBLANK('1'!B27),"",'1'!B27)</f>
        <v>ODNR_4</v>
      </c>
      <c r="B19" s="26">
        <v>2</v>
      </c>
      <c r="C19" s="26" t="str">
        <f>IF(ISBLANK('1'!C27),"",'1'!C27)</f>
        <v>WS</v>
      </c>
      <c r="D19" s="27">
        <f>IF(ISBLANK('1'!D27),"",'1'!D27)</f>
        <v>45076</v>
      </c>
      <c r="E19" s="42">
        <f>IF(ISBLANK('1'!E27),"",'1'!E27)</f>
        <v>0.1</v>
      </c>
      <c r="F19" s="40">
        <f>IF(ISBLANK('1'!F27),"",'1'!F27)</f>
        <v>0.13100000000000001</v>
      </c>
      <c r="G19" s="40">
        <f>IF(ISBLANK('1'!G27),"",'1'!G27)</f>
        <v>0.1298</v>
      </c>
      <c r="H19" s="40">
        <f>IF(ISBLANK('1'!H27),"",'1'!H27)</f>
        <v>0.13220000000000001</v>
      </c>
      <c r="I19" s="40">
        <f>IF(ISBLANK('1'!I27),"",'1'!I27)</f>
        <v>0.13200000000000001</v>
      </c>
      <c r="J19" s="40">
        <f>IF(ISBLANK('1'!J27),"",'1'!J27)</f>
        <v>16.99999999999979</v>
      </c>
    </row>
    <row r="20" spans="1:10" x14ac:dyDescent="0.3">
      <c r="A20" s="26" t="str">
        <f>IF(ISBLANK('1'!B28),"",'1'!B28)</f>
        <v>Muddy_Creek</v>
      </c>
      <c r="B20" s="26">
        <v>1</v>
      </c>
      <c r="C20" s="26" t="str">
        <f>IF(ISBLANK('1'!C28),"",'1'!C28)</f>
        <v>WS</v>
      </c>
      <c r="D20" s="27">
        <f>IF(ISBLANK('1'!D28),"",'1'!D28)</f>
        <v>45076</v>
      </c>
      <c r="E20" s="42">
        <f>IF(ISBLANK('1'!E28),"",'1'!E28)</f>
        <v>0.1</v>
      </c>
      <c r="F20" s="40">
        <f>IF(ISBLANK('1'!F28),"",'1'!F28)</f>
        <v>0.12790000000000001</v>
      </c>
      <c r="G20" s="40">
        <f>IF(ISBLANK('1'!G28),"",'1'!G28)</f>
        <v>0.12770000000000001</v>
      </c>
      <c r="H20" s="40">
        <f>IF(ISBLANK('1'!H28),"",'1'!H28)</f>
        <v>0.13289999999999999</v>
      </c>
      <c r="I20" s="40">
        <f>IF(ISBLANK('1'!I28),"",'1'!I28)</f>
        <v>0.13250000000000001</v>
      </c>
      <c r="J20" s="40">
        <f>IF(ISBLANK('1'!J28),"",'1'!J28)</f>
        <v>48.999999999999595</v>
      </c>
    </row>
    <row r="21" spans="1:10" x14ac:dyDescent="0.3">
      <c r="A21" s="26" t="str">
        <f>IF(ISBLANK('1'!B29),"",'1'!B29)</f>
        <v>Muddy_Creek</v>
      </c>
      <c r="B21" s="26">
        <v>2</v>
      </c>
      <c r="C21" s="26" t="str">
        <f>IF(ISBLANK('1'!C29),"",'1'!C29)</f>
        <v>WS</v>
      </c>
      <c r="D21" s="27">
        <f>IF(ISBLANK('1'!D29),"",'1'!D29)</f>
        <v>45076</v>
      </c>
      <c r="E21" s="42">
        <f>IF(ISBLANK('1'!E29),"",'1'!E29)</f>
        <v>0.1</v>
      </c>
      <c r="F21" s="40">
        <f>IF(ISBLANK('1'!F29),"",'1'!F29)</f>
        <v>0.12889999999999999</v>
      </c>
      <c r="G21" s="40">
        <f>IF(ISBLANK('1'!G29),"",'1'!G29)</f>
        <v>0.1285</v>
      </c>
      <c r="H21" s="40">
        <f>IF(ISBLANK('1'!H29),"",'1'!H29)</f>
        <v>0.1341</v>
      </c>
      <c r="I21" s="40">
        <f>IF(ISBLANK('1'!I29),"",'1'!I29)</f>
        <v>0.1341</v>
      </c>
      <c r="J21" s="40">
        <f>IF(ISBLANK('1'!J29),"",'1'!J29)</f>
        <v>54.000000000000163</v>
      </c>
    </row>
    <row r="22" spans="1:10" x14ac:dyDescent="0.3">
      <c r="A22" s="26" t="str">
        <f>IF(ISBLANK('2'!B10),"",'2'!B10)</f>
        <v>Muddy_Creek</v>
      </c>
      <c r="B22" s="26">
        <v>1</v>
      </c>
      <c r="C22" s="26" t="str">
        <f>IF(ISBLANK('2'!C10),"",'2'!C10)</f>
        <v>WS</v>
      </c>
      <c r="D22" s="27">
        <f>IF(ISBLANK('2'!D10),"",'2'!D10)</f>
        <v>45083</v>
      </c>
      <c r="E22" s="42">
        <f>IF(ISBLANK('2'!E10),"",'2'!E10)</f>
        <v>0.1</v>
      </c>
      <c r="F22" s="40">
        <f>IF(ISBLANK('2'!F10),"",'2'!F10)</f>
        <v>0.12790000000000001</v>
      </c>
      <c r="G22" s="40">
        <f>IF(ISBLANK('2'!G10),"",'2'!G10)</f>
        <v>0.12759999999999999</v>
      </c>
      <c r="H22" s="40">
        <f>IF(ISBLANK('2'!H10),"",'2'!H10)</f>
        <v>0.1331</v>
      </c>
      <c r="I22" s="40">
        <f>IF(ISBLANK('2'!I10),"",'2'!I10)</f>
        <v>0.13270000000000001</v>
      </c>
      <c r="J22" s="40">
        <f>IF(ISBLANK('2'!J10),"",'2'!J10)</f>
        <v>51.500000000000149</v>
      </c>
    </row>
    <row r="23" spans="1:10" x14ac:dyDescent="0.3">
      <c r="A23" s="26" t="str">
        <f>IF(ISBLANK('2'!B11),"",'2'!B11)</f>
        <v>Muddy_Creek</v>
      </c>
      <c r="B23" s="26">
        <v>2</v>
      </c>
      <c r="C23" s="26" t="str">
        <f>IF(ISBLANK('2'!C11),"",'2'!C11)</f>
        <v>WS</v>
      </c>
      <c r="D23" s="27">
        <f>IF(ISBLANK('2'!D11),"",'2'!D11)</f>
        <v>45083</v>
      </c>
      <c r="E23" s="42">
        <f>IF(ISBLANK('2'!E11),"",'2'!E11)</f>
        <v>0.1</v>
      </c>
      <c r="F23" s="40">
        <f>IF(ISBLANK('2'!F11),"",'2'!F11)</f>
        <v>0.12839999999999999</v>
      </c>
      <c r="G23" s="40">
        <f>IF(ISBLANK('2'!G11),"",'2'!G11)</f>
        <v>0.1285</v>
      </c>
      <c r="H23" s="40">
        <f>IF(ISBLANK('2'!H11),"",'2'!H11)</f>
        <v>0.1326</v>
      </c>
      <c r="I23" s="40">
        <f>IF(ISBLANK('2'!I11),"",'2'!I11)</f>
        <v>0.13250000000000001</v>
      </c>
      <c r="J23" s="40">
        <f>IF(ISBLANK('2'!J11),"",'2'!J11)</f>
        <v>40.999999999999922</v>
      </c>
    </row>
    <row r="24" spans="1:10" x14ac:dyDescent="0.3">
      <c r="A24" s="26" t="str">
        <f>IF(ISBLANK('2'!B12),"",'2'!B12)</f>
        <v>ODNR_4</v>
      </c>
      <c r="B24" s="26">
        <v>1</v>
      </c>
      <c r="C24" s="26" t="str">
        <f>IF(ISBLANK('2'!C12),"",'2'!C12)</f>
        <v>WS</v>
      </c>
      <c r="D24" s="27">
        <f>IF(ISBLANK('2'!D12),"",'2'!D12)</f>
        <v>45083</v>
      </c>
      <c r="E24" s="42">
        <f>IF(ISBLANK('2'!E12),"",'2'!E12)</f>
        <v>0.1</v>
      </c>
      <c r="F24" s="40">
        <f>IF(ISBLANK('2'!F12),"",'2'!F12)</f>
        <v>0.1275</v>
      </c>
      <c r="G24" s="40">
        <f>IF(ISBLANK('2'!G12),"",'2'!G12)</f>
        <v>0.12720000000000001</v>
      </c>
      <c r="H24" s="40">
        <f>IF(ISBLANK('2'!H12),"",'2'!H12)</f>
        <v>0.12970000000000001</v>
      </c>
      <c r="I24" s="40">
        <f>IF(ISBLANK('2'!I12),"",'2'!I12)</f>
        <v>0.1295</v>
      </c>
      <c r="J24" s="40">
        <f>IF(ISBLANK('2'!J12),"",'2'!J12)</f>
        <v>22.499999999999741</v>
      </c>
    </row>
    <row r="25" spans="1:10" x14ac:dyDescent="0.3">
      <c r="A25" s="26" t="str">
        <f>IF(ISBLANK('2'!B13),"",'2'!B13)</f>
        <v>ODNR_4</v>
      </c>
      <c r="B25" s="26">
        <v>2</v>
      </c>
      <c r="C25" s="26" t="str">
        <f>IF(ISBLANK('2'!C13),"",'2'!C13)</f>
        <v>WS</v>
      </c>
      <c r="D25" s="27">
        <f>IF(ISBLANK('2'!D13),"",'2'!D13)</f>
        <v>45083</v>
      </c>
      <c r="E25" s="42">
        <f>IF(ISBLANK('2'!E13),"",'2'!E13)</f>
        <v>0.1</v>
      </c>
      <c r="F25" s="40">
        <f>IF(ISBLANK('2'!F13),"",'2'!F13)</f>
        <v>0.1265</v>
      </c>
      <c r="G25" s="40">
        <f>IF(ISBLANK('2'!G13),"",'2'!G13)</f>
        <v>0.12609999999999999</v>
      </c>
      <c r="H25" s="40">
        <f>IF(ISBLANK('2'!H13),"",'2'!H13)</f>
        <v>0.12859999999999999</v>
      </c>
      <c r="I25" s="40">
        <f>IF(ISBLANK('2'!I13),"",'2'!I13)</f>
        <v>0.12820000000000001</v>
      </c>
      <c r="J25" s="40">
        <f>IF(ISBLANK('2'!J13),"",'2'!J13)</f>
        <v>21.000000000000181</v>
      </c>
    </row>
    <row r="26" spans="1:10" x14ac:dyDescent="0.3">
      <c r="A26" s="26" t="str">
        <f>IF(ISBLANK('2'!B14),"",'2'!B14)</f>
        <v>ODNR_6</v>
      </c>
      <c r="B26" s="26">
        <v>1</v>
      </c>
      <c r="C26" s="26" t="str">
        <f>IF(ISBLANK('2'!C14),"",'2'!C14)</f>
        <v>WS</v>
      </c>
      <c r="D26" s="27">
        <f>IF(ISBLANK('2'!D14),"",'2'!D14)</f>
        <v>45083</v>
      </c>
      <c r="E26" s="42">
        <f>IF(ISBLANK('2'!E14),"",'2'!E14)</f>
        <v>0.1</v>
      </c>
      <c r="F26" s="40">
        <f>IF(ISBLANK('2'!F14),"",'2'!F14)</f>
        <v>0.1285</v>
      </c>
      <c r="G26" s="40">
        <f>IF(ISBLANK('2'!G14),"",'2'!G14)</f>
        <v>0.12820000000000001</v>
      </c>
      <c r="H26" s="40">
        <f>IF(ISBLANK('2'!H14),"",'2'!H14)</f>
        <v>0.13139999999999999</v>
      </c>
      <c r="I26" s="40">
        <f>IF(ISBLANK('2'!I14),"",'2'!I14)</f>
        <v>0.13120000000000001</v>
      </c>
      <c r="J26" s="40">
        <f>IF(ISBLANK('2'!J14),"",'2'!J14)</f>
        <v>29.499999999999805</v>
      </c>
    </row>
    <row r="27" spans="1:10" x14ac:dyDescent="0.3">
      <c r="A27" s="26" t="str">
        <f>IF(ISBLANK('2'!B15),"",'2'!B15)</f>
        <v>ODNR_6</v>
      </c>
      <c r="B27" s="26">
        <v>2</v>
      </c>
      <c r="C27" s="26" t="str">
        <f>IF(ISBLANK('2'!C15),"",'2'!C15)</f>
        <v>WS</v>
      </c>
      <c r="D27" s="27">
        <f>IF(ISBLANK('2'!D15),"",'2'!D15)</f>
        <v>45083</v>
      </c>
      <c r="E27" s="42">
        <f>IF(ISBLANK('2'!E15),"",'2'!E15)</f>
        <v>0.1</v>
      </c>
      <c r="F27" s="40">
        <f>IF(ISBLANK('2'!F15),"",'2'!F15)</f>
        <v>0.1268</v>
      </c>
      <c r="G27" s="40">
        <f>IF(ISBLANK('2'!G15),"",'2'!G15)</f>
        <v>0.12640000000000001</v>
      </c>
      <c r="H27" s="40">
        <f>IF(ISBLANK('2'!H15),"",'2'!H15)</f>
        <v>0.13</v>
      </c>
      <c r="I27" s="40">
        <f>IF(ISBLANK('2'!I15),"",'2'!I15)</f>
        <v>0.12989999999999999</v>
      </c>
      <c r="J27" s="40">
        <f>IF(ISBLANK('2'!J15),"",'2'!J15)</f>
        <v>33.500000000000192</v>
      </c>
    </row>
    <row r="28" spans="1:10" x14ac:dyDescent="0.3">
      <c r="A28" s="26" t="str">
        <f>IF(ISBLANK('2'!B16),"",'2'!B16)</f>
        <v>Bridge</v>
      </c>
      <c r="B28" s="26">
        <v>1</v>
      </c>
      <c r="C28" s="26" t="str">
        <f>IF(ISBLANK('2'!C16),"",'2'!C16)</f>
        <v>WS</v>
      </c>
      <c r="D28" s="27">
        <f>IF(ISBLANK('2'!D16),"",'2'!D16)</f>
        <v>45083</v>
      </c>
      <c r="E28" s="42">
        <f>IF(ISBLANK('2'!E16),"",'2'!E16)</f>
        <v>0.1</v>
      </c>
      <c r="F28" s="40">
        <f>IF(ISBLANK('2'!F16),"",'2'!F16)</f>
        <v>0.12870000000000001</v>
      </c>
      <c r="G28" s="40">
        <f>IF(ISBLANK('2'!G16),"",'2'!G16)</f>
        <v>0.12870000000000001</v>
      </c>
      <c r="H28" s="40">
        <f>IF(ISBLANK('2'!H16),"",'2'!H16)</f>
        <v>0.13089999999999999</v>
      </c>
      <c r="I28" s="40">
        <f>IF(ISBLANK('2'!I16),"",'2'!I16)</f>
        <v>0.1308</v>
      </c>
      <c r="J28" s="40">
        <f>IF(ISBLANK('2'!J16),"",'2'!J16)</f>
        <v>21.499999999999851</v>
      </c>
    </row>
    <row r="29" spans="1:10" x14ac:dyDescent="0.3">
      <c r="A29" s="26" t="str">
        <f>IF(ISBLANK('2'!B17),"",'2'!B17)</f>
        <v>Bridge</v>
      </c>
      <c r="B29" s="26">
        <v>2</v>
      </c>
      <c r="C29" s="26" t="str">
        <f>IF(ISBLANK('2'!C17),"",'2'!C17)</f>
        <v>WS</v>
      </c>
      <c r="D29" s="27">
        <f>IF(ISBLANK('2'!D17),"",'2'!D17)</f>
        <v>45083</v>
      </c>
      <c r="E29" s="42">
        <f>IF(ISBLANK('2'!E17),"",'2'!E17)</f>
        <v>0.1</v>
      </c>
      <c r="F29" s="40">
        <f>IF(ISBLANK('2'!F17),"",'2'!F17)</f>
        <v>0.12839999999999999</v>
      </c>
      <c r="G29" s="40">
        <f>IF(ISBLANK('2'!G17),"",'2'!G17)</f>
        <v>0.12820000000000001</v>
      </c>
      <c r="H29" s="40">
        <f>IF(ISBLANK('2'!H17),"",'2'!H17)</f>
        <v>0.13039999999999999</v>
      </c>
      <c r="I29" s="40">
        <f>IF(ISBLANK('2'!I17),"",'2'!I17)</f>
        <v>0.13039999999999999</v>
      </c>
      <c r="J29" s="40">
        <f>IF(ISBLANK('2'!J17),"",'2'!J17)</f>
        <v>20.999999999999908</v>
      </c>
    </row>
    <row r="30" spans="1:10" x14ac:dyDescent="0.3">
      <c r="A30" s="26" t="str">
        <f>IF(ISBLANK('2'!B18),"",'2'!B18)</f>
        <v>ODNR_2</v>
      </c>
      <c r="B30" s="26">
        <v>1</v>
      </c>
      <c r="C30" s="26" t="str">
        <f>IF(ISBLANK('2'!C18),"",'2'!C18)</f>
        <v>WS</v>
      </c>
      <c r="D30" s="27">
        <f>IF(ISBLANK('2'!D18),"",'2'!D18)</f>
        <v>45083</v>
      </c>
      <c r="E30" s="42">
        <f>IF(ISBLANK('2'!E18),"",'2'!E18)</f>
        <v>0.1</v>
      </c>
      <c r="F30" s="40">
        <f>IF(ISBLANK('2'!F18),"",'2'!F18)</f>
        <v>0.1275</v>
      </c>
      <c r="G30" s="40">
        <f>IF(ISBLANK('2'!G18),"",'2'!G18)</f>
        <v>0.12790000000000001</v>
      </c>
      <c r="H30" s="40">
        <f>IF(ISBLANK('2'!H18),"",'2'!H18)</f>
        <v>0.12920000000000001</v>
      </c>
      <c r="I30" s="40">
        <f>IF(ISBLANK('2'!I18),"",'2'!I18)</f>
        <v>0.1295</v>
      </c>
      <c r="J30" s="40">
        <f>IF(ISBLANK('2'!J18),"",'2'!J18)</f>
        <v>16.500000000000124</v>
      </c>
    </row>
    <row r="31" spans="1:10" x14ac:dyDescent="0.3">
      <c r="A31" s="26" t="str">
        <f>IF(ISBLANK('2'!B19),"",'2'!B19)</f>
        <v>ODNR_2</v>
      </c>
      <c r="B31" s="26">
        <v>2</v>
      </c>
      <c r="C31" s="26" t="str">
        <f>IF(ISBLANK('2'!C19),"",'2'!C19)</f>
        <v>WS</v>
      </c>
      <c r="D31" s="27">
        <f>IF(ISBLANK('2'!D19),"",'2'!D19)</f>
        <v>45083</v>
      </c>
      <c r="E31" s="42">
        <f>IF(ISBLANK('2'!E19),"",'2'!E19)</f>
        <v>0.1</v>
      </c>
      <c r="F31" s="40">
        <f>IF(ISBLANK('2'!F19),"",'2'!F19)</f>
        <v>0.12859999999999999</v>
      </c>
      <c r="G31" s="40">
        <f>IF(ISBLANK('2'!G19),"",'2'!G19)</f>
        <v>0.12839999999999999</v>
      </c>
      <c r="H31" s="40">
        <f>IF(ISBLANK('2'!H19),"",'2'!H19)</f>
        <v>0.1303</v>
      </c>
      <c r="I31" s="40">
        <f>IF(ISBLANK('2'!I19),"",'2'!I19)</f>
        <v>0.13059999999999999</v>
      </c>
      <c r="J31" s="40">
        <f>IF(ISBLANK('2'!J19),"",'2'!J19)</f>
        <v>19.500000000000071</v>
      </c>
    </row>
    <row r="32" spans="1:10" x14ac:dyDescent="0.3">
      <c r="A32" s="26" t="str">
        <f>IF(ISBLANK('2'!B20),"",'2'!B20)</f>
        <v>Buoy_2</v>
      </c>
      <c r="B32" s="26">
        <v>1</v>
      </c>
      <c r="C32" s="26" t="str">
        <f>IF(ISBLANK('2'!C20),"",'2'!C20)</f>
        <v>WS</v>
      </c>
      <c r="D32" s="27">
        <f>IF(ISBLANK('2'!D20),"",'2'!D20)</f>
        <v>45083</v>
      </c>
      <c r="E32" s="42">
        <f>IF(ISBLANK('2'!E20),"",'2'!E20)</f>
        <v>0.1</v>
      </c>
      <c r="F32" s="40">
        <f>IF(ISBLANK('2'!F20),"",'2'!F20)</f>
        <v>0.12720000000000001</v>
      </c>
      <c r="G32" s="40">
        <f>IF(ISBLANK('2'!G20),"",'2'!G20)</f>
        <v>0.12720000000000001</v>
      </c>
      <c r="H32" s="40">
        <f>IF(ISBLANK('2'!H20),"",'2'!H20)</f>
        <v>0.129</v>
      </c>
      <c r="I32" s="40">
        <f>IF(ISBLANK('2'!I20),"",'2'!I20)</f>
        <v>0.12909999999999999</v>
      </c>
      <c r="J32" s="40">
        <f>IF(ISBLANK('2'!J20),"",'2'!J20)</f>
        <v>18.499999999999904</v>
      </c>
    </row>
    <row r="33" spans="1:10" x14ac:dyDescent="0.3">
      <c r="A33" s="26" t="str">
        <f>IF(ISBLANK('2'!B21),"",'2'!B21)</f>
        <v>Buoy_2</v>
      </c>
      <c r="B33" s="26">
        <v>2</v>
      </c>
      <c r="C33" s="26" t="str">
        <f>IF(ISBLANK('2'!C21),"",'2'!C21)</f>
        <v>WS</v>
      </c>
      <c r="D33" s="27">
        <f>IF(ISBLANK('2'!D21),"",'2'!D21)</f>
        <v>45083</v>
      </c>
      <c r="E33" s="42">
        <f>IF(ISBLANK('2'!E21),"",'2'!E21)</f>
        <v>0.1</v>
      </c>
      <c r="F33" s="40">
        <f>IF(ISBLANK('2'!F21),"",'2'!F21)</f>
        <v>0.12820000000000001</v>
      </c>
      <c r="G33" s="40">
        <f>IF(ISBLANK('2'!G21),"",'2'!G21)</f>
        <v>0.12809999999999999</v>
      </c>
      <c r="H33" s="40">
        <f>IF(ISBLANK('2'!H21),"",'2'!H21)</f>
        <v>0.13020000000000001</v>
      </c>
      <c r="I33" s="40">
        <f>IF(ISBLANK('2'!I21),"",'2'!I21)</f>
        <v>0.13059999999999999</v>
      </c>
      <c r="J33" s="40">
        <f>IF(ISBLANK('2'!J21),"",'2'!J21)</f>
        <v>22.500000000000295</v>
      </c>
    </row>
    <row r="34" spans="1:10" x14ac:dyDescent="0.3">
      <c r="A34" s="26" t="str">
        <f>IF(ISBLANK('2'!B22),"",'2'!B22)</f>
        <v>ODNR_1</v>
      </c>
      <c r="B34" s="26">
        <v>1</v>
      </c>
      <c r="C34" s="26" t="str">
        <f>IF(ISBLANK('2'!C22),"",'2'!C22)</f>
        <v>WS</v>
      </c>
      <c r="D34" s="27">
        <f>IF(ISBLANK('2'!D22),"",'2'!D22)</f>
        <v>45083</v>
      </c>
      <c r="E34" s="42">
        <f>IF(ISBLANK('2'!E22),"",'2'!E22)</f>
        <v>0.1</v>
      </c>
      <c r="F34" s="40">
        <f>IF(ISBLANK('2'!F22),"",'2'!F22)</f>
        <v>0.12790000000000001</v>
      </c>
      <c r="G34" s="40">
        <f>IF(ISBLANK('2'!G22),"",'2'!G22)</f>
        <v>0.12790000000000001</v>
      </c>
      <c r="H34" s="40">
        <f>IF(ISBLANK('2'!H22),"",'2'!H22)</f>
        <v>0.1288</v>
      </c>
      <c r="I34" s="40">
        <f>IF(ISBLANK('2'!I22),"",'2'!I22)</f>
        <v>0.12909999999999999</v>
      </c>
      <c r="J34" s="40">
        <f>IF(ISBLANK('2'!J22),"",'2'!J22)</f>
        <v>10.499999999999954</v>
      </c>
    </row>
    <row r="35" spans="1:10" x14ac:dyDescent="0.3">
      <c r="A35" s="26" t="str">
        <f>IF(ISBLANK('2'!B23),"",'2'!B23)</f>
        <v>ODNR_1</v>
      </c>
      <c r="B35" s="26">
        <v>2</v>
      </c>
      <c r="C35" s="26" t="str">
        <f>IF(ISBLANK('2'!C23),"",'2'!C23)</f>
        <v>WS</v>
      </c>
      <c r="D35" s="27">
        <f>IF(ISBLANK('2'!D23),"",'2'!D23)</f>
        <v>45083</v>
      </c>
      <c r="E35" s="42">
        <f>IF(ISBLANK('2'!E23),"",'2'!E23)</f>
        <v>0.1</v>
      </c>
      <c r="F35" s="40">
        <f>IF(ISBLANK('2'!F23),"",'2'!F23)</f>
        <v>0.12690000000000001</v>
      </c>
      <c r="G35" s="40">
        <f>IF(ISBLANK('2'!G23),"",'2'!G23)</f>
        <v>0.1268</v>
      </c>
      <c r="H35" s="40">
        <f>IF(ISBLANK('2'!H23),"",'2'!H23)</f>
        <v>0.1283</v>
      </c>
      <c r="I35" s="40">
        <f>IF(ISBLANK('2'!I23),"",'2'!I23)</f>
        <v>0.1283</v>
      </c>
      <c r="J35" s="40">
        <f>IF(ISBLANK('2'!J23),"",'2'!J23)</f>
        <v>14.49999999999979</v>
      </c>
    </row>
    <row r="36" spans="1:10" x14ac:dyDescent="0.3">
      <c r="A36" s="26" t="str">
        <f>IF(ISBLANK('2'!B24),"",'2'!B24)</f>
        <v>EC_1163</v>
      </c>
      <c r="B36" s="26">
        <v>1</v>
      </c>
      <c r="C36" s="26" t="str">
        <f>IF(ISBLANK('2'!C24),"",'2'!C24)</f>
        <v>WS</v>
      </c>
      <c r="D36" s="27">
        <f>IF(ISBLANK('2'!D24),"",'2'!D24)</f>
        <v>45083</v>
      </c>
      <c r="E36" s="42">
        <f>IF(ISBLANK('2'!E24),"",'2'!E24)</f>
        <v>0.1</v>
      </c>
      <c r="F36" s="40">
        <f>IF(ISBLANK('2'!F24),"",'2'!F24)</f>
        <v>0.12889999999999999</v>
      </c>
      <c r="G36" s="40">
        <f>IF(ISBLANK('2'!G24),"",'2'!G24)</f>
        <v>0.12909999999999999</v>
      </c>
      <c r="H36" s="40">
        <f>IF(ISBLANK('2'!H24),"",'2'!H24)</f>
        <v>0.13009999999999999</v>
      </c>
      <c r="I36" s="40">
        <f>IF(ISBLANK('2'!I24),"",'2'!I24)</f>
        <v>0.13</v>
      </c>
      <c r="J36" s="40">
        <f>IF(ISBLANK('2'!J24),"",'2'!J24)</f>
        <v>10.499999999999954</v>
      </c>
    </row>
    <row r="37" spans="1:10" x14ac:dyDescent="0.3">
      <c r="A37" s="26" t="str">
        <f>IF(ISBLANK('2'!B25),"",'2'!B25)</f>
        <v>EC_1163</v>
      </c>
      <c r="B37" s="26">
        <v>2</v>
      </c>
      <c r="C37" s="26" t="str">
        <f>IF(ISBLANK('2'!C25),"",'2'!C25)</f>
        <v>WS</v>
      </c>
      <c r="D37" s="27">
        <f>IF(ISBLANK('2'!D25),"",'2'!D25)</f>
        <v>45083</v>
      </c>
      <c r="E37" s="42">
        <f>IF(ISBLANK('2'!E25),"",'2'!E25)</f>
        <v>0.1</v>
      </c>
      <c r="F37" s="40">
        <f>IF(ISBLANK('2'!F25),"",'2'!F25)</f>
        <v>0.12839999999999999</v>
      </c>
      <c r="G37" s="40">
        <f>IF(ISBLANK('2'!G25),"",'2'!G25)</f>
        <v>0.12859999999999999</v>
      </c>
      <c r="H37" s="40">
        <f>IF(ISBLANK('2'!H25),"",'2'!H25)</f>
        <v>0.12970000000000001</v>
      </c>
      <c r="I37" s="40">
        <f>IF(ISBLANK('2'!I25),"",'2'!I25)</f>
        <v>0.1295</v>
      </c>
      <c r="J37" s="40">
        <f>IF(ISBLANK('2'!J25),"",'2'!J25)</f>
        <v>10.999999999999899</v>
      </c>
    </row>
    <row r="38" spans="1:10" x14ac:dyDescent="0.3">
      <c r="A38" s="26" t="str">
        <f>IF(ISBLANK('2'!B26),"",'2'!B26)</f>
        <v>Causeway</v>
      </c>
      <c r="B38" s="26">
        <v>1</v>
      </c>
      <c r="C38" s="26" t="str">
        <f>IF(ISBLANK('2'!C26),"",'2'!C26)</f>
        <v>WS</v>
      </c>
      <c r="D38" s="27">
        <f>IF(ISBLANK('2'!D26),"",'2'!D26)</f>
        <v>45083</v>
      </c>
      <c r="E38" s="42">
        <f>IF(ISBLANK('2'!E26),"",'2'!E26)</f>
        <v>0.1</v>
      </c>
      <c r="F38" s="40">
        <f>IF(ISBLANK('2'!F26),"",'2'!F26)</f>
        <v>0.12909999999999999</v>
      </c>
      <c r="G38" s="40">
        <f>IF(ISBLANK('2'!G26),"",'2'!G26)</f>
        <v>0.1293</v>
      </c>
      <c r="H38" s="40">
        <f>IF(ISBLANK('2'!H26),"",'2'!H26)</f>
        <v>0.1305</v>
      </c>
      <c r="I38" s="40">
        <f>IF(ISBLANK('2'!I26),"",'2'!I26)</f>
        <v>0.13020000000000001</v>
      </c>
      <c r="J38" s="40">
        <f>IF(ISBLANK('2'!J26),"",'2'!J26)</f>
        <v>11.500000000000398</v>
      </c>
    </row>
    <row r="39" spans="1:10" x14ac:dyDescent="0.3">
      <c r="A39" s="26" t="str">
        <f>IF(ISBLANK('2'!B27),"",'2'!B27)</f>
        <v>Causeway</v>
      </c>
      <c r="B39" s="26">
        <v>2</v>
      </c>
      <c r="C39" s="26" t="str">
        <f>IF(ISBLANK('2'!C27),"",'2'!C27)</f>
        <v>WS</v>
      </c>
      <c r="D39" s="27">
        <f>IF(ISBLANK('2'!D27),"",'2'!D27)</f>
        <v>45083</v>
      </c>
      <c r="E39" s="42">
        <f>IF(ISBLANK('2'!E27),"",'2'!E27)</f>
        <v>0.1</v>
      </c>
      <c r="F39" s="40">
        <f>IF(ISBLANK('2'!F27),"",'2'!F27)</f>
        <v>0.12759999999999999</v>
      </c>
      <c r="G39" s="40">
        <f>IF(ISBLANK('2'!G27),"",'2'!G27)</f>
        <v>0.12790000000000001</v>
      </c>
      <c r="H39" s="40">
        <f>IF(ISBLANK('2'!H27),"",'2'!H27)</f>
        <v>0.1288</v>
      </c>
      <c r="I39" s="40">
        <f>IF(ISBLANK('2'!I27),"",'2'!I27)</f>
        <v>0.1288</v>
      </c>
      <c r="J39" s="40">
        <f>IF(ISBLANK('2'!J27),"",'2'!J27)</f>
        <v>10.499999999999954</v>
      </c>
    </row>
    <row r="40" spans="1:10" x14ac:dyDescent="0.3">
      <c r="A40" s="26" t="str">
        <f>IF(ISBLANK('2'!B28),"",'2'!B28)</f>
        <v>Bells</v>
      </c>
      <c r="B40" s="26">
        <v>1</v>
      </c>
      <c r="C40" s="26" t="str">
        <f>IF(ISBLANK('2'!C28),"",'2'!C28)</f>
        <v>WS</v>
      </c>
      <c r="D40" s="27">
        <f>IF(ISBLANK('2'!D28),"",'2'!D28)</f>
        <v>45083</v>
      </c>
      <c r="E40" s="42">
        <f>IF(ISBLANK('2'!E28),"",'2'!E28)</f>
        <v>0.1</v>
      </c>
      <c r="F40" s="40">
        <f>IF(ISBLANK('2'!F28),"",'2'!F28)</f>
        <v>0.12709999999999999</v>
      </c>
      <c r="G40" s="40">
        <f>IF(ISBLANK('2'!G28),"",'2'!G28)</f>
        <v>0.1273</v>
      </c>
      <c r="H40" s="40">
        <f>IF(ISBLANK('2'!H28),"",'2'!H28)</f>
        <v>0.128</v>
      </c>
      <c r="I40" s="40">
        <f>IF(ISBLANK('2'!I28),"",'2'!I28)</f>
        <v>0.128</v>
      </c>
      <c r="J40" s="40">
        <f>IF(ISBLANK('2'!J28),"",'2'!J28)</f>
        <v>8.0000000000002292</v>
      </c>
    </row>
    <row r="41" spans="1:10" x14ac:dyDescent="0.3">
      <c r="A41" s="26" t="str">
        <f>IF(ISBLANK('2'!B29),"",'2'!B29)</f>
        <v>Bells</v>
      </c>
      <c r="B41" s="26">
        <v>2</v>
      </c>
      <c r="C41" s="26" t="str">
        <f>IF(ISBLANK('2'!C29),"",'2'!C29)</f>
        <v>WS</v>
      </c>
      <c r="D41" s="27">
        <f>IF(ISBLANK('2'!D29),"",'2'!D29)</f>
        <v>45083</v>
      </c>
      <c r="E41" s="42">
        <f>IF(ISBLANK('2'!E29),"",'2'!E29)</f>
        <v>0.1</v>
      </c>
      <c r="F41" s="40">
        <f>IF(ISBLANK('2'!F29),"",'2'!F29)</f>
        <v>0.12720000000000001</v>
      </c>
      <c r="G41" s="40">
        <f>IF(ISBLANK('2'!G29),"",'2'!G29)</f>
        <v>0.1273</v>
      </c>
      <c r="H41" s="40">
        <f>IF(ISBLANK('2'!H29),"",'2'!H29)</f>
        <v>0.128</v>
      </c>
      <c r="I41" s="40">
        <f>IF(ISBLANK('2'!I29),"",'2'!I29)</f>
        <v>0.12809999999999999</v>
      </c>
      <c r="J41" s="40">
        <f>IF(ISBLANK('2'!J29),"",'2'!J29)</f>
        <v>7.9999999999999512</v>
      </c>
    </row>
    <row r="42" spans="1:10" x14ac:dyDescent="0.3">
      <c r="A42" s="26" t="str">
        <f>IF(ISBLANK('3'!B10),"",'3'!B10)</f>
        <v>Muddy_Creek</v>
      </c>
      <c r="B42" s="26">
        <v>1</v>
      </c>
      <c r="C42" s="26" t="str">
        <f>IF(ISBLANK('3'!C10),"",'3'!C10)</f>
        <v>WS</v>
      </c>
      <c r="D42" s="27">
        <f>IF(ISBLANK('3'!D10),"",'3'!D10)</f>
        <v>45090</v>
      </c>
      <c r="E42" s="42">
        <f>IF(ISBLANK('3'!E10),"",'3'!E10)</f>
        <v>0.1</v>
      </c>
      <c r="F42" s="40">
        <f>IF(ISBLANK('3'!F10),"",'3'!F10)</f>
        <v>0.128</v>
      </c>
      <c r="G42" s="40">
        <f>IF(ISBLANK('3'!G10),"",'3'!G10)</f>
        <v>0.12839999999999999</v>
      </c>
      <c r="H42" s="40">
        <f>IF(ISBLANK('3'!H10),"",'3'!H10)</f>
        <v>0.17180000000000001</v>
      </c>
      <c r="I42" s="40">
        <f>IF(ISBLANK('3'!I10),"",'3'!I10)</f>
        <v>0.17130000000000001</v>
      </c>
      <c r="J42" s="40">
        <f>IF(ISBLANK('3'!J10),"",'3'!J10)</f>
        <v>433.50000000000028</v>
      </c>
    </row>
    <row r="43" spans="1:10" x14ac:dyDescent="0.3">
      <c r="A43" s="26" t="str">
        <f>IF(ISBLANK('3'!B12),"",'3'!B12)</f>
        <v>ODNR_6</v>
      </c>
      <c r="B43" s="26">
        <v>1</v>
      </c>
      <c r="C43" s="26" t="str">
        <f>IF(ISBLANK('3'!C12),"",'3'!C12)</f>
        <v>WS</v>
      </c>
      <c r="D43" s="27">
        <f>IF(ISBLANK('3'!D12),"",'3'!D12)</f>
        <v>45090</v>
      </c>
      <c r="E43" s="42">
        <f>IF(ISBLANK('3'!E12),"",'3'!E12)</f>
        <v>0.1</v>
      </c>
      <c r="F43" s="40">
        <f>IF(ISBLANK('3'!F12),"",'3'!F12)</f>
        <v>0.1283</v>
      </c>
      <c r="G43" s="40">
        <f>IF(ISBLANK('3'!G12),"",'3'!G12)</f>
        <v>0.12859999999999999</v>
      </c>
      <c r="H43" s="40">
        <f>IF(ISBLANK('3'!H12),"",'3'!H12)</f>
        <v>0.13250000000000001</v>
      </c>
      <c r="I43" s="40">
        <f>IF(ISBLANK('3'!I12),"",'3'!I12)</f>
        <v>0.1321</v>
      </c>
      <c r="J43" s="40">
        <f>IF(ISBLANK('3'!J12),"",'3'!J12)</f>
        <v>38.499999999999922</v>
      </c>
    </row>
    <row r="44" spans="1:10" x14ac:dyDescent="0.3">
      <c r="A44" s="26" t="str">
        <f>IF(ISBLANK('3'!B13),"",'3'!B13)</f>
        <v>ODNR_6</v>
      </c>
      <c r="B44" s="26">
        <v>2</v>
      </c>
      <c r="C44" s="26" t="str">
        <f>IF(ISBLANK('3'!C13),"",'3'!C13)</f>
        <v>WS</v>
      </c>
      <c r="D44" s="27">
        <f>IF(ISBLANK('3'!D13),"",'3'!D13)</f>
        <v>45090</v>
      </c>
      <c r="E44" s="42">
        <f>IF(ISBLANK('3'!E13),"",'3'!E13)</f>
        <v>0.1</v>
      </c>
      <c r="F44" s="40">
        <f>IF(ISBLANK('3'!F13),"",'3'!F13)</f>
        <v>0.12920000000000001</v>
      </c>
      <c r="G44" s="40">
        <f>IF(ISBLANK('3'!G13),"",'3'!G13)</f>
        <v>0.12959999999999999</v>
      </c>
      <c r="H44" s="40">
        <f>IF(ISBLANK('3'!H13),"",'3'!H13)</f>
        <v>0.13339999999999999</v>
      </c>
      <c r="I44" s="40">
        <f>IF(ISBLANK('3'!I13),"",'3'!I13)</f>
        <v>0.1333</v>
      </c>
      <c r="J44" s="40">
        <f>IF(ISBLANK('3'!J13),"",'3'!J13)</f>
        <v>39.499999999999815</v>
      </c>
    </row>
    <row r="45" spans="1:10" x14ac:dyDescent="0.3">
      <c r="A45" s="26" t="str">
        <f>IF(ISBLANK('3'!B14),"",'3'!B14)</f>
        <v>ODNR_4</v>
      </c>
      <c r="B45" s="26">
        <v>1</v>
      </c>
      <c r="C45" s="26" t="str">
        <f>IF(ISBLANK('3'!C14),"",'3'!C14)</f>
        <v>WS</v>
      </c>
      <c r="D45" s="27">
        <f>IF(ISBLANK('3'!D14),"",'3'!D14)</f>
        <v>45090</v>
      </c>
      <c r="E45" s="42">
        <f>IF(ISBLANK('3'!E14),"",'3'!E14)</f>
        <v>0.1</v>
      </c>
      <c r="F45" s="40">
        <f>IF(ISBLANK('3'!F14),"",'3'!F14)</f>
        <v>0.12759999999999999</v>
      </c>
      <c r="G45" s="40">
        <f>IF(ISBLANK('3'!G14),"",'3'!G14)</f>
        <v>0.12759999999999999</v>
      </c>
      <c r="H45" s="40">
        <f>IF(ISBLANK('3'!H14),"",'3'!H14)</f>
        <v>0.13220000000000001</v>
      </c>
      <c r="I45" s="40">
        <f>IF(ISBLANK('3'!I14),"",'3'!I14)</f>
        <v>0.13200000000000001</v>
      </c>
      <c r="J45" s="40">
        <f>IF(ISBLANK('3'!J14),"",'3'!J14)</f>
        <v>45.000000000000036</v>
      </c>
    </row>
    <row r="46" spans="1:10" x14ac:dyDescent="0.3">
      <c r="A46" s="26" t="str">
        <f>IF(ISBLANK('3'!B15),"",'3'!B15)</f>
        <v>ODNR_4</v>
      </c>
      <c r="B46" s="26">
        <v>2</v>
      </c>
      <c r="C46" s="26" t="str">
        <f>IF(ISBLANK('3'!C15),"",'3'!C15)</f>
        <v>WS</v>
      </c>
      <c r="D46" s="27">
        <f>IF(ISBLANK('3'!D15),"",'3'!D15)</f>
        <v>45090</v>
      </c>
      <c r="E46" s="42">
        <f>IF(ISBLANK('3'!E15),"",'3'!E15)</f>
        <v>0.1</v>
      </c>
      <c r="F46" s="40">
        <f>IF(ISBLANK('3'!F15),"",'3'!F15)</f>
        <v>0.126</v>
      </c>
      <c r="G46" s="40">
        <f>IF(ISBLANK('3'!G15),"",'3'!G15)</f>
        <v>0.1263</v>
      </c>
      <c r="H46" s="40">
        <f>IF(ISBLANK('3'!H15),"",'3'!H15)</f>
        <v>0.13070000000000001</v>
      </c>
      <c r="I46" s="40">
        <f>IF(ISBLANK('3'!I15),"",'3'!I15)</f>
        <v>0.13070000000000001</v>
      </c>
      <c r="J46" s="40">
        <f>IF(ISBLANK('3'!J15),"",'3'!J15)</f>
        <v>45.500000000000263</v>
      </c>
    </row>
    <row r="47" spans="1:10" x14ac:dyDescent="0.3">
      <c r="A47" s="26" t="str">
        <f>IF(ISBLANK('3'!B16),"",'3'!B16)</f>
        <v>Bridge</v>
      </c>
      <c r="B47" s="26">
        <v>1</v>
      </c>
      <c r="C47" s="26" t="str">
        <f>IF(ISBLANK('3'!C16),"",'3'!C16)</f>
        <v>WS</v>
      </c>
      <c r="D47" s="27">
        <f>IF(ISBLANK('3'!D16),"",'3'!D16)</f>
        <v>45090</v>
      </c>
      <c r="E47" s="42">
        <f>IF(ISBLANK('3'!E16),"",'3'!E16)</f>
        <v>0.1</v>
      </c>
      <c r="F47" s="40">
        <f>IF(ISBLANK('3'!F16),"",'3'!F16)</f>
        <v>0.12790000000000001</v>
      </c>
      <c r="G47" s="40">
        <f>IF(ISBLANK('3'!G16),"",'3'!G16)</f>
        <v>0.128</v>
      </c>
      <c r="H47" s="40">
        <f>IF(ISBLANK('3'!H16),"",'3'!H16)</f>
        <v>0.13189999999999999</v>
      </c>
      <c r="I47" s="40">
        <f>IF(ISBLANK('3'!I16),"",'3'!I16)</f>
        <v>0.13170000000000001</v>
      </c>
      <c r="J47" s="40">
        <f>IF(ISBLANK('3'!J16),"",'3'!J16)</f>
        <v>38.499999999999922</v>
      </c>
    </row>
    <row r="48" spans="1:10" x14ac:dyDescent="0.3">
      <c r="A48" s="26" t="str">
        <f>IF(ISBLANK('3'!B17),"",'3'!B17)</f>
        <v>Bridge</v>
      </c>
      <c r="B48" s="26">
        <v>2</v>
      </c>
      <c r="C48" s="26" t="str">
        <f>IF(ISBLANK('3'!C17),"",'3'!C17)</f>
        <v>WS</v>
      </c>
      <c r="D48" s="27">
        <f>IF(ISBLANK('3'!D17),"",'3'!D17)</f>
        <v>45090</v>
      </c>
      <c r="E48" s="42">
        <f>IF(ISBLANK('3'!E17),"",'3'!E17)</f>
        <v>0.1</v>
      </c>
      <c r="F48" s="40">
        <f>IF(ISBLANK('3'!F17),"",'3'!F17)</f>
        <v>0.1263</v>
      </c>
      <c r="G48" s="40">
        <f>IF(ISBLANK('3'!G17),"",'3'!G17)</f>
        <v>0.12659999999999999</v>
      </c>
      <c r="H48" s="40">
        <f>IF(ISBLANK('3'!H17),"",'3'!H17)</f>
        <v>0.13059999999999999</v>
      </c>
      <c r="I48" s="40">
        <f>IF(ISBLANK('3'!I17),"",'3'!I17)</f>
        <v>0.1303</v>
      </c>
      <c r="J48" s="40">
        <f>IF(ISBLANK('3'!J17),"",'3'!J17)</f>
        <v>40.000000000000036</v>
      </c>
    </row>
    <row r="49" spans="1:10" x14ac:dyDescent="0.3">
      <c r="A49" s="26" t="str">
        <f>IF(ISBLANK('3'!B18),"",'3'!B18)</f>
        <v>ODNR_2</v>
      </c>
      <c r="B49" s="26">
        <v>1</v>
      </c>
      <c r="C49" s="26" t="str">
        <f>IF(ISBLANK('3'!C18),"",'3'!C18)</f>
        <v>WS</v>
      </c>
      <c r="D49" s="27">
        <f>IF(ISBLANK('3'!D18),"",'3'!D18)</f>
        <v>45090</v>
      </c>
      <c r="E49" s="42">
        <f>IF(ISBLANK('3'!E18),"",'3'!E18)</f>
        <v>0.1</v>
      </c>
      <c r="F49" s="40">
        <f>IF(ISBLANK('3'!F18),"",'3'!F18)</f>
        <v>0.1285</v>
      </c>
      <c r="G49" s="40">
        <f>IF(ISBLANK('3'!G18),"",'3'!G18)</f>
        <v>0.12889999999999999</v>
      </c>
      <c r="H49" s="40">
        <f>IF(ISBLANK('3'!H18),"",'3'!H18)</f>
        <v>0.1338</v>
      </c>
      <c r="I49" s="40">
        <f>IF(ISBLANK('3'!I18),"",'3'!I18)</f>
        <v>0.13370000000000001</v>
      </c>
      <c r="J49" s="40">
        <f>IF(ISBLANK('3'!J18),"",'3'!J18)</f>
        <v>50.500000000000263</v>
      </c>
    </row>
    <row r="50" spans="1:10" x14ac:dyDescent="0.3">
      <c r="A50" s="26" t="str">
        <f>IF(ISBLANK('3'!B19),"",'3'!B19)</f>
        <v>ODNR_2</v>
      </c>
      <c r="B50" s="26">
        <v>2</v>
      </c>
      <c r="C50" s="26" t="str">
        <f>IF(ISBLANK('3'!C19),"",'3'!C19)</f>
        <v>WS</v>
      </c>
      <c r="D50" s="27">
        <f>IF(ISBLANK('3'!D19),"",'3'!D19)</f>
        <v>45090</v>
      </c>
      <c r="E50" s="42">
        <f>IF(ISBLANK('3'!E19),"",'3'!E19)</f>
        <v>0.1</v>
      </c>
      <c r="F50" s="40">
        <f>IF(ISBLANK('3'!F19),"",'3'!F19)</f>
        <v>0.1242</v>
      </c>
      <c r="G50" s="40">
        <f>IF(ISBLANK('3'!G19),"",'3'!G19)</f>
        <v>0.12920000000000001</v>
      </c>
      <c r="H50" s="40">
        <f>IF(ISBLANK('3'!H19),"",'3'!H19)</f>
        <v>0.13439999999999999</v>
      </c>
      <c r="I50" s="40">
        <f>IF(ISBLANK('3'!I19),"",'3'!I19)</f>
        <v>0.13450000000000001</v>
      </c>
      <c r="J50" s="40">
        <f>IF(ISBLANK('3'!J19),"",'3'!J19)</f>
        <v>77.500000000000071</v>
      </c>
    </row>
    <row r="51" spans="1:10" x14ac:dyDescent="0.3">
      <c r="A51" s="26" t="str">
        <f>IF(ISBLANK('3'!B20),"",'3'!B20)</f>
        <v>Buoy_2</v>
      </c>
      <c r="B51" s="26">
        <v>1</v>
      </c>
      <c r="C51" s="26" t="str">
        <f>IF(ISBLANK('3'!C20),"",'3'!C20)</f>
        <v>WS</v>
      </c>
      <c r="D51" s="27">
        <f>IF(ISBLANK('3'!D20),"",'3'!D20)</f>
        <v>45090</v>
      </c>
      <c r="E51" s="42">
        <f>IF(ISBLANK('3'!E20),"",'3'!E20)</f>
        <v>0.1</v>
      </c>
      <c r="F51" s="40">
        <f>IF(ISBLANK('3'!F20),"",'3'!F20)</f>
        <v>0.1295</v>
      </c>
      <c r="G51" s="40">
        <f>IF(ISBLANK('3'!G20),"",'3'!G20)</f>
        <v>0.1295</v>
      </c>
      <c r="H51" s="40">
        <f>IF(ISBLANK('3'!H20),"",'3'!H20)</f>
        <v>0.13400000000000001</v>
      </c>
      <c r="I51" s="40">
        <f>IF(ISBLANK('3'!I20),"",'3'!I20)</f>
        <v>0.13420000000000001</v>
      </c>
      <c r="J51" s="40">
        <f>IF(ISBLANK('3'!J20),"",'3'!J20)</f>
        <v>45.999999999999922</v>
      </c>
    </row>
    <row r="52" spans="1:10" x14ac:dyDescent="0.3">
      <c r="A52" s="26" t="str">
        <f>IF(ISBLANK('3'!B21),"",'3'!B21)</f>
        <v>Buoy_2</v>
      </c>
      <c r="B52" s="26">
        <v>2</v>
      </c>
      <c r="C52" s="26" t="str">
        <f>IF(ISBLANK('3'!C21),"",'3'!C21)</f>
        <v>WS</v>
      </c>
      <c r="D52" s="27">
        <f>IF(ISBLANK('3'!D21),"",'3'!D21)</f>
        <v>45090</v>
      </c>
      <c r="E52" s="42">
        <f>IF(ISBLANK('3'!E21),"",'3'!E21)</f>
        <v>0.1</v>
      </c>
      <c r="F52" s="40">
        <f>IF(ISBLANK('3'!F21),"",'3'!F21)</f>
        <v>0.12770000000000001</v>
      </c>
      <c r="G52" s="40">
        <f>IF(ISBLANK('3'!G21),"",'3'!G21)</f>
        <v>0.12770000000000001</v>
      </c>
      <c r="H52" s="40">
        <f>IF(ISBLANK('3'!H21),"",'3'!H21)</f>
        <v>0.1326</v>
      </c>
      <c r="I52" s="40">
        <f>IF(ISBLANK('3'!I21),"",'3'!I21)</f>
        <v>0.1326</v>
      </c>
      <c r="J52" s="40">
        <f>IF(ISBLANK('3'!J21),"",'3'!J21)</f>
        <v>48.999999999999879</v>
      </c>
    </row>
    <row r="53" spans="1:10" x14ac:dyDescent="0.3">
      <c r="A53" s="26" t="str">
        <f>IF(ISBLANK('3'!B22),"",'3'!B22)</f>
        <v>ODNR_1</v>
      </c>
      <c r="B53" s="26">
        <v>1</v>
      </c>
      <c r="C53" s="26" t="str">
        <f>IF(ISBLANK('3'!C22),"",'3'!C22)</f>
        <v>WS</v>
      </c>
      <c r="D53" s="27">
        <f>IF(ISBLANK('3'!D22),"",'3'!D22)</f>
        <v>45090</v>
      </c>
      <c r="E53" s="42">
        <f>IF(ISBLANK('3'!E22),"",'3'!E22)</f>
        <v>0.1</v>
      </c>
      <c r="F53" s="40">
        <f>IF(ISBLANK('3'!F22),"",'3'!F22)</f>
        <v>0.12859999999999999</v>
      </c>
      <c r="G53" s="40">
        <f>IF(ISBLANK('3'!G22),"",'3'!G22)</f>
        <v>0.12870000000000001</v>
      </c>
      <c r="H53" s="40">
        <f>IF(ISBLANK('3'!H22),"",'3'!H22)</f>
        <v>0.13239999999999999</v>
      </c>
      <c r="I53" s="40">
        <f>IF(ISBLANK('3'!I22),"",'3'!I22)</f>
        <v>0.1326</v>
      </c>
      <c r="J53" s="40">
        <f>IF(ISBLANK('3'!J22),"",'3'!J22)</f>
        <v>38.500000000000199</v>
      </c>
    </row>
    <row r="54" spans="1:10" x14ac:dyDescent="0.3">
      <c r="A54" s="26" t="str">
        <f>IF(ISBLANK('3'!B23),"",'3'!B23)</f>
        <v>ODNR_1</v>
      </c>
      <c r="B54" s="26">
        <v>2</v>
      </c>
      <c r="C54" s="26" t="str">
        <f>IF(ISBLANK('3'!C23),"",'3'!C23)</f>
        <v>WS</v>
      </c>
      <c r="D54" s="27">
        <f>IF(ISBLANK('3'!D23),"",'3'!D23)</f>
        <v>45090</v>
      </c>
      <c r="E54" s="42">
        <f>IF(ISBLANK('3'!E23),"",'3'!E23)</f>
        <v>0.1</v>
      </c>
      <c r="F54" s="40">
        <f>IF(ISBLANK('3'!F23),"",'3'!F23)</f>
        <v>0.128</v>
      </c>
      <c r="G54" s="40">
        <f>IF(ISBLANK('3'!G23),"",'3'!G23)</f>
        <v>0.128</v>
      </c>
      <c r="H54" s="40">
        <f>IF(ISBLANK('3'!H23),"",'3'!H23)</f>
        <v>0.13189999999999999</v>
      </c>
      <c r="I54" s="40">
        <f>IF(ISBLANK('3'!I23),"",'3'!I23)</f>
        <v>0.1321</v>
      </c>
      <c r="J54" s="40">
        <f>IF(ISBLANK('3'!J23),"",'3'!J23)</f>
        <v>40.000000000000036</v>
      </c>
    </row>
    <row r="55" spans="1:10" x14ac:dyDescent="0.3">
      <c r="A55" s="26" t="str">
        <f>IF(ISBLANK('3'!B24),"",'3'!B24)</f>
        <v>EC_1163</v>
      </c>
      <c r="B55" s="26">
        <v>1</v>
      </c>
      <c r="C55" s="26" t="str">
        <f>IF(ISBLANK('3'!C24),"",'3'!C24)</f>
        <v>WS</v>
      </c>
      <c r="D55" s="27">
        <f>IF(ISBLANK('3'!D24),"",'3'!D24)</f>
        <v>45090</v>
      </c>
      <c r="E55" s="42">
        <f>IF(ISBLANK('3'!E24),"",'3'!E24)</f>
        <v>0.1</v>
      </c>
      <c r="F55" s="40">
        <f>IF(ISBLANK('3'!F24),"",'3'!F24)</f>
        <v>0.1275</v>
      </c>
      <c r="G55" s="40">
        <f>IF(ISBLANK('3'!G24),"",'3'!G24)</f>
        <v>0.12770000000000001</v>
      </c>
      <c r="H55" s="40">
        <f>IF(ISBLANK('3'!H24),"",'3'!H24)</f>
        <v>0.12959999999999999</v>
      </c>
      <c r="I55" s="40">
        <f>IF(ISBLANK('3'!I24),"",'3'!I24)</f>
        <v>0.1295</v>
      </c>
      <c r="J55" s="40">
        <f>IF(ISBLANK('3'!J24),"",'3'!J24)</f>
        <v>19.500000000000071</v>
      </c>
    </row>
    <row r="56" spans="1:10" x14ac:dyDescent="0.3">
      <c r="A56" s="26" t="str">
        <f>IF(ISBLANK('3'!B25),"",'3'!B25)</f>
        <v>EC_1163</v>
      </c>
      <c r="B56" s="26">
        <v>2</v>
      </c>
      <c r="C56" s="26" t="str">
        <f>IF(ISBLANK('3'!C25),"",'3'!C25)</f>
        <v>WS</v>
      </c>
      <c r="D56" s="27">
        <f>IF(ISBLANK('3'!D25),"",'3'!D25)</f>
        <v>45090</v>
      </c>
      <c r="E56" s="42">
        <f>IF(ISBLANK('3'!E25),"",'3'!E25)</f>
        <v>0.1</v>
      </c>
      <c r="F56" s="40">
        <f>IF(ISBLANK('3'!F25),"",'3'!F25)</f>
        <v>0.12970000000000001</v>
      </c>
      <c r="G56" s="40">
        <f>IF(ISBLANK('3'!G25),"",'3'!G25)</f>
        <v>0.12939999999999999</v>
      </c>
      <c r="H56" s="40">
        <f>IF(ISBLANK('3'!H25),"",'3'!H25)</f>
        <v>0.1321</v>
      </c>
      <c r="I56" s="40">
        <f>IF(ISBLANK('3'!I25),"",'3'!I25)</f>
        <v>0.1321</v>
      </c>
      <c r="J56" s="40">
        <f>IF(ISBLANK('3'!J25),"",'3'!J25)</f>
        <v>25.499999999999964</v>
      </c>
    </row>
    <row r="57" spans="1:10" x14ac:dyDescent="0.3">
      <c r="A57" s="26" t="str">
        <f>IF(ISBLANK('3'!B26),"",'3'!B26)</f>
        <v>Causeway</v>
      </c>
      <c r="B57" s="26">
        <v>1</v>
      </c>
      <c r="C57" s="26" t="str">
        <f>IF(ISBLANK('3'!C26),"",'3'!C26)</f>
        <v>WS</v>
      </c>
      <c r="D57" s="27">
        <f>IF(ISBLANK('3'!D26),"",'3'!D26)</f>
        <v>45090</v>
      </c>
      <c r="E57" s="42">
        <f>IF(ISBLANK('3'!E26),"",'3'!E26)</f>
        <v>0.1</v>
      </c>
      <c r="F57" s="40">
        <f>IF(ISBLANK('3'!F26),"",'3'!F26)</f>
        <v>0.1275</v>
      </c>
      <c r="G57" s="40">
        <f>IF(ISBLANK('3'!G26),"",'3'!G26)</f>
        <v>0.1278</v>
      </c>
      <c r="H57" s="40">
        <f>IF(ISBLANK('3'!H26),"",'3'!H26)</f>
        <v>0.13070000000000001</v>
      </c>
      <c r="I57" s="40">
        <f>IF(ISBLANK('3'!I26),"",'3'!I26)</f>
        <v>0.13039999999999999</v>
      </c>
      <c r="J57" s="40">
        <f>IF(ISBLANK('3'!J26),"",'3'!J26)</f>
        <v>29.000000000000135</v>
      </c>
    </row>
    <row r="58" spans="1:10" x14ac:dyDescent="0.3">
      <c r="A58" s="26" t="str">
        <f>IF(ISBLANK('3'!B27),"",'3'!B27)</f>
        <v>Causeway</v>
      </c>
      <c r="B58" s="26">
        <v>2</v>
      </c>
      <c r="C58" s="26" t="str">
        <f>IF(ISBLANK('3'!C27),"",'3'!C27)</f>
        <v>WS</v>
      </c>
      <c r="D58" s="27">
        <f>IF(ISBLANK('3'!D27),"",'3'!D27)</f>
        <v>45090</v>
      </c>
      <c r="E58" s="42">
        <f>IF(ISBLANK('3'!E27),"",'3'!E27)</f>
        <v>0.1</v>
      </c>
      <c r="F58" s="40">
        <f>IF(ISBLANK('3'!F27),"",'3'!F27)</f>
        <v>0.12870000000000001</v>
      </c>
      <c r="G58" s="40">
        <f>IF(ISBLANK('3'!G27),"",'3'!G27)</f>
        <v>0.1288</v>
      </c>
      <c r="H58" s="40">
        <f>IF(ISBLANK('3'!H27),"",'3'!H27)</f>
        <v>0.13159999999999999</v>
      </c>
      <c r="I58" s="40">
        <f>IF(ISBLANK('3'!I27),"",'3'!I27)</f>
        <v>0.13150000000000001</v>
      </c>
      <c r="J58" s="40">
        <f>IF(ISBLANK('3'!J27),"",'3'!J27)</f>
        <v>27.999999999999972</v>
      </c>
    </row>
    <row r="59" spans="1:10" x14ac:dyDescent="0.3">
      <c r="A59" s="26" t="str">
        <f>IF(ISBLANK('3'!B28),"",'3'!B28)</f>
        <v>Bells</v>
      </c>
      <c r="B59" s="26">
        <v>1</v>
      </c>
      <c r="C59" s="26" t="str">
        <f>IF(ISBLANK('3'!C28),"",'3'!C28)</f>
        <v>WS</v>
      </c>
      <c r="D59" s="27">
        <f>IF(ISBLANK('3'!D28),"",'3'!D28)</f>
        <v>45090</v>
      </c>
      <c r="E59" s="42">
        <f>IF(ISBLANK('3'!E28),"",'3'!E28)</f>
        <v>0.1</v>
      </c>
      <c r="F59" s="40">
        <f>IF(ISBLANK('3'!F28),"",'3'!F28)</f>
        <v>0.1275</v>
      </c>
      <c r="G59" s="40">
        <f>IF(ISBLANK('3'!G28),"",'3'!G28)</f>
        <v>0.12759999999999999</v>
      </c>
      <c r="H59" s="40">
        <f>IF(ISBLANK('3'!H28),"",'3'!H28)</f>
        <v>0.12839999999999999</v>
      </c>
      <c r="I59" s="40">
        <f>IF(ISBLANK('3'!I28),"",'3'!I28)</f>
        <v>0.12859999999999999</v>
      </c>
      <c r="J59" s="40">
        <f>IF(ISBLANK('3'!J28),"",'3'!J28)</f>
        <v>9.5000000000000639</v>
      </c>
    </row>
    <row r="60" spans="1:10" x14ac:dyDescent="0.3">
      <c r="A60" s="26" t="str">
        <f>IF(ISBLANK('3'!B29),"",'3'!B29)</f>
        <v>Bells</v>
      </c>
      <c r="B60" s="26">
        <v>2</v>
      </c>
      <c r="C60" s="26" t="str">
        <f>IF(ISBLANK('3'!C29),"",'3'!C29)</f>
        <v>WS</v>
      </c>
      <c r="D60" s="27">
        <f>IF(ISBLANK('3'!D29),"",'3'!D29)</f>
        <v>45090</v>
      </c>
      <c r="E60" s="42">
        <f>IF(ISBLANK('3'!E29),"",'3'!E29)</f>
        <v>0.1</v>
      </c>
      <c r="F60" s="40">
        <f>IF(ISBLANK('3'!F29),"",'3'!F29)</f>
        <v>0.12839999999999999</v>
      </c>
      <c r="G60" s="40">
        <f>IF(ISBLANK('3'!G29),"",'3'!G29)</f>
        <v>0.12870000000000001</v>
      </c>
      <c r="H60" s="40">
        <f>IF(ISBLANK('3'!H29),"",'3'!H29)</f>
        <v>0.1295</v>
      </c>
      <c r="I60" s="40">
        <f>IF(ISBLANK('3'!I29),"",'3'!I29)</f>
        <v>0.129</v>
      </c>
      <c r="J60" s="40">
        <f>IF(ISBLANK('3'!J29),"",'3'!J29)</f>
        <v>7.0000000000000613</v>
      </c>
    </row>
    <row r="61" spans="1:10" x14ac:dyDescent="0.3">
      <c r="A61" s="26" t="str">
        <f>IF(ISBLANK('4'!B10),"",'4'!B10)</f>
        <v>Muddy_Creek</v>
      </c>
      <c r="B61" s="26">
        <v>1</v>
      </c>
      <c r="C61" s="26" t="str">
        <f>IF(ISBLANK('4'!C10),"",'4'!C10)</f>
        <v>WS</v>
      </c>
      <c r="D61" s="27">
        <f>IF(ISBLANK('4'!D10),"",'4'!D10)</f>
        <v>45097</v>
      </c>
      <c r="E61" s="42">
        <f>IF(ISBLANK('4'!E10),"",'4'!E10)</f>
        <v>0.1</v>
      </c>
      <c r="F61" s="40">
        <f>IF(ISBLANK('4'!F10),"",'4'!F10)</f>
        <v>0.12759999999999999</v>
      </c>
      <c r="G61" s="40">
        <f>IF(ISBLANK('4'!G10),"",'4'!G10)</f>
        <v>0.1275</v>
      </c>
      <c r="H61" s="40">
        <f>IF(ISBLANK('4'!H10),"",'4'!H10)</f>
        <v>0.13339999999999999</v>
      </c>
      <c r="I61" s="40">
        <f>IF(ISBLANK('4'!I10),"",'4'!I10)</f>
        <v>0.1333</v>
      </c>
      <c r="J61" s="40">
        <f>IF(ISBLANK('4'!J10),"",'4'!J10)</f>
        <v>58</v>
      </c>
    </row>
    <row r="62" spans="1:10" x14ac:dyDescent="0.3">
      <c r="A62" s="26" t="str">
        <f>IF(ISBLANK('4'!B11),"",'4'!B11)</f>
        <v>Muddy_Creek</v>
      </c>
      <c r="B62" s="26">
        <v>2</v>
      </c>
      <c r="C62" s="26" t="str">
        <f>IF(ISBLANK('4'!C11),"",'4'!C11)</f>
        <v>WS</v>
      </c>
      <c r="D62" s="27">
        <f>IF(ISBLANK('4'!D11),"",'4'!D11)</f>
        <v>45097</v>
      </c>
      <c r="E62" s="42">
        <f>IF(ISBLANK('4'!E11),"",'4'!E11)</f>
        <v>0.1</v>
      </c>
      <c r="F62" s="40">
        <f>IF(ISBLANK('4'!F11),"",'4'!F11)</f>
        <v>0.1275</v>
      </c>
      <c r="G62" s="40">
        <f>IF(ISBLANK('4'!G11),"",'4'!G11)</f>
        <v>0.12709999999999999</v>
      </c>
      <c r="H62" s="40">
        <f>IF(ISBLANK('4'!H11),"",'4'!H11)</f>
        <v>0.13339999999999999</v>
      </c>
      <c r="I62" s="40">
        <f>IF(ISBLANK('4'!I11),"",'4'!I11)</f>
        <v>0.13320000000000001</v>
      </c>
      <c r="J62" s="40">
        <f>IF(ISBLANK('4'!J11),"",'4'!J11)</f>
        <v>60</v>
      </c>
    </row>
    <row r="63" spans="1:10" x14ac:dyDescent="0.3">
      <c r="A63" s="26" t="str">
        <f>IF(ISBLANK('4'!B12),"",'4'!B12)</f>
        <v>ODNR_4</v>
      </c>
      <c r="B63" s="26">
        <v>1</v>
      </c>
      <c r="C63" s="26" t="str">
        <f>IF(ISBLANK('4'!C12),"",'4'!C12)</f>
        <v>WS</v>
      </c>
      <c r="D63" s="27">
        <f>IF(ISBLANK('4'!D12),"",'4'!D12)</f>
        <v>45097</v>
      </c>
      <c r="E63" s="42">
        <f>IF(ISBLANK('4'!E12),"",'4'!E12)</f>
        <v>0.1</v>
      </c>
      <c r="F63" s="40">
        <f>IF(ISBLANK('4'!F12),"",'4'!F12)</f>
        <v>0.1268</v>
      </c>
      <c r="G63" s="40">
        <f>IF(ISBLANK('4'!G12),"",'4'!G12)</f>
        <v>0.12659999999999999</v>
      </c>
      <c r="H63" s="40">
        <f>IF(ISBLANK('4'!H12),"",'4'!H12)</f>
        <v>0.1343</v>
      </c>
      <c r="I63" s="40">
        <f>IF(ISBLANK('4'!I12),"",'4'!I12)</f>
        <v>0.1343</v>
      </c>
      <c r="J63" s="40">
        <f>IF(ISBLANK('4'!J12),"",'4'!J12)</f>
        <v>76</v>
      </c>
    </row>
    <row r="64" spans="1:10" x14ac:dyDescent="0.3">
      <c r="A64" s="26" t="str">
        <f>IF(ISBLANK('4'!B13),"",'4'!B13)</f>
        <v>ODNR_4</v>
      </c>
      <c r="B64" s="26">
        <v>2</v>
      </c>
      <c r="C64" s="26" t="str">
        <f>IF(ISBLANK('4'!C13),"",'4'!C13)</f>
        <v>WS</v>
      </c>
      <c r="D64" s="27">
        <f>IF(ISBLANK('4'!D13),"",'4'!D13)</f>
        <v>45097</v>
      </c>
      <c r="E64" s="42">
        <f>IF(ISBLANK('4'!E13),"",'4'!E13)</f>
        <v>0.1</v>
      </c>
      <c r="F64" s="40">
        <f>IF(ISBLANK('4'!F13),"",'4'!F13)</f>
        <v>0.12889999999999999</v>
      </c>
      <c r="G64" s="40">
        <f>IF(ISBLANK('4'!G13),"",'4'!G13)</f>
        <v>0.129</v>
      </c>
      <c r="H64" s="40">
        <f>IF(ISBLANK('4'!H13),"",'4'!H13)</f>
        <v>0.1366</v>
      </c>
      <c r="I64" s="40">
        <f>IF(ISBLANK('4'!I13),"",'4'!I13)</f>
        <v>0.1363</v>
      </c>
      <c r="J64" s="40">
        <f>IF(ISBLANK('4'!J13),"",'4'!J13)</f>
        <v>75</v>
      </c>
    </row>
    <row r="65" spans="1:10" x14ac:dyDescent="0.3">
      <c r="A65" s="26" t="str">
        <f>IF(ISBLANK('4'!B14),"",'4'!B14)</f>
        <v>ODNR_6</v>
      </c>
      <c r="B65" s="26">
        <v>1</v>
      </c>
      <c r="C65" s="26" t="str">
        <f>IF(ISBLANK('4'!C14),"",'4'!C14)</f>
        <v>WS</v>
      </c>
      <c r="D65" s="27">
        <f>IF(ISBLANK('4'!D14),"",'4'!D14)</f>
        <v>45097</v>
      </c>
      <c r="E65" s="42">
        <f>IF(ISBLANK('4'!E14),"",'4'!E14)</f>
        <v>0.1</v>
      </c>
      <c r="F65" s="40">
        <f>IF(ISBLANK('4'!F14),"",'4'!F14)</f>
        <v>0.12809999999999999</v>
      </c>
      <c r="G65" s="40">
        <f>IF(ISBLANK('4'!G14),"",'4'!G14)</f>
        <v>0.12790000000000001</v>
      </c>
      <c r="H65" s="40">
        <f>IF(ISBLANK('4'!H14),"",'4'!H14)</f>
        <v>0.12970000000000001</v>
      </c>
      <c r="I65" s="40">
        <f>IF(ISBLANK('4'!I14),"",'4'!I14)</f>
        <v>0.1295</v>
      </c>
      <c r="J65" s="40">
        <f>IF(ISBLANK('4'!J14),"",'4'!J14)</f>
        <v>16</v>
      </c>
    </row>
    <row r="66" spans="1:10" x14ac:dyDescent="0.3">
      <c r="A66" s="26" t="str">
        <f>IF(ISBLANK('4'!B15),"",'4'!B15)</f>
        <v>ODNR_6</v>
      </c>
      <c r="B66" s="26">
        <v>2</v>
      </c>
      <c r="C66" s="26" t="str">
        <f>IF(ISBLANK('4'!C15),"",'4'!C15)</f>
        <v>WS</v>
      </c>
      <c r="D66" s="27">
        <f>IF(ISBLANK('4'!D15),"",'4'!D15)</f>
        <v>45097</v>
      </c>
      <c r="E66" s="42">
        <f>IF(ISBLANK('4'!E15),"",'4'!E15)</f>
        <v>0.1</v>
      </c>
      <c r="F66" s="40">
        <f>IF(ISBLANK('4'!F15),"",'4'!F15)</f>
        <v>0.12889999999999999</v>
      </c>
      <c r="G66" s="40">
        <f>IF(ISBLANK('4'!G15),"",'4'!G15)</f>
        <v>0.12859999999999999</v>
      </c>
      <c r="H66" s="40">
        <f>IF(ISBLANK('4'!H15),"",'4'!H15)</f>
        <v>0.13089999999999999</v>
      </c>
      <c r="I66" s="40">
        <f>IF(ISBLANK('4'!I15),"",'4'!I15)</f>
        <v>0.1305</v>
      </c>
      <c r="J66" s="40">
        <f>IF(ISBLANK('4'!J15),"",'4'!J15)</f>
        <v>19.5</v>
      </c>
    </row>
    <row r="67" spans="1:10" x14ac:dyDescent="0.3">
      <c r="A67" s="26" t="str">
        <f>IF(ISBLANK('4'!B16),"",'4'!B16)</f>
        <v>Bridge</v>
      </c>
      <c r="B67" s="26">
        <v>1</v>
      </c>
      <c r="C67" s="26" t="str">
        <f>IF(ISBLANK('4'!C16),"",'4'!C16)</f>
        <v>WS</v>
      </c>
      <c r="D67" s="27">
        <f>IF(ISBLANK('4'!D16),"",'4'!D16)</f>
        <v>45097</v>
      </c>
      <c r="E67" s="42">
        <f>IF(ISBLANK('4'!E16),"",'4'!E16)</f>
        <v>0.1</v>
      </c>
      <c r="F67" s="40">
        <f>IF(ISBLANK('4'!F16),"",'4'!F16)</f>
        <v>0.12820000000000001</v>
      </c>
      <c r="G67" s="40">
        <f>IF(ISBLANK('4'!G16),"",'4'!G16)</f>
        <v>0.12820000000000001</v>
      </c>
      <c r="H67" s="40">
        <f>IF(ISBLANK('4'!H16),"",'4'!H16)</f>
        <v>0.13109999999999999</v>
      </c>
      <c r="I67" s="40">
        <f>IF(ISBLANK('4'!I16),"",'4'!I16)</f>
        <v>0.13070000000000001</v>
      </c>
      <c r="J67" s="40">
        <f>IF(ISBLANK('4'!J16),"",'4'!J16)</f>
        <v>27</v>
      </c>
    </row>
    <row r="68" spans="1:10" x14ac:dyDescent="0.3">
      <c r="A68" s="26" t="str">
        <f>IF(ISBLANK('4'!B17),"",'4'!B17)</f>
        <v>Bridge</v>
      </c>
      <c r="B68" s="26">
        <v>2</v>
      </c>
      <c r="C68" s="26" t="str">
        <f>IF(ISBLANK('4'!C17),"",'4'!C17)</f>
        <v>WS</v>
      </c>
      <c r="D68" s="27">
        <f>IF(ISBLANK('4'!D17),"",'4'!D17)</f>
        <v>45097</v>
      </c>
      <c r="E68" s="42">
        <f>IF(ISBLANK('4'!E17),"",'4'!E17)</f>
        <v>0.1</v>
      </c>
      <c r="F68" s="40">
        <f>IF(ISBLANK('4'!F17),"",'4'!F17)</f>
        <v>0.129</v>
      </c>
      <c r="G68" s="40">
        <f>IF(ISBLANK('4'!G17),"",'4'!G17)</f>
        <v>0.1288</v>
      </c>
      <c r="H68" s="40">
        <f>IF(ISBLANK('4'!H17),"",'4'!H17)</f>
        <v>0.13139999999999999</v>
      </c>
      <c r="I68" s="40">
        <f>IF(ISBLANK('4'!I17),"",'4'!I17)</f>
        <v>0.13139999999999999</v>
      </c>
      <c r="J68" s="40">
        <f>IF(ISBLANK('4'!J17),"",'4'!J17)</f>
        <v>25</v>
      </c>
    </row>
    <row r="69" spans="1:10" x14ac:dyDescent="0.3">
      <c r="A69" s="26" t="str">
        <f>IF(ISBLANK('4'!B18),"",'4'!B18)</f>
        <v>ODNR_2</v>
      </c>
      <c r="B69" s="26">
        <v>1</v>
      </c>
      <c r="C69" s="26" t="str">
        <f>IF(ISBLANK('4'!C18),"",'4'!C18)</f>
        <v>WS</v>
      </c>
      <c r="D69" s="27">
        <f>IF(ISBLANK('4'!D18),"",'4'!D18)</f>
        <v>45097</v>
      </c>
      <c r="E69" s="42">
        <f>IF(ISBLANK('4'!E18),"",'4'!E18)</f>
        <v>0.1</v>
      </c>
      <c r="F69" s="40">
        <f>IF(ISBLANK('4'!F18),"",'4'!F18)</f>
        <v>0.12790000000000001</v>
      </c>
      <c r="G69" s="40">
        <f>IF(ISBLANK('4'!G18),"",'4'!G18)</f>
        <v>0.1275</v>
      </c>
      <c r="H69" s="40">
        <f>IF(ISBLANK('4'!H18),"",'4'!H18)</f>
        <v>0.13020000000000001</v>
      </c>
      <c r="I69" s="40">
        <f>IF(ISBLANK('4'!I18),"",'4'!I18)</f>
        <v>0.13009999999999999</v>
      </c>
      <c r="J69" s="40">
        <f>IF(ISBLANK('4'!J18),"",'4'!J18)</f>
        <v>24.5</v>
      </c>
    </row>
    <row r="70" spans="1:10" x14ac:dyDescent="0.3">
      <c r="A70" s="26" t="str">
        <f>IF(ISBLANK('4'!B19),"",'4'!B19)</f>
        <v>ODNR_2</v>
      </c>
      <c r="B70" s="26">
        <v>2</v>
      </c>
      <c r="C70" s="26" t="str">
        <f>IF(ISBLANK('4'!C19),"",'4'!C19)</f>
        <v>WS</v>
      </c>
      <c r="D70" s="27">
        <f>IF(ISBLANK('4'!D19),"",'4'!D19)</f>
        <v>45097</v>
      </c>
      <c r="E70" s="42">
        <f>IF(ISBLANK('4'!E19),"",'4'!E19)</f>
        <v>0.1</v>
      </c>
      <c r="F70" s="40">
        <f>IF(ISBLANK('4'!F19),"",'4'!F19)</f>
        <v>0.1298</v>
      </c>
      <c r="G70" s="40">
        <f>IF(ISBLANK('4'!G19),"",'4'!G19)</f>
        <v>0.1295</v>
      </c>
      <c r="H70" s="40">
        <f>IF(ISBLANK('4'!H19),"",'4'!H19)</f>
        <v>0.13200000000000001</v>
      </c>
      <c r="I70" s="40">
        <f>IF(ISBLANK('4'!I19),"",'4'!I19)</f>
        <v>0.13200000000000001</v>
      </c>
      <c r="J70" s="40">
        <f>IF(ISBLANK('4'!J19),"",'4'!J19)</f>
        <v>23.5</v>
      </c>
    </row>
    <row r="71" spans="1:10" x14ac:dyDescent="0.3">
      <c r="A71" s="26" t="str">
        <f>IF(ISBLANK('4'!B20),"",'4'!B20)</f>
        <v>Buoy_2</v>
      </c>
      <c r="B71" s="26">
        <v>1</v>
      </c>
      <c r="C71" s="26" t="str">
        <f>IF(ISBLANK('4'!C20),"",'4'!C20)</f>
        <v>WS</v>
      </c>
      <c r="D71" s="27">
        <f>IF(ISBLANK('4'!D20),"",'4'!D20)</f>
        <v>45097</v>
      </c>
      <c r="E71" s="42">
        <f>IF(ISBLANK('4'!E20),"",'4'!E20)</f>
        <v>0.1</v>
      </c>
      <c r="F71" s="40">
        <f>IF(ISBLANK('4'!F20),"",'4'!F20)</f>
        <v>0.1278</v>
      </c>
      <c r="G71" s="40">
        <f>IF(ISBLANK('4'!G20),"",'4'!G20)</f>
        <v>0.1278</v>
      </c>
      <c r="H71" s="40">
        <f>IF(ISBLANK('4'!H20),"",'4'!H20)</f>
        <v>0.1295</v>
      </c>
      <c r="I71" s="40">
        <f>IF(ISBLANK('4'!I20),"",'4'!I20)</f>
        <v>0.12909999999999999</v>
      </c>
      <c r="J71" s="40">
        <f>IF(ISBLANK('4'!J20),"",'4'!J20)</f>
        <v>15</v>
      </c>
    </row>
    <row r="72" spans="1:10" x14ac:dyDescent="0.3">
      <c r="A72" s="26" t="str">
        <f>IF(ISBLANK('4'!B21),"",'4'!B21)</f>
        <v>Buoy_2</v>
      </c>
      <c r="B72" s="26">
        <v>2</v>
      </c>
      <c r="C72" s="26" t="str">
        <f>IF(ISBLANK('4'!C21),"",'4'!C21)</f>
        <v>WS</v>
      </c>
      <c r="D72" s="27">
        <f>IF(ISBLANK('4'!D21),"",'4'!D21)</f>
        <v>45097</v>
      </c>
      <c r="E72" s="42">
        <f>IF(ISBLANK('4'!E21),"",'4'!E21)</f>
        <v>0.1</v>
      </c>
      <c r="F72" s="40">
        <f>IF(ISBLANK('4'!F21),"",'4'!F21)</f>
        <v>0.12970000000000001</v>
      </c>
      <c r="G72" s="40">
        <f>IF(ISBLANK('4'!G21),"",'4'!G21)</f>
        <v>0.12970000000000001</v>
      </c>
      <c r="H72" s="40">
        <f>IF(ISBLANK('4'!H21),"",'4'!H21)</f>
        <v>0.1313</v>
      </c>
      <c r="I72" s="40">
        <f>IF(ISBLANK('4'!I21),"",'4'!I21)</f>
        <v>0.13109999999999999</v>
      </c>
      <c r="J72" s="40">
        <f>IF(ISBLANK('4'!J21),"",'4'!J21)</f>
        <v>15</v>
      </c>
    </row>
    <row r="73" spans="1:10" x14ac:dyDescent="0.3">
      <c r="A73" s="26" t="str">
        <f>IF(ISBLANK('4'!B22),"",'4'!B22)</f>
        <v>ODNR_1</v>
      </c>
      <c r="B73" s="26">
        <v>1</v>
      </c>
      <c r="C73" s="26" t="str">
        <f>IF(ISBLANK('4'!C22),"",'4'!C22)</f>
        <v>WS</v>
      </c>
      <c r="D73" s="27">
        <f>IF(ISBLANK('4'!D22),"",'4'!D22)</f>
        <v>45097</v>
      </c>
      <c r="E73" s="42">
        <f>IF(ISBLANK('4'!E22),"",'4'!E22)</f>
        <v>0.1</v>
      </c>
      <c r="F73" s="40">
        <f>IF(ISBLANK('4'!F22),"",'4'!F22)</f>
        <v>0.12859999999999999</v>
      </c>
      <c r="G73" s="40">
        <f>IF(ISBLANK('4'!G22),"",'4'!G22)</f>
        <v>0.1285</v>
      </c>
      <c r="H73" s="40">
        <f>IF(ISBLANK('4'!H22),"",'4'!H22)</f>
        <v>0.13020000000000001</v>
      </c>
      <c r="I73" s="40">
        <f>IF(ISBLANK('4'!I22),"",'4'!I22)</f>
        <v>0.12989999999999999</v>
      </c>
      <c r="J73" s="40">
        <f>IF(ISBLANK('4'!J22),"",'4'!J22)</f>
        <v>15</v>
      </c>
    </row>
    <row r="74" spans="1:10" x14ac:dyDescent="0.3">
      <c r="A74" s="26" t="str">
        <f>IF(ISBLANK('4'!B23),"",'4'!B23)</f>
        <v>ODNR_1</v>
      </c>
      <c r="B74" s="26">
        <v>2</v>
      </c>
      <c r="C74" s="26" t="str">
        <f>IF(ISBLANK('4'!C23),"",'4'!C23)</f>
        <v>WS</v>
      </c>
      <c r="D74" s="27">
        <f>IF(ISBLANK('4'!D23),"",'4'!D23)</f>
        <v>45097</v>
      </c>
      <c r="E74" s="42">
        <f>IF(ISBLANK('4'!E23),"",'4'!E23)</f>
        <v>0.1</v>
      </c>
      <c r="F74" s="40">
        <f>IF(ISBLANK('4'!F23),"",'4'!F23)</f>
        <v>0.12839999999999999</v>
      </c>
      <c r="G74" s="40">
        <f>IF(ISBLANK('4'!G23),"",'4'!G23)</f>
        <v>0.1283</v>
      </c>
      <c r="H74" s="40">
        <f>IF(ISBLANK('4'!H23),"",'4'!H23)</f>
        <v>0.13</v>
      </c>
      <c r="I74" s="40">
        <f>IF(ISBLANK('4'!I23),"",'4'!I23)</f>
        <v>0.1298</v>
      </c>
      <c r="J74" s="40">
        <f>IF(ISBLANK('4'!J23),"",'4'!J23)</f>
        <v>15.5</v>
      </c>
    </row>
    <row r="75" spans="1:10" x14ac:dyDescent="0.3">
      <c r="A75" s="26" t="str">
        <f>IF(ISBLANK('4'!B24),"",'4'!B24)</f>
        <v>EC_1163</v>
      </c>
      <c r="B75" s="26">
        <v>1</v>
      </c>
      <c r="C75" s="26" t="str">
        <f>IF(ISBLANK('4'!C24),"",'4'!C24)</f>
        <v>WS</v>
      </c>
      <c r="D75" s="27">
        <f>IF(ISBLANK('4'!D24),"",'4'!D24)</f>
        <v>45097</v>
      </c>
      <c r="E75" s="42">
        <f>IF(ISBLANK('4'!E24),"",'4'!E24)</f>
        <v>0.1</v>
      </c>
      <c r="F75" s="40">
        <f>IF(ISBLANK('4'!F24),"",'4'!F24)</f>
        <v>0.13</v>
      </c>
      <c r="G75" s="40">
        <f>IF(ISBLANK('4'!G24),"",'4'!G24)</f>
        <v>0.12989999999999999</v>
      </c>
      <c r="H75" s="40">
        <f>IF(ISBLANK('4'!H24),"",'4'!H24)</f>
        <v>0.1313</v>
      </c>
      <c r="I75" s="40">
        <f>IF(ISBLANK('4'!I24),"",'4'!I24)</f>
        <v>0.1313</v>
      </c>
      <c r="J75" s="40">
        <f>IF(ISBLANK('4'!J24),"",'4'!J24)</f>
        <v>13.5</v>
      </c>
    </row>
    <row r="76" spans="1:10" x14ac:dyDescent="0.3">
      <c r="A76" s="26" t="str">
        <f>IF(ISBLANK('4'!B25),"",'4'!B25)</f>
        <v>EC_1163</v>
      </c>
      <c r="B76" s="26">
        <v>2</v>
      </c>
      <c r="C76" s="26" t="str">
        <f>IF(ISBLANK('4'!C25),"",'4'!C25)</f>
        <v>WS</v>
      </c>
      <c r="D76" s="27">
        <f>IF(ISBLANK('4'!D25),"",'4'!D25)</f>
        <v>45097</v>
      </c>
      <c r="E76" s="42">
        <f>IF(ISBLANK('4'!E25),"",'4'!E25)</f>
        <v>0.1</v>
      </c>
      <c r="F76" s="40">
        <f>IF(ISBLANK('4'!F25),"",'4'!F25)</f>
        <v>0.12690000000000001</v>
      </c>
      <c r="G76" s="40">
        <f>IF(ISBLANK('4'!G25),"",'4'!G25)</f>
        <v>0.1268</v>
      </c>
      <c r="H76" s="40">
        <f>IF(ISBLANK('4'!H25),"",'4'!H25)</f>
        <v>0.12820000000000001</v>
      </c>
      <c r="I76" s="40">
        <f>IF(ISBLANK('4'!I25),"",'4'!I25)</f>
        <v>0.12820000000000001</v>
      </c>
      <c r="J76" s="40">
        <f>IF(ISBLANK('4'!J25),"",'4'!J25)</f>
        <v>13.5</v>
      </c>
    </row>
    <row r="77" spans="1:10" x14ac:dyDescent="0.3">
      <c r="A77" s="26" t="str">
        <f>IF(ISBLANK('4'!B26),"",'4'!B26)</f>
        <v>Causeway</v>
      </c>
      <c r="B77" s="26">
        <v>1</v>
      </c>
      <c r="C77" s="26" t="str">
        <f>IF(ISBLANK('4'!C26),"",'4'!C26)</f>
        <v>WS</v>
      </c>
      <c r="D77" s="27">
        <f>IF(ISBLANK('4'!D26),"",'4'!D26)</f>
        <v>45097</v>
      </c>
      <c r="E77" s="42">
        <f>IF(ISBLANK('4'!E26),"",'4'!E26)</f>
        <v>0.1</v>
      </c>
      <c r="F77" s="40">
        <f>IF(ISBLANK('4'!F26),"",'4'!F26)</f>
        <v>0.12839999999999999</v>
      </c>
      <c r="G77" s="40">
        <f>IF(ISBLANK('4'!G26),"",'4'!G26)</f>
        <v>0.12809999999999999</v>
      </c>
      <c r="H77" s="40">
        <f>IF(ISBLANK('4'!H26),"",'4'!H26)</f>
        <v>0.13059999999999999</v>
      </c>
      <c r="I77" s="40">
        <f>IF(ISBLANK('4'!I26),"",'4'!I26)</f>
        <v>0.1305</v>
      </c>
      <c r="J77" s="40">
        <f>IF(ISBLANK('4'!J26),"",'4'!J26)</f>
        <v>23</v>
      </c>
    </row>
    <row r="78" spans="1:10" x14ac:dyDescent="0.3">
      <c r="A78" s="26" t="str">
        <f>IF(ISBLANK('4'!B27),"",'4'!B27)</f>
        <v>Causeway</v>
      </c>
      <c r="B78" s="26">
        <v>2</v>
      </c>
      <c r="C78" s="26" t="str">
        <f>IF(ISBLANK('4'!C27),"",'4'!C27)</f>
        <v>WS</v>
      </c>
      <c r="D78" s="27">
        <f>IF(ISBLANK('4'!D27),"",'4'!D27)</f>
        <v>45097</v>
      </c>
      <c r="E78" s="42">
        <f>IF(ISBLANK('4'!E27),"",'4'!E27)</f>
        <v>0.1</v>
      </c>
      <c r="F78" s="40">
        <f>IF(ISBLANK('4'!F27),"",'4'!F27)</f>
        <v>0.12670000000000001</v>
      </c>
      <c r="G78" s="40">
        <f>IF(ISBLANK('4'!G27),"",'4'!G27)</f>
        <v>0.1263</v>
      </c>
      <c r="H78" s="40">
        <f>IF(ISBLANK('4'!H27),"",'4'!H27)</f>
        <v>0.1288</v>
      </c>
      <c r="I78" s="40">
        <f>IF(ISBLANK('4'!I27),"",'4'!I27)</f>
        <v>0.1285</v>
      </c>
      <c r="J78" s="40">
        <f>IF(ISBLANK('4'!J27),"",'4'!J27)</f>
        <v>21.5</v>
      </c>
    </row>
    <row r="79" spans="1:10" x14ac:dyDescent="0.3">
      <c r="A79" s="26" t="str">
        <f>IF(ISBLANK('5'!B10),"",'5'!B10)</f>
        <v>Muddy_Creek</v>
      </c>
      <c r="B79" s="26">
        <v>1</v>
      </c>
      <c r="C79" s="26" t="str">
        <f>IF(ISBLANK('5'!C10),"",'5'!C10)</f>
        <v>WS</v>
      </c>
      <c r="D79" s="27">
        <f>IF(ISBLANK('5'!D10),"",'5'!D10)</f>
        <v>45104</v>
      </c>
      <c r="E79" s="42">
        <f>IF(ISBLANK('5'!E10),"",'5'!E10)</f>
        <v>0.1</v>
      </c>
      <c r="F79" s="40">
        <f>IF(ISBLANK('5'!F10),"",'5'!F10)</f>
        <v>0.12889999999999999</v>
      </c>
      <c r="G79" s="40">
        <f>IF(ISBLANK('5'!G10),"",'5'!G10)</f>
        <v>0.12889999999999999</v>
      </c>
      <c r="H79" s="40">
        <f>IF(ISBLANK('5'!H10),"",'5'!H10)</f>
        <v>0.15359999999999999</v>
      </c>
      <c r="I79" s="40">
        <f>IF(ISBLANK('5'!I10),"",'5'!I10)</f>
        <v>0.1537</v>
      </c>
      <c r="J79" s="40">
        <f>IF(ISBLANK('5'!J10),"",'5'!J10)</f>
        <v>247.5000000000002</v>
      </c>
    </row>
    <row r="80" spans="1:10" x14ac:dyDescent="0.3">
      <c r="A80" s="26" t="str">
        <f>IF(ISBLANK('5'!B11),"",'5'!B11)</f>
        <v>Muddy_Creek</v>
      </c>
      <c r="B80" s="26">
        <v>2</v>
      </c>
      <c r="C80" s="26" t="str">
        <f>IF(ISBLANK('5'!C11),"",'5'!C11)</f>
        <v>WS</v>
      </c>
      <c r="D80" s="27">
        <f>IF(ISBLANK('5'!D11),"",'5'!D11)</f>
        <v>45104</v>
      </c>
      <c r="E80" s="42">
        <f>IF(ISBLANK('5'!E11),"",'5'!E11)</f>
        <v>0.1</v>
      </c>
      <c r="F80" s="40">
        <f>IF(ISBLANK('5'!F11),"",'5'!F11)</f>
        <v>0.128</v>
      </c>
      <c r="G80" s="40">
        <f>IF(ISBLANK('5'!G11),"",'5'!G11)</f>
        <v>0.1283</v>
      </c>
      <c r="H80" s="40">
        <f>IF(ISBLANK('5'!H11),"",'5'!H11)</f>
        <v>0.1537</v>
      </c>
      <c r="I80" s="40">
        <f>IF(ISBLANK('5'!I11),"",'5'!I11)</f>
        <v>0.1535</v>
      </c>
      <c r="J80" s="40">
        <f>IF(ISBLANK('5'!J11),"",'5'!J11)</f>
        <v>254.50000000000026</v>
      </c>
    </row>
    <row r="81" spans="1:10" x14ac:dyDescent="0.3">
      <c r="A81" s="26" t="str">
        <f>IF(ISBLANK('5'!B12),"",'5'!B12)</f>
        <v>ODNR_4</v>
      </c>
      <c r="B81" s="26">
        <v>1</v>
      </c>
      <c r="C81" s="26" t="str">
        <f>IF(ISBLANK('5'!C12),"",'5'!C12)</f>
        <v>WS</v>
      </c>
      <c r="D81" s="27">
        <f>IF(ISBLANK('5'!D12),"",'5'!D12)</f>
        <v>45104</v>
      </c>
      <c r="E81" s="42">
        <f>IF(ISBLANK('5'!E12),"",'5'!E12)</f>
        <v>0.1</v>
      </c>
      <c r="F81" s="40">
        <f>IF(ISBLANK('5'!F12),"",'5'!F12)</f>
        <v>0.12909999999999999</v>
      </c>
      <c r="G81" s="40">
        <f>IF(ISBLANK('5'!G12),"",'5'!G12)</f>
        <v>0.129</v>
      </c>
      <c r="H81" s="40">
        <f>IF(ISBLANK('5'!H12),"",'5'!H12)</f>
        <v>0.1356</v>
      </c>
      <c r="I81" s="40">
        <f>IF(ISBLANK('5'!I12),"",'5'!I12)</f>
        <v>0.13569999999999999</v>
      </c>
      <c r="J81" s="40">
        <f>IF(ISBLANK('5'!J12),"",'5'!J12)</f>
        <v>65.999999999999943</v>
      </c>
    </row>
    <row r="82" spans="1:10" x14ac:dyDescent="0.3">
      <c r="A82" s="26" t="str">
        <f>IF(ISBLANK('5'!B13),"",'5'!B13)</f>
        <v>ODNR_4</v>
      </c>
      <c r="B82" s="26">
        <v>2</v>
      </c>
      <c r="C82" s="26" t="str">
        <f>IF(ISBLANK('5'!C13),"",'5'!C13)</f>
        <v>WS</v>
      </c>
      <c r="D82" s="27">
        <f>IF(ISBLANK('5'!D13),"",'5'!D13)</f>
        <v>45104</v>
      </c>
      <c r="E82" s="42">
        <f>IF(ISBLANK('5'!E13),"",'5'!E13)</f>
        <v>0.1</v>
      </c>
      <c r="F82" s="40">
        <f>IF(ISBLANK('5'!F13),"",'5'!F13)</f>
        <v>0.12609999999999999</v>
      </c>
      <c r="G82" s="40">
        <f>IF(ISBLANK('5'!G13),"",'5'!G13)</f>
        <v>0.1263</v>
      </c>
      <c r="H82" s="40">
        <f>IF(ISBLANK('5'!H13),"",'5'!H13)</f>
        <v>0.1333</v>
      </c>
      <c r="I82" s="40">
        <f>IF(ISBLANK('5'!I13),"",'5'!I13)</f>
        <v>0.1331</v>
      </c>
      <c r="J82" s="40">
        <f>IF(ISBLANK('5'!J13),"",'5'!J13)</f>
        <v>70.000000000000057</v>
      </c>
    </row>
    <row r="83" spans="1:10" x14ac:dyDescent="0.3">
      <c r="A83" s="26" t="str">
        <f>IF(ISBLANK('5'!B14),"",'5'!B14)</f>
        <v>ODNR_6</v>
      </c>
      <c r="B83" s="26">
        <v>1</v>
      </c>
      <c r="C83" s="26" t="str">
        <f>IF(ISBLANK('5'!C14),"",'5'!C14)</f>
        <v>WS</v>
      </c>
      <c r="D83" s="27">
        <f>IF(ISBLANK('5'!D14),"",'5'!D14)</f>
        <v>45104</v>
      </c>
      <c r="E83" s="42">
        <f>IF(ISBLANK('5'!E14),"",'5'!E14)</f>
        <v>0.1</v>
      </c>
      <c r="F83" s="40">
        <f>IF(ISBLANK('5'!F14),"",'5'!F14)</f>
        <v>0.12759999999999999</v>
      </c>
      <c r="G83" s="40">
        <f>IF(ISBLANK('5'!G14),"",'5'!G14)</f>
        <v>0.1273</v>
      </c>
      <c r="H83" s="40">
        <f>IF(ISBLANK('5'!H14),"",'5'!H14)</f>
        <v>0.1323</v>
      </c>
      <c r="I83" s="40">
        <f>IF(ISBLANK('5'!I14),"",'5'!I14)</f>
        <v>0.13220000000000001</v>
      </c>
      <c r="J83" s="40">
        <f>IF(ISBLANK('5'!J14),"",'5'!J14)</f>
        <v>47.999999999999986</v>
      </c>
    </row>
    <row r="84" spans="1:10" x14ac:dyDescent="0.3">
      <c r="A84" s="26" t="str">
        <f>IF(ISBLANK('5'!B15),"",'5'!B15)</f>
        <v>ODNR_6</v>
      </c>
      <c r="B84" s="26">
        <v>2</v>
      </c>
      <c r="C84" s="26" t="str">
        <f>IF(ISBLANK('5'!C15),"",'5'!C15)</f>
        <v>WS</v>
      </c>
      <c r="D84" s="27">
        <f>IF(ISBLANK('5'!D15),"",'5'!D15)</f>
        <v>45104</v>
      </c>
      <c r="E84" s="42">
        <f>IF(ISBLANK('5'!E15),"",'5'!E15)</f>
        <v>0.1</v>
      </c>
      <c r="F84" s="40">
        <f>IF(ISBLANK('5'!F15),"",'5'!F15)</f>
        <v>0.12770000000000001</v>
      </c>
      <c r="G84" s="40">
        <f>IF(ISBLANK('5'!G15),"",'5'!G15)</f>
        <v>0.12770000000000001</v>
      </c>
      <c r="H84" s="40">
        <f>IF(ISBLANK('5'!H15),"",'5'!H15)</f>
        <v>0.13250000000000001</v>
      </c>
      <c r="I84" s="40">
        <f>IF(ISBLANK('5'!I15),"",'5'!I15)</f>
        <v>0.13250000000000001</v>
      </c>
      <c r="J84" s="40">
        <f>IF(ISBLANK('5'!J15),"",'5'!J15)</f>
        <v>47.999999999999986</v>
      </c>
    </row>
    <row r="85" spans="1:10" x14ac:dyDescent="0.3">
      <c r="A85" s="26" t="str">
        <f>IF(ISBLANK('5'!B16),"",'5'!B16)</f>
        <v>Bridge</v>
      </c>
      <c r="B85" s="26">
        <v>1</v>
      </c>
      <c r="C85" s="26" t="str">
        <f>IF(ISBLANK('5'!C16),"",'5'!C16)</f>
        <v>WS</v>
      </c>
      <c r="D85" s="27">
        <f>IF(ISBLANK('5'!D16),"",'5'!D16)</f>
        <v>45104</v>
      </c>
      <c r="E85" s="42">
        <f>IF(ISBLANK('5'!E16),"",'5'!E16)</f>
        <v>0.1</v>
      </c>
      <c r="F85" s="40">
        <f>IF(ISBLANK('5'!F16),"",'5'!F16)</f>
        <v>0.12839999999999999</v>
      </c>
      <c r="G85" s="40">
        <f>IF(ISBLANK('5'!G16),"",'5'!G16)</f>
        <v>0.12859999999999999</v>
      </c>
      <c r="H85" s="40">
        <f>IF(ISBLANK('5'!H16),"",'5'!H16)</f>
        <v>0.1343</v>
      </c>
      <c r="I85" s="40">
        <f>IF(ISBLANK('5'!I16),"",'5'!I16)</f>
        <v>0.13450000000000001</v>
      </c>
      <c r="J85" s="40">
        <f>IF(ISBLANK('5'!J16),"",'5'!J16)</f>
        <v>59.000000000000163</v>
      </c>
    </row>
    <row r="86" spans="1:10" x14ac:dyDescent="0.3">
      <c r="A86" s="26" t="str">
        <f>IF(ISBLANK('5'!B17),"",'5'!B17)</f>
        <v>Bridge</v>
      </c>
      <c r="B86" s="26">
        <v>2</v>
      </c>
      <c r="C86" s="26" t="str">
        <f>IF(ISBLANK('5'!C17),"",'5'!C17)</f>
        <v>WS</v>
      </c>
      <c r="D86" s="27">
        <f>IF(ISBLANK('5'!D17),"",'5'!D17)</f>
        <v>45104</v>
      </c>
      <c r="E86" s="42">
        <f>IF(ISBLANK('5'!E17),"",'5'!E17)</f>
        <v>0.1</v>
      </c>
      <c r="F86" s="40">
        <f>IF(ISBLANK('5'!F17),"",'5'!F17)</f>
        <v>0.1293</v>
      </c>
      <c r="G86" s="40">
        <f>IF(ISBLANK('5'!G17),"",'5'!G17)</f>
        <v>0.12909999999999999</v>
      </c>
      <c r="H86" s="40">
        <f>IF(ISBLANK('5'!H17),"",'5'!H17)</f>
        <v>0.13519999999999999</v>
      </c>
      <c r="I86" s="40">
        <f>IF(ISBLANK('5'!I17),"",'5'!I17)</f>
        <v>0.13519999999999999</v>
      </c>
      <c r="J86" s="40">
        <f>IF(ISBLANK('5'!J17),"",'5'!J17)</f>
        <v>60.00000000000005</v>
      </c>
    </row>
    <row r="87" spans="1:10" x14ac:dyDescent="0.3">
      <c r="A87" s="26" t="str">
        <f>IF(ISBLANK('5'!B18),"",'5'!B18)</f>
        <v>ODNR_2</v>
      </c>
      <c r="B87" s="26">
        <v>1</v>
      </c>
      <c r="C87" s="26" t="str">
        <f>IF(ISBLANK('5'!C18),"",'5'!C18)</f>
        <v>WS</v>
      </c>
      <c r="D87" s="27">
        <f>IF(ISBLANK('5'!D18),"",'5'!D18)</f>
        <v>45104</v>
      </c>
      <c r="E87" s="42">
        <f>IF(ISBLANK('5'!E18),"",'5'!E18)</f>
        <v>0.1</v>
      </c>
      <c r="F87" s="40">
        <f>IF(ISBLANK('5'!F18),"",'5'!F18)</f>
        <v>0.12970000000000001</v>
      </c>
      <c r="G87" s="40">
        <f>IF(ISBLANK('5'!G18),"",'5'!G18)</f>
        <v>0.13009999999999999</v>
      </c>
      <c r="H87" s="40">
        <f>IF(ISBLANK('5'!H18),"",'5'!H18)</f>
        <v>0.13439999999999999</v>
      </c>
      <c r="I87" s="40">
        <f>IF(ISBLANK('5'!I18),"",'5'!I18)</f>
        <v>0.13439999999999999</v>
      </c>
      <c r="J87" s="40">
        <f>IF(ISBLANK('5'!J18),"",'5'!J18)</f>
        <v>44.999999999999758</v>
      </c>
    </row>
    <row r="88" spans="1:10" x14ac:dyDescent="0.3">
      <c r="A88" s="26" t="str">
        <f>IF(ISBLANK('5'!B19),"",'5'!B19)</f>
        <v>ODNR_2</v>
      </c>
      <c r="B88" s="26">
        <v>2</v>
      </c>
      <c r="C88" s="26" t="str">
        <f>IF(ISBLANK('5'!C19),"",'5'!C19)</f>
        <v>WS</v>
      </c>
      <c r="D88" s="27">
        <f>IF(ISBLANK('5'!D19),"",'5'!D19)</f>
        <v>45104</v>
      </c>
      <c r="E88" s="42">
        <f>IF(ISBLANK('5'!E19),"",'5'!E19)</f>
        <v>0.1</v>
      </c>
      <c r="F88" s="40">
        <f>IF(ISBLANK('5'!F19),"",'5'!F19)</f>
        <v>0.13020000000000001</v>
      </c>
      <c r="G88" s="40">
        <f>IF(ISBLANK('5'!G19),"",'5'!G19)</f>
        <v>0.13039999999999999</v>
      </c>
      <c r="H88" s="40">
        <f>IF(ISBLANK('5'!H19),"",'5'!H19)</f>
        <v>0.1348</v>
      </c>
      <c r="I88" s="40">
        <f>IF(ISBLANK('5'!I19),"",'5'!I19)</f>
        <v>0.13469999999999999</v>
      </c>
      <c r="J88" s="40">
        <f>IF(ISBLANK('5'!J19),"",'5'!J19)</f>
        <v>44.499999999999815</v>
      </c>
    </row>
    <row r="89" spans="1:10" x14ac:dyDescent="0.3">
      <c r="A89" s="26" t="str">
        <f>IF(ISBLANK('5'!B20),"",'5'!B20)</f>
        <v>Buoy_2</v>
      </c>
      <c r="B89" s="26">
        <v>1</v>
      </c>
      <c r="C89" s="26" t="str">
        <f>IF(ISBLANK('5'!C20),"",'5'!C20)</f>
        <v>WS</v>
      </c>
      <c r="D89" s="27">
        <f>IF(ISBLANK('5'!D20),"",'5'!D20)</f>
        <v>45104</v>
      </c>
      <c r="E89" s="42">
        <f>IF(ISBLANK('5'!E20),"",'5'!E20)</f>
        <v>0.1</v>
      </c>
      <c r="F89" s="40">
        <f>IF(ISBLANK('5'!F20),"",'5'!F20)</f>
        <v>0.12870000000000001</v>
      </c>
      <c r="G89" s="40">
        <f>IF(ISBLANK('5'!G20),"",'5'!G20)</f>
        <v>0.12859999999999999</v>
      </c>
      <c r="H89" s="40">
        <f>IF(ISBLANK('5'!H20),"",'5'!H20)</f>
        <v>0.1323</v>
      </c>
      <c r="I89" s="40">
        <f>IF(ISBLANK('5'!I20),"",'5'!I20)</f>
        <v>0.13239999999999999</v>
      </c>
      <c r="J89" s="40">
        <f>IF(ISBLANK('5'!J20),"",'5'!J20)</f>
        <v>37.000000000000085</v>
      </c>
    </row>
    <row r="90" spans="1:10" x14ac:dyDescent="0.3">
      <c r="A90" s="26" t="str">
        <f>IF(ISBLANK('5'!B21),"",'5'!B21)</f>
        <v>Buoy_2</v>
      </c>
      <c r="B90" s="26">
        <v>2</v>
      </c>
      <c r="C90" s="26" t="str">
        <f>IF(ISBLANK('5'!C21),"",'5'!C21)</f>
        <v>WS</v>
      </c>
      <c r="D90" s="27">
        <f>IF(ISBLANK('5'!D21),"",'5'!D21)</f>
        <v>45104</v>
      </c>
      <c r="E90" s="42">
        <f>IF(ISBLANK('5'!E21),"",'5'!E21)</f>
        <v>0.1</v>
      </c>
      <c r="F90" s="40">
        <f>IF(ISBLANK('5'!F21),"",'5'!F21)</f>
        <v>0.1295</v>
      </c>
      <c r="G90" s="40">
        <f>IF(ISBLANK('5'!G21),"",'5'!G21)</f>
        <v>0.12939999999999999</v>
      </c>
      <c r="H90" s="40">
        <f>IF(ISBLANK('5'!H21),"",'5'!H21)</f>
        <v>0.13320000000000001</v>
      </c>
      <c r="I90" s="40">
        <f>IF(ISBLANK('5'!I21),"",'5'!I21)</f>
        <v>0.13320000000000001</v>
      </c>
      <c r="J90" s="40">
        <f>IF(ISBLANK('5'!J21),"",'5'!J21)</f>
        <v>37.500000000000036</v>
      </c>
    </row>
    <row r="91" spans="1:10" x14ac:dyDescent="0.3">
      <c r="A91" s="26" t="str">
        <f>IF(ISBLANK('5'!B22),"",'5'!B22)</f>
        <v>ODNR_1</v>
      </c>
      <c r="B91" s="26">
        <v>1</v>
      </c>
      <c r="C91" s="26" t="str">
        <f>IF(ISBLANK('5'!C22),"",'5'!C22)</f>
        <v>WS</v>
      </c>
      <c r="D91" s="27">
        <f>IF(ISBLANK('5'!D22),"",'5'!D22)</f>
        <v>45104</v>
      </c>
      <c r="E91" s="42">
        <f>IF(ISBLANK('5'!E22),"",'5'!E22)</f>
        <v>0.1</v>
      </c>
      <c r="F91" s="40">
        <f>IF(ISBLANK('5'!F22),"",'5'!F22)</f>
        <v>0.13</v>
      </c>
      <c r="G91" s="40">
        <f>IF(ISBLANK('5'!G22),"",'5'!G22)</f>
        <v>0.13009999999999999</v>
      </c>
      <c r="H91" s="40">
        <f>IF(ISBLANK('5'!H22),"",'5'!H22)</f>
        <v>0.13320000000000001</v>
      </c>
      <c r="I91" s="40">
        <f>IF(ISBLANK('5'!I22),"",'5'!I22)</f>
        <v>0.1331</v>
      </c>
      <c r="J91" s="40">
        <f>IF(ISBLANK('5'!J22),"",'5'!J22)</f>
        <v>30.999999999999915</v>
      </c>
    </row>
    <row r="92" spans="1:10" x14ac:dyDescent="0.3">
      <c r="A92" s="26" t="str">
        <f>IF(ISBLANK('5'!B23),"",'5'!B23)</f>
        <v>ODNR_1</v>
      </c>
      <c r="B92" s="26">
        <v>2</v>
      </c>
      <c r="C92" s="26" t="str">
        <f>IF(ISBLANK('5'!C23),"",'5'!C23)</f>
        <v>WS</v>
      </c>
      <c r="D92" s="27">
        <f>IF(ISBLANK('5'!D23),"",'5'!D23)</f>
        <v>45104</v>
      </c>
      <c r="E92" s="42">
        <f>IF(ISBLANK('5'!E23),"",'5'!E23)</f>
        <v>0.1</v>
      </c>
      <c r="F92" s="40">
        <f>IF(ISBLANK('5'!F23),"",'5'!F23)</f>
        <v>0.1295</v>
      </c>
      <c r="G92" s="40">
        <f>IF(ISBLANK('5'!G23),"",'5'!G23)</f>
        <v>0.1293</v>
      </c>
      <c r="H92" s="40">
        <f>IF(ISBLANK('5'!H23),"",'5'!H23)</f>
        <v>0.13250000000000001</v>
      </c>
      <c r="I92" s="40">
        <f>IF(ISBLANK('5'!I23),"",'5'!I23)</f>
        <v>0.13250000000000001</v>
      </c>
      <c r="J92" s="40">
        <f>IF(ISBLANK('5'!J23),"",'5'!J23)</f>
        <v>30.999999999999915</v>
      </c>
    </row>
    <row r="93" spans="1:10" x14ac:dyDescent="0.3">
      <c r="A93" s="26" t="str">
        <f>IF(ISBLANK('5'!B24),"",'5'!B24)</f>
        <v>EC_1163</v>
      </c>
      <c r="B93" s="26">
        <v>1</v>
      </c>
      <c r="C93" s="26" t="str">
        <f>IF(ISBLANK('5'!C24),"",'5'!C24)</f>
        <v>WS</v>
      </c>
      <c r="D93" s="27">
        <f>IF(ISBLANK('5'!D24),"",'5'!D24)</f>
        <v>45104</v>
      </c>
      <c r="E93" s="42">
        <f>IF(ISBLANK('5'!E24),"",'5'!E24)</f>
        <v>0.1</v>
      </c>
      <c r="F93" s="40">
        <f>IF(ISBLANK('5'!F24),"",'5'!F24)</f>
        <v>0.1298</v>
      </c>
      <c r="G93" s="40">
        <f>IF(ISBLANK('5'!G24),"",'5'!G24)</f>
        <v>0.12970000000000001</v>
      </c>
      <c r="H93" s="40">
        <f>IF(ISBLANK('5'!H24),"",'5'!H24)</f>
        <v>0.13200000000000001</v>
      </c>
      <c r="I93" s="40">
        <f>IF(ISBLANK('5'!I24),"",'5'!I24)</f>
        <v>0.13220000000000001</v>
      </c>
      <c r="J93" s="40">
        <f>IF(ISBLANK('5'!J24),"",'5'!J24)</f>
        <v>23.499999999999908</v>
      </c>
    </row>
    <row r="94" spans="1:10" x14ac:dyDescent="0.3">
      <c r="A94" s="26" t="str">
        <f>IF(ISBLANK('5'!B25),"",'5'!B25)</f>
        <v>EC_1163</v>
      </c>
      <c r="B94" s="26">
        <v>2</v>
      </c>
      <c r="C94" s="26" t="str">
        <f>IF(ISBLANK('5'!C25),"",'5'!C25)</f>
        <v>WS</v>
      </c>
      <c r="D94" s="27">
        <f>IF(ISBLANK('5'!D25),"",'5'!D25)</f>
        <v>45104</v>
      </c>
      <c r="E94" s="42">
        <f>IF(ISBLANK('5'!E25),"",'5'!E25)</f>
        <v>0.1</v>
      </c>
      <c r="F94" s="40">
        <f>IF(ISBLANK('5'!F25),"",'5'!F25)</f>
        <v>0.1288</v>
      </c>
      <c r="G94" s="40">
        <f>IF(ISBLANK('5'!G25),"",'5'!G25)</f>
        <v>0.1288</v>
      </c>
      <c r="H94" s="40">
        <f>IF(ISBLANK('5'!H25),"",'5'!H25)</f>
        <v>0.13089999999999999</v>
      </c>
      <c r="I94" s="40">
        <f>IF(ISBLANK('5'!I25),"",'5'!I25)</f>
        <v>0.13089999999999999</v>
      </c>
      <c r="J94" s="40">
        <f>IF(ISBLANK('5'!J25),"",'5'!J25)</f>
        <v>20.999999999999908</v>
      </c>
    </row>
    <row r="95" spans="1:10" x14ac:dyDescent="0.3">
      <c r="A95" s="26" t="str">
        <f>IF(ISBLANK('5'!B26),"",'5'!B26)</f>
        <v>Causeway</v>
      </c>
      <c r="B95" s="26">
        <v>1</v>
      </c>
      <c r="C95" s="26" t="str">
        <f>IF(ISBLANK('5'!C26),"",'5'!C26)</f>
        <v>WS</v>
      </c>
      <c r="D95" s="27">
        <f>IF(ISBLANK('5'!D26),"",'5'!D26)</f>
        <v>45104</v>
      </c>
      <c r="E95" s="42">
        <f>IF(ISBLANK('5'!E26),"",'5'!E26)</f>
        <v>0.1</v>
      </c>
      <c r="F95" s="40">
        <f>IF(ISBLANK('5'!F26),"",'5'!F26)</f>
        <v>0.129</v>
      </c>
      <c r="G95" s="40">
        <f>IF(ISBLANK('5'!G26),"",'5'!G26)</f>
        <v>0.12889999999999999</v>
      </c>
      <c r="H95" s="40">
        <f>IF(ISBLANK('5'!H26),"",'5'!H26)</f>
        <v>0.13250000000000001</v>
      </c>
      <c r="I95" s="40">
        <f>IF(ISBLANK('5'!I26),"",'5'!I26)</f>
        <v>0.1328</v>
      </c>
      <c r="J95" s="40">
        <f>IF(ISBLANK('5'!J26),"",'5'!J26)</f>
        <v>36.999999999999808</v>
      </c>
    </row>
    <row r="96" spans="1:10" x14ac:dyDescent="0.3">
      <c r="A96" s="26" t="str">
        <f>IF(ISBLANK('5'!B27),"",'5'!B27)</f>
        <v>Causeway</v>
      </c>
      <c r="B96" s="26">
        <v>2</v>
      </c>
      <c r="C96" s="26" t="str">
        <f>IF(ISBLANK('5'!C27),"",'5'!C27)</f>
        <v>WS</v>
      </c>
      <c r="D96" s="27">
        <f>IF(ISBLANK('5'!D27),"",'5'!D27)</f>
        <v>45104</v>
      </c>
      <c r="E96" s="42">
        <f>IF(ISBLANK('5'!E27),"",'5'!E27)</f>
        <v>0.1</v>
      </c>
      <c r="F96" s="40">
        <f>IF(ISBLANK('5'!F27),"",'5'!F27)</f>
        <v>0.12659999999999999</v>
      </c>
      <c r="G96" s="40">
        <f>IF(ISBLANK('5'!G27),"",'5'!G27)</f>
        <v>0.1265</v>
      </c>
      <c r="H96" s="40">
        <f>IF(ISBLANK('5'!H27),"",'5'!H27)</f>
        <v>0.13020000000000001</v>
      </c>
      <c r="I96" s="40">
        <f>IF(ISBLANK('5'!I27),"",'5'!I27)</f>
        <v>0.1303</v>
      </c>
      <c r="J96" s="40">
        <f>IF(ISBLANK('5'!J27),"",'5'!J27)</f>
        <v>37.000000000000085</v>
      </c>
    </row>
    <row r="97" spans="1:10" x14ac:dyDescent="0.3">
      <c r="A97" s="26" t="str">
        <f>IF(ISBLANK('5'!B28),"",'5'!B28)</f>
        <v>Bells</v>
      </c>
      <c r="B97" s="26">
        <v>1</v>
      </c>
      <c r="C97" s="26" t="str">
        <f>IF(ISBLANK('5'!C28),"",'5'!C28)</f>
        <v>WS</v>
      </c>
      <c r="D97" s="27">
        <f>IF(ISBLANK('5'!D28),"",'5'!D28)</f>
        <v>45104</v>
      </c>
      <c r="E97" s="42">
        <f>IF(ISBLANK('5'!E28),"",'5'!E28)</f>
        <v>0.1</v>
      </c>
      <c r="F97" s="40">
        <f>IF(ISBLANK('5'!F28),"",'5'!F28)</f>
        <v>0.12790000000000001</v>
      </c>
      <c r="G97" s="40">
        <f>IF(ISBLANK('5'!G28),"",'5'!G28)</f>
        <v>0.12770000000000001</v>
      </c>
      <c r="H97" s="40">
        <f>IF(ISBLANK('5'!H28),"",'5'!H28)</f>
        <v>0.12889999999999999</v>
      </c>
      <c r="I97" s="40">
        <f>IF(ISBLANK('5'!I28),"",'5'!I28)</f>
        <v>0.1288</v>
      </c>
      <c r="J97" s="40">
        <f>IF(ISBLANK('5'!J28),"",'5'!J28)</f>
        <v>10.499999999999675</v>
      </c>
    </row>
    <row r="98" spans="1:10" x14ac:dyDescent="0.3">
      <c r="A98" s="26" t="str">
        <f>IF(ISBLANK('5'!B29),"",'5'!B29)</f>
        <v>Bells</v>
      </c>
      <c r="B98" s="26">
        <v>2</v>
      </c>
      <c r="C98" s="26" t="str">
        <f>IF(ISBLANK('5'!C29),"",'5'!C29)</f>
        <v>WS</v>
      </c>
      <c r="D98" s="27">
        <f>IF(ISBLANK('5'!D29),"",'5'!D29)</f>
        <v>45104</v>
      </c>
      <c r="E98" s="42">
        <f>IF(ISBLANK('5'!E29),"",'5'!E29)</f>
        <v>0.1</v>
      </c>
      <c r="F98" s="40">
        <f>IF(ISBLANK('5'!F29),"",'5'!F29)</f>
        <v>0.1288</v>
      </c>
      <c r="G98" s="40">
        <f>IF(ISBLANK('5'!G29),"",'5'!G29)</f>
        <v>0.1288</v>
      </c>
      <c r="H98" s="40">
        <f>IF(ISBLANK('5'!H29),"",'5'!H29)</f>
        <v>0.1298</v>
      </c>
      <c r="I98" s="40">
        <f>IF(ISBLANK('5'!I29),"",'5'!I29)</f>
        <v>0.13</v>
      </c>
      <c r="J98" s="40">
        <f>IF(ISBLANK('5'!J29),"",'5'!J29)</f>
        <v>11.000000000000176</v>
      </c>
    </row>
    <row r="99" spans="1:10" x14ac:dyDescent="0.3">
      <c r="A99" s="26" t="str">
        <f>IF(ISBLANK('6'!B10),"",'6'!B10)</f>
        <v>Muddy_Creek</v>
      </c>
      <c r="B99" s="26">
        <v>1</v>
      </c>
      <c r="C99" s="26" t="str">
        <f>IF(ISBLANK('6'!C10),"",'6'!C10)</f>
        <v>WS</v>
      </c>
      <c r="D99" s="27">
        <f>IF(ISBLANK('6'!D10),"",'6'!D10)</f>
        <v>45118</v>
      </c>
      <c r="E99" s="42">
        <f>IF(ISBLANK('6'!E10),"",'6'!E10)</f>
        <v>0.1</v>
      </c>
      <c r="F99" s="40">
        <f>IF(ISBLANK('6'!F10),"",'6'!F10)</f>
        <v>0.12909999999999999</v>
      </c>
      <c r="G99" s="40">
        <f>IF(ISBLANK('6'!G10),"",'6'!G10)</f>
        <v>0.12920000000000001</v>
      </c>
      <c r="H99" s="40">
        <f>IF(ISBLANK('6'!H10),"",'6'!H10)</f>
        <v>0.1346</v>
      </c>
      <c r="I99" s="40">
        <f>IF(ISBLANK('6'!I10),"",'6'!I10)</f>
        <v>0.13450000000000001</v>
      </c>
      <c r="J99" s="40">
        <f>IF(ISBLANK('6'!J10),"",'6'!J10)</f>
        <v>54</v>
      </c>
    </row>
    <row r="100" spans="1:10" x14ac:dyDescent="0.3">
      <c r="A100" s="26" t="str">
        <f>IF(ISBLANK('6'!B11),"",'6'!B11)</f>
        <v>Muddy_Creek</v>
      </c>
      <c r="B100" s="26">
        <v>2</v>
      </c>
      <c r="C100" s="26" t="str">
        <f>IF(ISBLANK('6'!C11),"",'6'!C11)</f>
        <v>WS</v>
      </c>
      <c r="D100" s="27">
        <f>IF(ISBLANK('6'!D11),"",'6'!D11)</f>
        <v>45118</v>
      </c>
      <c r="E100" s="42">
        <f>IF(ISBLANK('6'!E11),"",'6'!E11)</f>
        <v>0.1</v>
      </c>
      <c r="F100" s="40">
        <f>IF(ISBLANK('6'!F11),"",'6'!F11)</f>
        <v>0.12870000000000001</v>
      </c>
      <c r="G100" s="40">
        <f>IF(ISBLANK('6'!G11),"",'6'!G11)</f>
        <v>0.12870000000000001</v>
      </c>
      <c r="H100" s="40">
        <f>IF(ISBLANK('6'!H11),"",'6'!H11)</f>
        <v>0.13469999999999999</v>
      </c>
      <c r="I100" s="40">
        <f>IF(ISBLANK('6'!I11),"",'6'!I11)</f>
        <v>0.1346</v>
      </c>
      <c r="J100" s="40">
        <f>IF(ISBLANK('6'!J11),"",'6'!J11)</f>
        <v>59.5</v>
      </c>
    </row>
    <row r="101" spans="1:10" x14ac:dyDescent="0.3">
      <c r="A101" s="26" t="str">
        <f>IF(ISBLANK('6'!B12),"",'6'!B12)</f>
        <v>ODNR_4</v>
      </c>
      <c r="B101" s="26">
        <v>1</v>
      </c>
      <c r="C101" s="26" t="str">
        <f>IF(ISBLANK('6'!C12),"",'6'!C12)</f>
        <v>WS</v>
      </c>
      <c r="D101" s="27">
        <f>IF(ISBLANK('6'!D12),"",'6'!D12)</f>
        <v>45118</v>
      </c>
      <c r="E101" s="42">
        <f>IF(ISBLANK('6'!E12),"",'6'!E12)</f>
        <v>0.1</v>
      </c>
      <c r="F101" s="40">
        <f>IF(ISBLANK('6'!F12),"",'6'!F12)</f>
        <v>0.12859999999999999</v>
      </c>
      <c r="G101" s="40">
        <f>IF(ISBLANK('6'!G12),"",'6'!G12)</f>
        <v>0.12839999999999999</v>
      </c>
      <c r="H101" s="40">
        <f>IF(ISBLANK('6'!H12),"",'6'!H12)</f>
        <v>0.1313</v>
      </c>
      <c r="I101" s="40">
        <f>IF(ISBLANK('6'!I12),"",'6'!I12)</f>
        <v>0.13109999999999999</v>
      </c>
      <c r="J101" s="40">
        <f>IF(ISBLANK('6'!J12),"",'6'!J12)</f>
        <v>27</v>
      </c>
    </row>
    <row r="102" spans="1:10" x14ac:dyDescent="0.3">
      <c r="A102" s="26" t="str">
        <f>IF(ISBLANK('6'!B13),"",'6'!B13)</f>
        <v>ODNR_4</v>
      </c>
      <c r="B102" s="26">
        <v>2</v>
      </c>
      <c r="C102" s="26" t="str">
        <f>IF(ISBLANK('6'!C13),"",'6'!C13)</f>
        <v>WS</v>
      </c>
      <c r="D102" s="27">
        <f>IF(ISBLANK('6'!D13),"",'6'!D13)</f>
        <v>45118</v>
      </c>
      <c r="E102" s="42">
        <f>IF(ISBLANK('6'!E13),"",'6'!E13)</f>
        <v>0.1</v>
      </c>
      <c r="F102" s="40">
        <f>IF(ISBLANK('6'!F13),"",'6'!F13)</f>
        <v>0.12709999999999999</v>
      </c>
      <c r="G102" s="40">
        <f>IF(ISBLANK('6'!G13),"",'6'!G13)</f>
        <v>0.12740000000000001</v>
      </c>
      <c r="H102" s="40">
        <f>IF(ISBLANK('6'!H13),"",'6'!H13)</f>
        <v>0.13</v>
      </c>
      <c r="I102" s="40">
        <f>IF(ISBLANK('6'!I13),"",'6'!I13)</f>
        <v>0.13020000000000001</v>
      </c>
      <c r="J102" s="40">
        <f>IF(ISBLANK('6'!J13),"",'6'!J13)</f>
        <v>28.5</v>
      </c>
    </row>
    <row r="103" spans="1:10" x14ac:dyDescent="0.3">
      <c r="A103" s="26" t="str">
        <f>IF(ISBLANK('6'!B14),"",'6'!B14)</f>
        <v>ODNR_6</v>
      </c>
      <c r="B103" s="26">
        <v>1</v>
      </c>
      <c r="C103" s="26" t="str">
        <f>IF(ISBLANK('6'!C14),"",'6'!C14)</f>
        <v>WS</v>
      </c>
      <c r="D103" s="27">
        <f>IF(ISBLANK('6'!D14),"",'6'!D14)</f>
        <v>45118</v>
      </c>
      <c r="E103" s="42">
        <f>IF(ISBLANK('6'!E14),"",'6'!E14)</f>
        <v>0.1</v>
      </c>
      <c r="F103" s="40">
        <f>IF(ISBLANK('6'!F14),"",'6'!F14)</f>
        <v>0.12720000000000001</v>
      </c>
      <c r="G103" s="40">
        <f>IF(ISBLANK('6'!G14),"",'6'!G14)</f>
        <v>0.1273</v>
      </c>
      <c r="H103" s="40">
        <f>IF(ISBLANK('6'!H14),"",'6'!H14)</f>
        <v>0.1305</v>
      </c>
      <c r="I103" s="40">
        <f>IF(ISBLANK('6'!I14),"",'6'!I14)</f>
        <v>0.1303</v>
      </c>
      <c r="J103" s="40">
        <f>IF(ISBLANK('6'!J14),"",'6'!J14)</f>
        <v>31.5</v>
      </c>
    </row>
    <row r="104" spans="1:10" x14ac:dyDescent="0.3">
      <c r="A104" s="26" t="str">
        <f>IF(ISBLANK('6'!B15),"",'6'!B15)</f>
        <v>ODNR_6</v>
      </c>
      <c r="B104" s="26">
        <v>2</v>
      </c>
      <c r="C104" s="26" t="str">
        <f>IF(ISBLANK('6'!C15),"",'6'!C15)</f>
        <v>WS</v>
      </c>
      <c r="D104" s="27">
        <f>IF(ISBLANK('6'!D15),"",'6'!D15)</f>
        <v>45118</v>
      </c>
      <c r="E104" s="42">
        <f>IF(ISBLANK('6'!E15),"",'6'!E15)</f>
        <v>0.1</v>
      </c>
      <c r="F104" s="40">
        <f>IF(ISBLANK('6'!F15),"",'6'!F15)</f>
        <v>0.12970000000000001</v>
      </c>
      <c r="G104" s="40">
        <f>IF(ISBLANK('6'!G15),"",'6'!G15)</f>
        <v>0.12959999999999999</v>
      </c>
      <c r="H104" s="40">
        <f>IF(ISBLANK('6'!H15),"",'6'!H15)</f>
        <v>0.13300000000000001</v>
      </c>
      <c r="I104" s="40">
        <f>IF(ISBLANK('6'!I15),"",'6'!I15)</f>
        <v>0.1331</v>
      </c>
      <c r="J104" s="40">
        <f>IF(ISBLANK('6'!J15),"",'6'!J15)</f>
        <v>34</v>
      </c>
    </row>
    <row r="105" spans="1:10" x14ac:dyDescent="0.3">
      <c r="A105" s="26" t="str">
        <f>IF(ISBLANK('6'!B16),"",'6'!B16)</f>
        <v>Bridge</v>
      </c>
      <c r="B105" s="26">
        <v>1</v>
      </c>
      <c r="C105" s="26" t="str">
        <f>IF(ISBLANK('6'!C16),"",'6'!C16)</f>
        <v>WS</v>
      </c>
      <c r="D105" s="27">
        <f>IF(ISBLANK('6'!D16),"",'6'!D16)</f>
        <v>45118</v>
      </c>
      <c r="E105" s="42">
        <f>IF(ISBLANK('6'!E16),"",'6'!E16)</f>
        <v>0.1</v>
      </c>
      <c r="F105" s="40">
        <f>IF(ISBLANK('6'!F16),"",'6'!F16)</f>
        <v>0.12909999999999999</v>
      </c>
      <c r="G105" s="40">
        <f>IF(ISBLANK('6'!G16),"",'6'!G16)</f>
        <v>0.129</v>
      </c>
      <c r="H105" s="40">
        <f>IF(ISBLANK('6'!H16),"",'6'!H16)</f>
        <v>0.1326</v>
      </c>
      <c r="I105" s="40">
        <f>IF(ISBLANK('6'!I16),"",'6'!I16)</f>
        <v>0.13250000000000001</v>
      </c>
      <c r="J105" s="40">
        <f>IF(ISBLANK('6'!J16),"",'6'!J16)</f>
        <v>35</v>
      </c>
    </row>
    <row r="106" spans="1:10" x14ac:dyDescent="0.3">
      <c r="A106" s="26" t="str">
        <f>IF(ISBLANK('6'!B17),"",'6'!B17)</f>
        <v>Bridge</v>
      </c>
      <c r="B106" s="26">
        <v>2</v>
      </c>
      <c r="C106" s="26" t="str">
        <f>IF(ISBLANK('6'!C17),"",'6'!C17)</f>
        <v>WS</v>
      </c>
      <c r="D106" s="27">
        <f>IF(ISBLANK('6'!D17),"",'6'!D17)</f>
        <v>45118</v>
      </c>
      <c r="E106" s="42">
        <f>IF(ISBLANK('6'!E17),"",'6'!E17)</f>
        <v>0.1</v>
      </c>
      <c r="F106" s="40">
        <f>IF(ISBLANK('6'!F17),"",'6'!F17)</f>
        <v>0.1288</v>
      </c>
      <c r="G106" s="40">
        <f>IF(ISBLANK('6'!G17),"",'6'!G17)</f>
        <v>0.1288</v>
      </c>
      <c r="H106" s="40">
        <f>IF(ISBLANK('6'!H17),"",'6'!H17)</f>
        <v>0.13220000000000001</v>
      </c>
      <c r="I106" s="40">
        <f>IF(ISBLANK('6'!I17),"",'6'!I17)</f>
        <v>0.13200000000000001</v>
      </c>
      <c r="J106" s="40">
        <f>IF(ISBLANK('6'!J17),"",'6'!J17)</f>
        <v>33</v>
      </c>
    </row>
    <row r="107" spans="1:10" x14ac:dyDescent="0.3">
      <c r="A107" s="26" t="str">
        <f>IF(ISBLANK('6'!B18),"",'6'!B18)</f>
        <v>ODNR_2</v>
      </c>
      <c r="B107" s="26">
        <v>1</v>
      </c>
      <c r="C107" s="26" t="str">
        <f>IF(ISBLANK('6'!C18),"",'6'!C18)</f>
        <v>WS</v>
      </c>
      <c r="D107" s="27">
        <f>IF(ISBLANK('6'!D18),"",'6'!D18)</f>
        <v>45118</v>
      </c>
      <c r="E107" s="42">
        <f>IF(ISBLANK('6'!E18),"",'6'!E18)</f>
        <v>0.1</v>
      </c>
      <c r="F107" s="40">
        <f>IF(ISBLANK('6'!F18),"",'6'!F18)</f>
        <v>0.1268</v>
      </c>
      <c r="G107" s="40">
        <f>IF(ISBLANK('6'!G18),"",'6'!G18)</f>
        <v>0.12670000000000001</v>
      </c>
      <c r="H107" s="40">
        <f>IF(ISBLANK('6'!H18),"",'6'!H18)</f>
        <v>0.12939999999999999</v>
      </c>
      <c r="I107" s="40">
        <f>IF(ISBLANK('6'!I18),"",'6'!I18)</f>
        <v>0.12909999999999999</v>
      </c>
      <c r="J107" s="40">
        <f>IF(ISBLANK('6'!J18),"",'6'!J18)</f>
        <v>25</v>
      </c>
    </row>
    <row r="108" spans="1:10" x14ac:dyDescent="0.3">
      <c r="A108" s="26" t="str">
        <f>IF(ISBLANK('6'!B19),"",'6'!B19)</f>
        <v>ODNR_2</v>
      </c>
      <c r="B108" s="26">
        <v>2</v>
      </c>
      <c r="C108" s="26" t="str">
        <f>IF(ISBLANK('6'!C19),"",'6'!C19)</f>
        <v>WS</v>
      </c>
      <c r="D108" s="27">
        <f>IF(ISBLANK('6'!D19),"",'6'!D19)</f>
        <v>45118</v>
      </c>
      <c r="E108" s="42">
        <f>IF(ISBLANK('6'!E19),"",'6'!E19)</f>
        <v>0.1</v>
      </c>
      <c r="F108" s="40">
        <f>IF(ISBLANK('6'!F19),"",'6'!F19)</f>
        <v>0.1298</v>
      </c>
      <c r="G108" s="40">
        <f>IF(ISBLANK('6'!G19),"",'6'!G19)</f>
        <v>0.12959999999999999</v>
      </c>
      <c r="H108" s="40">
        <f>IF(ISBLANK('6'!H19),"",'6'!H19)</f>
        <v>0.1321</v>
      </c>
      <c r="I108" s="40">
        <f>IF(ISBLANK('6'!I19),"",'6'!I19)</f>
        <v>0.13189999999999999</v>
      </c>
      <c r="J108" s="40">
        <f>IF(ISBLANK('6'!J19),"",'6'!J19)</f>
        <v>23</v>
      </c>
    </row>
    <row r="109" spans="1:10" x14ac:dyDescent="0.3">
      <c r="A109" s="26" t="str">
        <f>IF(ISBLANK('6'!B20),"",'6'!B20)</f>
        <v>Buoy_2</v>
      </c>
      <c r="B109" s="26">
        <v>1</v>
      </c>
      <c r="C109" s="26" t="str">
        <f>IF(ISBLANK('6'!C20),"",'6'!C20)</f>
        <v>WS</v>
      </c>
      <c r="D109" s="27">
        <f>IF(ISBLANK('6'!D20),"",'6'!D20)</f>
        <v>45118</v>
      </c>
      <c r="E109" s="42">
        <f>IF(ISBLANK('6'!E20),"",'6'!E20)</f>
        <v>0.1</v>
      </c>
      <c r="F109" s="40">
        <f>IF(ISBLANK('6'!F20),"",'6'!F20)</f>
        <v>0.1278</v>
      </c>
      <c r="G109" s="40">
        <f>IF(ISBLANK('6'!G20),"",'6'!G20)</f>
        <v>0.1278</v>
      </c>
      <c r="H109" s="40">
        <f>IF(ISBLANK('6'!H20),"",'6'!H20)</f>
        <v>0.13</v>
      </c>
      <c r="I109" s="40">
        <f>IF(ISBLANK('6'!I20),"",'6'!I20)</f>
        <v>0.1298</v>
      </c>
      <c r="J109" s="40">
        <f>IF(ISBLANK('6'!J20),"",'6'!J20)</f>
        <v>21</v>
      </c>
    </row>
    <row r="110" spans="1:10" x14ac:dyDescent="0.3">
      <c r="A110" s="26" t="str">
        <f>IF(ISBLANK('6'!B21),"",'6'!B21)</f>
        <v>Buoy_2</v>
      </c>
      <c r="B110" s="26">
        <v>2</v>
      </c>
      <c r="C110" s="26" t="str">
        <f>IF(ISBLANK('6'!C21),"",'6'!C21)</f>
        <v>WS</v>
      </c>
      <c r="D110" s="27">
        <f>IF(ISBLANK('6'!D21),"",'6'!D21)</f>
        <v>45118</v>
      </c>
      <c r="E110" s="42">
        <f>IF(ISBLANK('6'!E21),"",'6'!E21)</f>
        <v>0.1</v>
      </c>
      <c r="F110" s="40">
        <f>IF(ISBLANK('6'!F21),"",'6'!F21)</f>
        <v>0.1268</v>
      </c>
      <c r="G110" s="40">
        <f>IF(ISBLANK('6'!G21),"",'6'!G21)</f>
        <v>0.12670000000000001</v>
      </c>
      <c r="H110" s="40">
        <f>IF(ISBLANK('6'!H21),"",'6'!H21)</f>
        <v>0.12889999999999999</v>
      </c>
      <c r="I110" s="40">
        <f>IF(ISBLANK('6'!I21),"",'6'!I21)</f>
        <v>0.129</v>
      </c>
      <c r="J110" s="40">
        <f>IF(ISBLANK('6'!J21),"",'6'!J21)</f>
        <v>22</v>
      </c>
    </row>
    <row r="111" spans="1:10" x14ac:dyDescent="0.3">
      <c r="A111" s="26" t="str">
        <f>IF(ISBLANK('6'!B22),"",'6'!B22)</f>
        <v>ODNR_1</v>
      </c>
      <c r="B111" s="26">
        <v>1</v>
      </c>
      <c r="C111" s="26" t="str">
        <f>IF(ISBLANK('6'!C22),"",'6'!C22)</f>
        <v>WS</v>
      </c>
      <c r="D111" s="27">
        <f>IF(ISBLANK('6'!D22),"",'6'!D22)</f>
        <v>45118</v>
      </c>
      <c r="E111" s="42">
        <f>IF(ISBLANK('6'!E22),"",'6'!E22)</f>
        <v>0.1</v>
      </c>
      <c r="F111" s="40">
        <f>IF(ISBLANK('6'!F22),"",'6'!F22)</f>
        <v>0.128</v>
      </c>
      <c r="G111" s="40">
        <f>IF(ISBLANK('6'!G22),"",'6'!G22)</f>
        <v>0.12790000000000001</v>
      </c>
      <c r="H111" s="40">
        <f>IF(ISBLANK('6'!H22),"",'6'!H22)</f>
        <v>0.1305</v>
      </c>
      <c r="I111" s="40">
        <f>IF(ISBLANK('6'!I22),"",'6'!I22)</f>
        <v>0.1305</v>
      </c>
      <c r="J111" s="40">
        <f>IF(ISBLANK('6'!J22),"",'6'!J22)</f>
        <v>25.5</v>
      </c>
    </row>
    <row r="112" spans="1:10" x14ac:dyDescent="0.3">
      <c r="A112" s="26" t="str">
        <f>IF(ISBLANK('6'!B23),"",'6'!B23)</f>
        <v>ODNR_1</v>
      </c>
      <c r="B112" s="26">
        <v>2</v>
      </c>
      <c r="C112" s="26" t="str">
        <f>IF(ISBLANK('6'!C23),"",'6'!C23)</f>
        <v>WS</v>
      </c>
      <c r="D112" s="27">
        <f>IF(ISBLANK('6'!D23),"",'6'!D23)</f>
        <v>45118</v>
      </c>
      <c r="E112" s="42">
        <f>IF(ISBLANK('6'!E23),"",'6'!E23)</f>
        <v>0.1</v>
      </c>
      <c r="F112" s="40">
        <f>IF(ISBLANK('6'!F23),"",'6'!F23)</f>
        <v>0.1278</v>
      </c>
      <c r="G112" s="40">
        <f>IF(ISBLANK('6'!G23),"",'6'!G23)</f>
        <v>0.12759999999999999</v>
      </c>
      <c r="H112" s="40">
        <f>IF(ISBLANK('6'!H23),"",'6'!H23)</f>
        <v>0.13009999999999999</v>
      </c>
      <c r="I112" s="40" t="str">
        <f>IF(ISBLANK('6'!I23),"",'6'!I23)</f>
        <v/>
      </c>
      <c r="J112" s="40">
        <f>IF(ISBLANK('6'!J23),"",'6'!J23)</f>
        <v>24</v>
      </c>
    </row>
    <row r="113" spans="1:10" x14ac:dyDescent="0.3">
      <c r="A113" s="26" t="str">
        <f>IF(ISBLANK('6'!B24),"",'6'!B24)</f>
        <v>EC_1163</v>
      </c>
      <c r="B113" s="26">
        <v>1</v>
      </c>
      <c r="C113" s="26" t="str">
        <f>IF(ISBLANK('6'!C24),"",'6'!C24)</f>
        <v>WS</v>
      </c>
      <c r="D113" s="27">
        <f>IF(ISBLANK('6'!D24),"",'6'!D24)</f>
        <v>45118</v>
      </c>
      <c r="E113" s="42">
        <f>IF(ISBLANK('6'!E24),"",'6'!E24)</f>
        <v>0.1</v>
      </c>
      <c r="F113" s="40">
        <f>IF(ISBLANK('6'!F24),"",'6'!F24)</f>
        <v>0.1273</v>
      </c>
      <c r="G113" s="40">
        <f>IF(ISBLANK('6'!G24),"",'6'!G24)</f>
        <v>0.12720000000000001</v>
      </c>
      <c r="H113" s="40">
        <f>IF(ISBLANK('6'!H24),"",'6'!H24)</f>
        <v>0.1293</v>
      </c>
      <c r="I113" s="40">
        <f>IF(ISBLANK('6'!I24),"",'6'!I24)</f>
        <v>0.12909999999999999</v>
      </c>
      <c r="J113" s="40">
        <f>IF(ISBLANK('6'!J24),"",'6'!J24)</f>
        <v>19.5</v>
      </c>
    </row>
    <row r="114" spans="1:10" x14ac:dyDescent="0.3">
      <c r="A114" s="26" t="str">
        <f>IF(ISBLANK('6'!B25),"",'6'!B25)</f>
        <v>EC_1163</v>
      </c>
      <c r="B114" s="26">
        <v>2</v>
      </c>
      <c r="C114" s="26" t="str">
        <f>IF(ISBLANK('6'!C25),"",'6'!C25)</f>
        <v>WS</v>
      </c>
      <c r="D114" s="27">
        <f>IF(ISBLANK('6'!D25),"",'6'!D25)</f>
        <v>45118</v>
      </c>
      <c r="E114" s="42">
        <f>IF(ISBLANK('6'!E25),"",'6'!E25)</f>
        <v>0.1</v>
      </c>
      <c r="F114" s="40">
        <f>IF(ISBLANK('6'!F25),"",'6'!F25)</f>
        <v>0.12759999999999999</v>
      </c>
      <c r="G114" s="40">
        <f>IF(ISBLANK('6'!G25),"",'6'!G25)</f>
        <v>0.12759999999999999</v>
      </c>
      <c r="H114" s="40">
        <f>IF(ISBLANK('6'!H25),"",'6'!H25)</f>
        <v>0.1293</v>
      </c>
      <c r="I114" s="40">
        <f>IF(ISBLANK('6'!I25),"",'6'!I25)</f>
        <v>0.12909999999999999</v>
      </c>
      <c r="J114" s="40">
        <f>IF(ISBLANK('6'!J25),"",'6'!J25)</f>
        <v>16</v>
      </c>
    </row>
    <row r="115" spans="1:10" x14ac:dyDescent="0.3">
      <c r="A115" s="26" t="str">
        <f>IF(ISBLANK('6'!B26),"",'6'!B26)</f>
        <v>Causeway</v>
      </c>
      <c r="B115" s="26">
        <v>1</v>
      </c>
      <c r="C115" s="26" t="str">
        <f>IF(ISBLANK('6'!C26),"",'6'!C26)</f>
        <v>WS</v>
      </c>
      <c r="D115" s="27">
        <f>IF(ISBLANK('6'!D26),"",'6'!D26)</f>
        <v>45118</v>
      </c>
      <c r="E115" s="42">
        <f>IF(ISBLANK('6'!E26),"",'6'!E26)</f>
        <v>0.1</v>
      </c>
      <c r="F115" s="40">
        <f>IF(ISBLANK('6'!F26),"",'6'!F26)</f>
        <v>0.12920000000000001</v>
      </c>
      <c r="G115" s="40">
        <f>IF(ISBLANK('6'!G26),"",'6'!G26)</f>
        <v>0.1288</v>
      </c>
      <c r="H115" s="40">
        <f>IF(ISBLANK('6'!H26),"",'6'!H26)</f>
        <v>0.13170000000000001</v>
      </c>
      <c r="I115" s="40">
        <f>IF(ISBLANK('6'!I26),"",'6'!I26)</f>
        <v>0.13150000000000001</v>
      </c>
      <c r="J115" s="40">
        <f>IF(ISBLANK('6'!J26),"",'6'!J26)</f>
        <v>26</v>
      </c>
    </row>
    <row r="116" spans="1:10" x14ac:dyDescent="0.3">
      <c r="A116" s="26" t="str">
        <f>IF(ISBLANK('6'!B27),"",'6'!B27)</f>
        <v>Causeway</v>
      </c>
      <c r="B116" s="26">
        <v>2</v>
      </c>
      <c r="C116" s="26" t="str">
        <f>IF(ISBLANK('6'!C27),"",'6'!C27)</f>
        <v>WS</v>
      </c>
      <c r="D116" s="27">
        <f>IF(ISBLANK('6'!D27),"",'6'!D27)</f>
        <v>45118</v>
      </c>
      <c r="E116" s="42">
        <f>IF(ISBLANK('6'!E27),"",'6'!E27)</f>
        <v>0.1</v>
      </c>
      <c r="F116" s="40">
        <f>IF(ISBLANK('6'!F27),"",'6'!F27)</f>
        <v>0.12790000000000001</v>
      </c>
      <c r="G116" s="40">
        <f>IF(ISBLANK('6'!G27),"",'6'!G27)</f>
        <v>0.12759999999999999</v>
      </c>
      <c r="H116" s="40">
        <f>IF(ISBLANK('6'!H27),"",'6'!H27)</f>
        <v>0.1305</v>
      </c>
      <c r="I116" s="40">
        <f>IF(ISBLANK('6'!I27),"",'6'!I27)</f>
        <v>0.13059999999999999</v>
      </c>
      <c r="J116" s="40">
        <f>IF(ISBLANK('6'!J27),"",'6'!J27)</f>
        <v>28</v>
      </c>
    </row>
    <row r="117" spans="1:10" x14ac:dyDescent="0.3">
      <c r="A117" s="26" t="str">
        <f>IF(ISBLANK('6'!B28),"",'6'!B28)</f>
        <v>Bells</v>
      </c>
      <c r="B117" s="26">
        <v>1</v>
      </c>
      <c r="C117" s="26" t="str">
        <f>IF(ISBLANK('6'!C28),"",'6'!C28)</f>
        <v>WS</v>
      </c>
      <c r="D117" s="27">
        <f>IF(ISBLANK('6'!D28),"",'6'!D28)</f>
        <v>45118</v>
      </c>
      <c r="E117" s="42">
        <f>IF(ISBLANK('6'!E28),"",'6'!E28)</f>
        <v>0.1</v>
      </c>
      <c r="F117" s="40">
        <f>IF(ISBLANK('6'!F28),"",'6'!F28)</f>
        <v>0.12720000000000001</v>
      </c>
      <c r="G117" s="40">
        <f>IF(ISBLANK('6'!G28),"",'6'!G28)</f>
        <v>0.1275</v>
      </c>
      <c r="H117" s="40">
        <f>IF(ISBLANK('6'!H28),"",'6'!H28)</f>
        <v>0.1278</v>
      </c>
      <c r="I117" s="40">
        <f>IF(ISBLANK('6'!I28),"",'6'!I28)</f>
        <v>0.1278</v>
      </c>
      <c r="J117" s="40">
        <f>IF(ISBLANK('6'!J28),"",'6'!J28)</f>
        <v>4.5</v>
      </c>
    </row>
    <row r="118" spans="1:10" x14ac:dyDescent="0.3">
      <c r="A118" s="26" t="str">
        <f>IF(ISBLANK('6'!B29),"",'6'!B29)</f>
        <v>Bells</v>
      </c>
      <c r="B118" s="26">
        <v>2</v>
      </c>
      <c r="C118" s="26" t="str">
        <f>IF(ISBLANK('6'!C29),"",'6'!C29)</f>
        <v>WS</v>
      </c>
      <c r="D118" s="27">
        <f>IF(ISBLANK('6'!D29),"",'6'!D29)</f>
        <v>45118</v>
      </c>
      <c r="E118" s="42">
        <f>IF(ISBLANK('6'!E29),"",'6'!E29)</f>
        <v>0.1</v>
      </c>
      <c r="F118" s="40">
        <f>IF(ISBLANK('6'!F29),"",'6'!F29)</f>
        <v>0.1278</v>
      </c>
      <c r="G118" s="40">
        <f>IF(ISBLANK('6'!G29),"",'6'!G29)</f>
        <v>0.12759999999999999</v>
      </c>
      <c r="H118" s="40">
        <f>IF(ISBLANK('6'!H29),"",'6'!H29)</f>
        <v>0.1283</v>
      </c>
      <c r="I118" s="40">
        <f>IF(ISBLANK('6'!I29),"",'6'!I29)</f>
        <v>0.1283</v>
      </c>
      <c r="J118" s="40">
        <f>IF(ISBLANK('6'!J29),"",'6'!J29)</f>
        <v>6</v>
      </c>
    </row>
    <row r="119" spans="1:10" x14ac:dyDescent="0.3">
      <c r="A119" s="26" t="str">
        <f>IF(ISBLANK('7'!B10),"",'7'!B10)</f>
        <v>Muddy_Creek</v>
      </c>
      <c r="B119" s="26">
        <v>1</v>
      </c>
      <c r="C119" s="26" t="str">
        <f>IF(ISBLANK('7'!C10),"",'7'!C10)</f>
        <v>WS</v>
      </c>
      <c r="D119" s="27">
        <f>IF(ISBLANK('7'!D10),"",'7'!D10)</f>
        <v>45125</v>
      </c>
      <c r="E119" s="42">
        <f>IF(ISBLANK('7'!E10),"",'7'!E10)</f>
        <v>0.1</v>
      </c>
      <c r="F119" s="40">
        <f>IF(ISBLANK('7'!F10),"",'7'!F10)</f>
        <v>0.129</v>
      </c>
      <c r="G119" s="40">
        <f>IF(ISBLANK('7'!G10),"",'7'!G10)</f>
        <v>0.12859999999999999</v>
      </c>
      <c r="H119" s="40">
        <f>IF(ISBLANK('7'!H10),"",'7'!H10)</f>
        <v>0.13400000000000001</v>
      </c>
      <c r="I119" s="40">
        <f>IF(ISBLANK('7'!I10),"",'7'!I10)</f>
        <v>0.13420000000000001</v>
      </c>
      <c r="J119" s="40">
        <f>IF(ISBLANK('7'!J10),"",'7'!J10)</f>
        <v>53</v>
      </c>
    </row>
    <row r="120" spans="1:10" x14ac:dyDescent="0.3">
      <c r="A120" s="26" t="str">
        <f>IF(ISBLANK('7'!B11),"",'7'!B11)</f>
        <v>Muddy_Creek</v>
      </c>
      <c r="B120" s="26">
        <v>2</v>
      </c>
      <c r="C120" s="26" t="str">
        <f>IF(ISBLANK('7'!C11),"",'7'!C11)</f>
        <v>WS</v>
      </c>
      <c r="D120" s="27">
        <f>IF(ISBLANK('7'!D11),"",'7'!D11)</f>
        <v>45125</v>
      </c>
      <c r="E120" s="42">
        <f>IF(ISBLANK('7'!E11),"",'7'!E11)</f>
        <v>0.1</v>
      </c>
      <c r="F120" s="40">
        <f>IF(ISBLANK('7'!F11),"",'7'!F11)</f>
        <v>0.12759999999999999</v>
      </c>
      <c r="G120" s="40">
        <f>IF(ISBLANK('7'!G11),"",'7'!G11)</f>
        <v>0.12740000000000001</v>
      </c>
      <c r="H120" s="40">
        <f>IF(ISBLANK('7'!H11),"",'7'!H11)</f>
        <v>0.1326</v>
      </c>
      <c r="I120" s="40">
        <f>IF(ISBLANK('7'!I11),"",'7'!I11)</f>
        <v>0.13239999999999999</v>
      </c>
      <c r="J120" s="40">
        <f>IF(ISBLANK('7'!J11),"",'7'!J11)</f>
        <v>50</v>
      </c>
    </row>
    <row r="121" spans="1:10" x14ac:dyDescent="0.3">
      <c r="A121" s="26" t="str">
        <f>IF(ISBLANK('7'!B12),"",'7'!B12)</f>
        <v>ODNR_4</v>
      </c>
      <c r="B121" s="26">
        <v>1</v>
      </c>
      <c r="C121" s="26" t="str">
        <f>IF(ISBLANK('7'!C12),"",'7'!C12)</f>
        <v>WS</v>
      </c>
      <c r="D121" s="27">
        <f>IF(ISBLANK('7'!D12),"",'7'!D12)</f>
        <v>45125</v>
      </c>
      <c r="E121" s="42">
        <f>IF(ISBLANK('7'!E12),"",'7'!E12)</f>
        <v>0.1</v>
      </c>
      <c r="F121" s="40">
        <f>IF(ISBLANK('7'!F12),"",'7'!F12)</f>
        <v>0.12889999999999999</v>
      </c>
      <c r="G121" s="40">
        <f>IF(ISBLANK('7'!G12),"",'7'!G12)</f>
        <v>0.12870000000000001</v>
      </c>
      <c r="H121" s="40">
        <f>IF(ISBLANK('7'!H12),"",'7'!H12)</f>
        <v>0.1318</v>
      </c>
      <c r="I121" s="40">
        <f>IF(ISBLANK('7'!I12),"",'7'!I12)</f>
        <v>0.13200000000000001</v>
      </c>
      <c r="J121" s="40">
        <f>IF(ISBLANK('7'!J12),"",'7'!J12)</f>
        <v>31</v>
      </c>
    </row>
    <row r="122" spans="1:10" x14ac:dyDescent="0.3">
      <c r="A122" s="26" t="str">
        <f>IF(ISBLANK('7'!B13),"",'7'!B13)</f>
        <v>ODNR_4</v>
      </c>
      <c r="B122" s="26">
        <v>2</v>
      </c>
      <c r="C122" s="26" t="str">
        <f>IF(ISBLANK('7'!C13),"",'7'!C13)</f>
        <v>WS</v>
      </c>
      <c r="D122" s="27">
        <f>IF(ISBLANK('7'!D13),"",'7'!D13)</f>
        <v>45125</v>
      </c>
      <c r="E122" s="42">
        <f>IF(ISBLANK('7'!E13),"",'7'!E13)</f>
        <v>0.1</v>
      </c>
      <c r="F122" s="40">
        <f>IF(ISBLANK('7'!F13),"",'7'!F13)</f>
        <v>0.12759999999999999</v>
      </c>
      <c r="G122" s="40">
        <f>IF(ISBLANK('7'!G13),"",'7'!G13)</f>
        <v>0.12709999999999999</v>
      </c>
      <c r="H122" s="40">
        <f>IF(ISBLANK('7'!H13),"",'7'!H13)</f>
        <v>0.13059999999999999</v>
      </c>
      <c r="I122" s="40">
        <f>IF(ISBLANK('7'!I13),"",'7'!I13)</f>
        <v>0.1305</v>
      </c>
      <c r="J122" s="40">
        <f>IF(ISBLANK('7'!J13),"",'7'!J13)</f>
        <v>32</v>
      </c>
    </row>
    <row r="123" spans="1:10" x14ac:dyDescent="0.3">
      <c r="A123" s="26" t="str">
        <f>IF(ISBLANK('7'!B14),"",'7'!B14)</f>
        <v>ODNR_6</v>
      </c>
      <c r="B123" s="26">
        <v>1</v>
      </c>
      <c r="C123" s="26" t="str">
        <f>IF(ISBLANK('7'!C14),"",'7'!C14)</f>
        <v>WS</v>
      </c>
      <c r="D123" s="27">
        <f>IF(ISBLANK('7'!D14),"",'7'!D14)</f>
        <v>45125</v>
      </c>
      <c r="E123" s="42">
        <f>IF(ISBLANK('7'!E14),"",'7'!E14)</f>
        <v>0.1</v>
      </c>
      <c r="F123" s="40">
        <f>IF(ISBLANK('7'!F14),"",'7'!F14)</f>
        <v>0.12759999999999999</v>
      </c>
      <c r="G123" s="40">
        <f>IF(ISBLANK('7'!G14),"",'7'!G14)</f>
        <v>0.1278</v>
      </c>
      <c r="H123" s="40">
        <f>IF(ISBLANK('7'!H14),"",'7'!H14)</f>
        <v>0.13009999999999999</v>
      </c>
      <c r="I123" s="40">
        <f>IF(ISBLANK('7'!I14),"",'7'!I14)</f>
        <v>0.13009999999999999</v>
      </c>
      <c r="J123" s="40">
        <f>IF(ISBLANK('7'!J14),"",'7'!J14)</f>
        <v>24</v>
      </c>
    </row>
    <row r="124" spans="1:10" x14ac:dyDescent="0.3">
      <c r="A124" s="26" t="str">
        <f>IF(ISBLANK('7'!B15),"",'7'!B15)</f>
        <v>ODNR_6</v>
      </c>
      <c r="B124" s="26">
        <v>2</v>
      </c>
      <c r="C124" s="26" t="str">
        <f>IF(ISBLANK('7'!C15),"",'7'!C15)</f>
        <v>WS</v>
      </c>
      <c r="D124" s="27">
        <f>IF(ISBLANK('7'!D15),"",'7'!D15)</f>
        <v>45125</v>
      </c>
      <c r="E124" s="42">
        <f>IF(ISBLANK('7'!E15),"",'7'!E15)</f>
        <v>0.1</v>
      </c>
      <c r="F124" s="40">
        <f>IF(ISBLANK('7'!F15),"",'7'!F15)</f>
        <v>0.1298</v>
      </c>
      <c r="G124" s="40">
        <f>IF(ISBLANK('7'!G15),"",'7'!G15)</f>
        <v>0.1295</v>
      </c>
      <c r="H124" s="40">
        <f>IF(ISBLANK('7'!H15),"",'7'!H15)</f>
        <v>0.1321</v>
      </c>
      <c r="I124" s="40">
        <f>IF(ISBLANK('7'!I15),"",'7'!I15)</f>
        <v>0.1321</v>
      </c>
      <c r="J124" s="40">
        <f>IF(ISBLANK('7'!J15),"",'7'!J15)</f>
        <v>24.5</v>
      </c>
    </row>
    <row r="125" spans="1:10" x14ac:dyDescent="0.3">
      <c r="A125" s="26" t="str">
        <f>IF(ISBLANK('7'!B16),"",'7'!B16)</f>
        <v>Bridge</v>
      </c>
      <c r="B125" s="26">
        <v>1</v>
      </c>
      <c r="C125" s="26" t="str">
        <f>IF(ISBLANK('7'!C16),"",'7'!C16)</f>
        <v>WS</v>
      </c>
      <c r="D125" s="27">
        <f>IF(ISBLANK('7'!D16),"",'7'!D16)</f>
        <v>45125</v>
      </c>
      <c r="E125" s="42">
        <f>IF(ISBLANK('7'!E16),"",'7'!E16)</f>
        <v>0.1</v>
      </c>
      <c r="F125" s="40">
        <f>IF(ISBLANK('7'!F16),"",'7'!F16)</f>
        <v>0.12859999999999999</v>
      </c>
      <c r="G125" s="40">
        <f>IF(ISBLANK('7'!G16),"",'7'!G16)</f>
        <v>0.12820000000000001</v>
      </c>
      <c r="H125" s="40">
        <f>IF(ISBLANK('7'!H16),"",'7'!H16)</f>
        <v>0.1331</v>
      </c>
      <c r="I125" s="40">
        <f>IF(ISBLANK('7'!I16),"",'7'!I16)</f>
        <v>0.13300000000000001</v>
      </c>
      <c r="J125" s="40">
        <f>IF(ISBLANK('7'!J16),"",'7'!J16)</f>
        <v>46.5</v>
      </c>
    </row>
    <row r="126" spans="1:10" x14ac:dyDescent="0.3">
      <c r="A126" s="26" t="str">
        <f>IF(ISBLANK('7'!B17),"",'7'!B17)</f>
        <v>Bridge</v>
      </c>
      <c r="B126" s="26">
        <v>2</v>
      </c>
      <c r="C126" s="26" t="str">
        <f>IF(ISBLANK('7'!C17),"",'7'!C17)</f>
        <v>WS</v>
      </c>
      <c r="D126" s="27">
        <f>IF(ISBLANK('7'!D17),"",'7'!D17)</f>
        <v>45125</v>
      </c>
      <c r="E126" s="42">
        <f>IF(ISBLANK('7'!E17),"",'7'!E17)</f>
        <v>0.1</v>
      </c>
      <c r="F126" s="40">
        <f>IF(ISBLANK('7'!F17),"",'7'!F17)</f>
        <v>0.1298</v>
      </c>
      <c r="G126" s="40">
        <f>IF(ISBLANK('7'!G17),"",'7'!G17)</f>
        <v>0.12959999999999999</v>
      </c>
      <c r="H126" s="40">
        <f>IF(ISBLANK('7'!H17),"",'7'!H17)</f>
        <v>0.13420000000000001</v>
      </c>
      <c r="I126" s="40">
        <f>IF(ISBLANK('7'!I17),"",'7'!I17)</f>
        <v>0.13439999999999999</v>
      </c>
      <c r="J126" s="40">
        <f>IF(ISBLANK('7'!J17),"",'7'!J17)</f>
        <v>46</v>
      </c>
    </row>
    <row r="127" spans="1:10" x14ac:dyDescent="0.3">
      <c r="A127" s="26" t="str">
        <f>IF(ISBLANK('7'!B18),"",'7'!B18)</f>
        <v>ODNR_2</v>
      </c>
      <c r="B127" s="26">
        <v>1</v>
      </c>
      <c r="C127" s="26" t="str">
        <f>IF(ISBLANK('7'!C18),"",'7'!C18)</f>
        <v>WS</v>
      </c>
      <c r="D127" s="27">
        <f>IF(ISBLANK('7'!D18),"",'7'!D18)</f>
        <v>45125</v>
      </c>
      <c r="E127" s="42">
        <f>IF(ISBLANK('7'!E18),"",'7'!E18)</f>
        <v>0.1</v>
      </c>
      <c r="F127" s="40">
        <f>IF(ISBLANK('7'!F18),"",'7'!F18)</f>
        <v>0.1275</v>
      </c>
      <c r="G127" s="40">
        <f>IF(ISBLANK('7'!G18),"",'7'!G18)</f>
        <v>0.12709999999999999</v>
      </c>
      <c r="H127" s="40">
        <f>IF(ISBLANK('7'!H18),"",'7'!H18)</f>
        <v>0.129</v>
      </c>
      <c r="I127" s="40">
        <f>IF(ISBLANK('7'!I18),"",'7'!I18)</f>
        <v>0.129</v>
      </c>
      <c r="J127" s="40">
        <f>IF(ISBLANK('7'!J18),"",'7'!J18)</f>
        <v>17</v>
      </c>
    </row>
    <row r="128" spans="1:10" x14ac:dyDescent="0.3">
      <c r="A128" s="26" t="str">
        <f>IF(ISBLANK('7'!B19),"",'7'!B19)</f>
        <v>ODNR_2</v>
      </c>
      <c r="B128" s="26">
        <v>2</v>
      </c>
      <c r="C128" s="26" t="str">
        <f>IF(ISBLANK('7'!C19),"",'7'!C19)</f>
        <v>WS</v>
      </c>
      <c r="D128" s="27">
        <f>IF(ISBLANK('7'!D19),"",'7'!D19)</f>
        <v>45125</v>
      </c>
      <c r="E128" s="42">
        <f>IF(ISBLANK('7'!E19),"",'7'!E19)</f>
        <v>0.1</v>
      </c>
      <c r="F128" s="40">
        <f>IF(ISBLANK('7'!F19),"",'7'!F19)</f>
        <v>0.1258</v>
      </c>
      <c r="G128" s="40">
        <f>IF(ISBLANK('7'!G19),"",'7'!G19)</f>
        <v>0.12559999999999999</v>
      </c>
      <c r="H128" s="40">
        <f>IF(ISBLANK('7'!H19),"",'7'!H19)</f>
        <v>0.1275</v>
      </c>
      <c r="I128" s="40">
        <f>IF(ISBLANK('7'!I19),"",'7'!I19)</f>
        <v>0.12740000000000001</v>
      </c>
      <c r="J128" s="40">
        <f>IF(ISBLANK('7'!J19),"",'7'!J19)</f>
        <v>17.5</v>
      </c>
    </row>
    <row r="129" spans="1:10" x14ac:dyDescent="0.3">
      <c r="A129" s="26" t="str">
        <f>IF(ISBLANK('7'!B20),"",'7'!B20)</f>
        <v>Buoy_2</v>
      </c>
      <c r="B129" s="26">
        <v>1</v>
      </c>
      <c r="C129" s="26" t="str">
        <f>IF(ISBLANK('7'!C20),"",'7'!C20)</f>
        <v>WS</v>
      </c>
      <c r="D129" s="27">
        <f>IF(ISBLANK('7'!D20),"",'7'!D20)</f>
        <v>45125</v>
      </c>
      <c r="E129" s="42">
        <f>IF(ISBLANK('7'!E20),"",'7'!E20)</f>
        <v>0.1</v>
      </c>
      <c r="F129" s="40">
        <f>IF(ISBLANK('7'!F20),"",'7'!F20)</f>
        <v>0.1275</v>
      </c>
      <c r="G129" s="40">
        <f>IF(ISBLANK('7'!G20),"",'7'!G20)</f>
        <v>0.12759999999999999</v>
      </c>
      <c r="H129" s="40">
        <f>IF(ISBLANK('7'!H20),"",'7'!H20)</f>
        <v>0.129</v>
      </c>
      <c r="I129" s="40">
        <f>IF(ISBLANK('7'!I20),"",'7'!I20)</f>
        <v>0.129</v>
      </c>
      <c r="J129" s="40">
        <f>IF(ISBLANK('7'!J20),"",'7'!J20)</f>
        <v>14.5</v>
      </c>
    </row>
    <row r="130" spans="1:10" x14ac:dyDescent="0.3">
      <c r="A130" s="26" t="str">
        <f>IF(ISBLANK('7'!B21),"",'7'!B21)</f>
        <v>Buoy_2</v>
      </c>
      <c r="B130" s="26">
        <v>2</v>
      </c>
      <c r="C130" s="26" t="str">
        <f>IF(ISBLANK('7'!C21),"",'7'!C21)</f>
        <v>WS</v>
      </c>
      <c r="D130" s="27">
        <f>IF(ISBLANK('7'!D21),"",'7'!D21)</f>
        <v>45125</v>
      </c>
      <c r="E130" s="42">
        <f>IF(ISBLANK('7'!E21),"",'7'!E21)</f>
        <v>0.1</v>
      </c>
      <c r="F130" s="40">
        <f>IF(ISBLANK('7'!F21),"",'7'!F21)</f>
        <v>0.12820000000000001</v>
      </c>
      <c r="G130" s="40">
        <f>IF(ISBLANK('7'!G21),"",'7'!G21)</f>
        <v>0.12809999999999999</v>
      </c>
      <c r="H130" s="40">
        <f>IF(ISBLANK('7'!H21),"",'7'!H21)</f>
        <v>0.12939999999999999</v>
      </c>
      <c r="I130" s="40">
        <f>IF(ISBLANK('7'!I21),"",'7'!I21)</f>
        <v>0.12959999999999999</v>
      </c>
      <c r="J130" s="40">
        <f>IF(ISBLANK('7'!J21),"",'7'!J21)</f>
        <v>13.5</v>
      </c>
    </row>
    <row r="131" spans="1:10" x14ac:dyDescent="0.3">
      <c r="A131" s="26" t="str">
        <f>IF(ISBLANK('7'!B22),"",'7'!B22)</f>
        <v>ODNR_1</v>
      </c>
      <c r="B131" s="26">
        <v>1</v>
      </c>
      <c r="C131" s="26" t="str">
        <f>IF(ISBLANK('7'!C22),"",'7'!C22)</f>
        <v>WS</v>
      </c>
      <c r="D131" s="27">
        <f>IF(ISBLANK('7'!D22),"",'7'!D22)</f>
        <v>45125</v>
      </c>
      <c r="E131" s="42">
        <f>IF(ISBLANK('7'!E22),"",'7'!E22)</f>
        <v>0.1</v>
      </c>
      <c r="F131" s="40">
        <f>IF(ISBLANK('7'!F22),"",'7'!F22)</f>
        <v>0.12920000000000001</v>
      </c>
      <c r="G131" s="40">
        <f>IF(ISBLANK('7'!G22),"",'7'!G22)</f>
        <v>0.129</v>
      </c>
      <c r="H131" s="40">
        <f>IF(ISBLANK('7'!H22),"",'7'!H22)</f>
        <v>0.13039999999999999</v>
      </c>
      <c r="I131" s="40">
        <f>IF(ISBLANK('7'!I22),"",'7'!I22)</f>
        <v>0.1305</v>
      </c>
      <c r="J131" s="40">
        <f>IF(ISBLANK('7'!J22),"",'7'!J22)</f>
        <v>13.5</v>
      </c>
    </row>
    <row r="132" spans="1:10" x14ac:dyDescent="0.3">
      <c r="A132" s="26" t="str">
        <f>IF(ISBLANK('7'!B23),"",'7'!B23)</f>
        <v>ODNR_1</v>
      </c>
      <c r="B132" s="26">
        <v>2</v>
      </c>
      <c r="C132" s="26" t="str">
        <f>IF(ISBLANK('7'!C23),"",'7'!C23)</f>
        <v>WS</v>
      </c>
      <c r="D132" s="27">
        <f>IF(ISBLANK('7'!D23),"",'7'!D23)</f>
        <v>45125</v>
      </c>
      <c r="E132" s="42">
        <f>IF(ISBLANK('7'!E23),"",'7'!E23)</f>
        <v>0.1</v>
      </c>
      <c r="F132" s="40">
        <f>IF(ISBLANK('7'!F23),"",'7'!F23)</f>
        <v>0.12770000000000001</v>
      </c>
      <c r="G132" s="40">
        <f>IF(ISBLANK('7'!G23),"",'7'!G23)</f>
        <v>0.1273</v>
      </c>
      <c r="H132" s="40">
        <f>IF(ISBLANK('7'!H23),"",'7'!H23)</f>
        <v>0.129</v>
      </c>
      <c r="I132" s="40">
        <f>IF(ISBLANK('7'!I23),"",'7'!I23)</f>
        <v>0.1288</v>
      </c>
      <c r="J132" s="40">
        <f>IF(ISBLANK('7'!J23),"",'7'!J23)</f>
        <v>14</v>
      </c>
    </row>
    <row r="133" spans="1:10" x14ac:dyDescent="0.3">
      <c r="A133" s="26" t="str">
        <f>IF(ISBLANK('7'!B24),"",'7'!B24)</f>
        <v>EC_1163</v>
      </c>
      <c r="B133" s="26">
        <v>1</v>
      </c>
      <c r="C133" s="26" t="str">
        <f>IF(ISBLANK('7'!C24),"",'7'!C24)</f>
        <v>WS</v>
      </c>
      <c r="D133" s="27">
        <f>IF(ISBLANK('7'!D24),"",'7'!D24)</f>
        <v>45125</v>
      </c>
      <c r="E133" s="42">
        <f>IF(ISBLANK('7'!E24),"",'7'!E24)</f>
        <v>0.1</v>
      </c>
      <c r="F133" s="40">
        <f>IF(ISBLANK('7'!F24),"",'7'!F24)</f>
        <v>0.12920000000000001</v>
      </c>
      <c r="G133" s="40">
        <f>IF(ISBLANK('7'!G24),"",'7'!G24)</f>
        <v>0.129</v>
      </c>
      <c r="H133" s="40">
        <f>IF(ISBLANK('7'!H24),"",'7'!H24)</f>
        <v>0.1298</v>
      </c>
      <c r="I133" s="40">
        <f>IF(ISBLANK('7'!I24),"",'7'!I24)</f>
        <v>0.12970000000000001</v>
      </c>
      <c r="J133" s="40">
        <f>IF(ISBLANK('7'!J24),"",'7'!J24)</f>
        <v>6.5</v>
      </c>
    </row>
    <row r="134" spans="1:10" x14ac:dyDescent="0.3">
      <c r="A134" s="26" t="str">
        <f>IF(ISBLANK('7'!B25),"",'7'!B25)</f>
        <v>EC_1163</v>
      </c>
      <c r="B134" s="26">
        <v>2</v>
      </c>
      <c r="C134" s="26" t="str">
        <f>IF(ISBLANK('7'!C25),"",'7'!C25)</f>
        <v>WS</v>
      </c>
      <c r="D134" s="27">
        <f>IF(ISBLANK('7'!D25),"",'7'!D25)</f>
        <v>45125</v>
      </c>
      <c r="E134" s="42">
        <f>IF(ISBLANK('7'!E25),"",'7'!E25)</f>
        <v>0.1</v>
      </c>
      <c r="F134" s="40">
        <f>IF(ISBLANK('7'!F25),"",'7'!F25)</f>
        <v>0.12759999999999999</v>
      </c>
      <c r="G134" s="40">
        <f>IF(ISBLANK('7'!G25),"",'7'!G25)</f>
        <v>0.12759999999999999</v>
      </c>
      <c r="H134" s="40">
        <f>IF(ISBLANK('7'!H25),"",'7'!H25)</f>
        <v>0.1283</v>
      </c>
      <c r="I134" s="40">
        <f>IF(ISBLANK('7'!I25),"",'7'!I25)</f>
        <v>0.12820000000000001</v>
      </c>
      <c r="J134" s="40">
        <f>IF(ISBLANK('7'!J25),"",'7'!J25)</f>
        <v>6.5</v>
      </c>
    </row>
    <row r="135" spans="1:10" x14ac:dyDescent="0.3">
      <c r="A135" s="26" t="str">
        <f>IF(ISBLANK('7'!B26),"",'7'!B26)</f>
        <v>Causeway</v>
      </c>
      <c r="B135" s="26">
        <v>1</v>
      </c>
      <c r="C135" s="26" t="str">
        <f>IF(ISBLANK('7'!C26),"",'7'!C26)</f>
        <v>WS</v>
      </c>
      <c r="D135" s="27">
        <f>IF(ISBLANK('7'!D26),"",'7'!D26)</f>
        <v>45125</v>
      </c>
      <c r="E135" s="42">
        <f>IF(ISBLANK('7'!E26),"",'7'!E26)</f>
        <v>0.1</v>
      </c>
      <c r="F135" s="40">
        <f>IF(ISBLANK('7'!F26),"",'7'!F26)</f>
        <v>0.12690000000000001</v>
      </c>
      <c r="G135" s="40">
        <f>IF(ISBLANK('7'!G26),"",'7'!G26)</f>
        <v>0.1265</v>
      </c>
      <c r="H135" s="40">
        <f>IF(ISBLANK('7'!H26),"",'7'!H26)</f>
        <v>0.128</v>
      </c>
      <c r="I135" s="40">
        <f>IF(ISBLANK('7'!I26),"",'7'!I26)</f>
        <v>0.128</v>
      </c>
      <c r="J135" s="40">
        <f>IF(ISBLANK('7'!J26),"",'7'!J26)</f>
        <v>13</v>
      </c>
    </row>
    <row r="136" spans="1:10" x14ac:dyDescent="0.3">
      <c r="A136" s="26" t="str">
        <f>IF(ISBLANK('7'!B27),"",'7'!B27)</f>
        <v>Causeway</v>
      </c>
      <c r="B136" s="26">
        <v>2</v>
      </c>
      <c r="C136" s="26" t="str">
        <f>IF(ISBLANK('7'!C27),"",'7'!C27)</f>
        <v>WS</v>
      </c>
      <c r="D136" s="27">
        <f>IF(ISBLANK('7'!D27),"",'7'!D27)</f>
        <v>45125</v>
      </c>
      <c r="E136" s="42">
        <f>IF(ISBLANK('7'!E27),"",'7'!E27)</f>
        <v>0.1</v>
      </c>
      <c r="F136" s="40">
        <f>IF(ISBLANK('7'!F27),"",'7'!F27)</f>
        <v>0.13039999999999999</v>
      </c>
      <c r="G136" s="40">
        <f>IF(ISBLANK('7'!G27),"",'7'!G27)</f>
        <v>0.13</v>
      </c>
      <c r="H136" s="40">
        <f>IF(ISBLANK('7'!H27),"",'7'!H27)</f>
        <v>0.13150000000000001</v>
      </c>
      <c r="I136" s="40">
        <f>IF(ISBLANK('7'!I27),"",'7'!I27)</f>
        <v>0.13170000000000001</v>
      </c>
      <c r="J136" s="40">
        <f>IF(ISBLANK('7'!J27),"",'7'!J27)</f>
        <v>14</v>
      </c>
    </row>
    <row r="137" spans="1:10" x14ac:dyDescent="0.3">
      <c r="A137" s="26" t="str">
        <f>IF(ISBLANK('7'!B28),"",'7'!B28)</f>
        <v>Bells</v>
      </c>
      <c r="B137" s="26">
        <v>1</v>
      </c>
      <c r="C137" s="26" t="str">
        <f>IF(ISBLANK('7'!C28),"",'7'!C28)</f>
        <v>WS</v>
      </c>
      <c r="D137" s="27">
        <f>IF(ISBLANK('7'!D28),"",'7'!D28)</f>
        <v>45125</v>
      </c>
      <c r="E137" s="42">
        <f>IF(ISBLANK('7'!E28),"",'7'!E28)</f>
        <v>0.1</v>
      </c>
      <c r="F137" s="40">
        <f>IF(ISBLANK('7'!F28),"",'7'!F28)</f>
        <v>0.12889999999999999</v>
      </c>
      <c r="G137" s="40">
        <f>IF(ISBLANK('7'!G28),"",'7'!G28)</f>
        <v>0.1288</v>
      </c>
      <c r="H137" s="40">
        <f>IF(ISBLANK('7'!H28),"",'7'!H28)</f>
        <v>0.1295</v>
      </c>
      <c r="I137" s="40">
        <f>IF(ISBLANK('7'!I28),"",'7'!I28)</f>
        <v>0.12939999999999999</v>
      </c>
      <c r="J137" s="40">
        <f>IF(ISBLANK('7'!J28),"",'7'!J28)</f>
        <v>6</v>
      </c>
    </row>
    <row r="138" spans="1:10" x14ac:dyDescent="0.3">
      <c r="A138" s="26" t="str">
        <f>IF(ISBLANK('7'!B29),"",'7'!B29)</f>
        <v>Bells</v>
      </c>
      <c r="B138" s="26">
        <v>2</v>
      </c>
      <c r="C138" s="26" t="str">
        <f>IF(ISBLANK('7'!C29),"",'7'!C29)</f>
        <v>WS</v>
      </c>
      <c r="D138" s="27">
        <f>IF(ISBLANK('7'!D29),"",'7'!D29)</f>
        <v>45125</v>
      </c>
      <c r="E138" s="42">
        <f>IF(ISBLANK('7'!E29),"",'7'!E29)</f>
        <v>0.1</v>
      </c>
      <c r="F138" s="40">
        <f>IF(ISBLANK('7'!F29),"",'7'!F29)</f>
        <v>0.1293</v>
      </c>
      <c r="G138" s="40">
        <f>IF(ISBLANK('7'!G29),"",'7'!G29)</f>
        <v>0.1293</v>
      </c>
      <c r="H138" s="40">
        <f>IF(ISBLANK('7'!H29),"",'7'!H29)</f>
        <v>0.13009999999999999</v>
      </c>
      <c r="I138" s="40">
        <f>IF(ISBLANK('7'!I29),"",'7'!I29)</f>
        <v>0.12989999999999999</v>
      </c>
      <c r="J138" s="40">
        <f>IF(ISBLANK('7'!J29),"",'7'!J29)</f>
        <v>7</v>
      </c>
    </row>
    <row r="139" spans="1:10" x14ac:dyDescent="0.3">
      <c r="A139" s="26" t="str">
        <f>IF(ISBLANK('8'!B10),"",'8'!B10)</f>
        <v>Raccoon Creek 1</v>
      </c>
      <c r="B139" s="24">
        <v>1</v>
      </c>
      <c r="C139" s="26" t="str">
        <f>IF(ISBLANK('8'!C10),"",'8'!C10)</f>
        <v>WS</v>
      </c>
      <c r="D139" s="27">
        <v>45127</v>
      </c>
      <c r="E139" s="26">
        <f>IF(ISBLANK('8'!E10),"",'8'!E10)</f>
        <v>0.1</v>
      </c>
      <c r="F139" s="26">
        <f>IF(ISBLANK('8'!F10),"",'8'!F10)</f>
        <v>0.12970000000000001</v>
      </c>
      <c r="G139" s="26">
        <f>IF(ISBLANK('8'!G10),"",'8'!G10)</f>
        <v>0.1293</v>
      </c>
      <c r="H139" s="26">
        <f>IF(ISBLANK('8'!H10),"",'8'!H10)</f>
        <v>0.13350000000000001</v>
      </c>
      <c r="I139" s="26">
        <f>IF(ISBLANK('8'!I10),"",'8'!I10)</f>
        <v>0.13339999999999999</v>
      </c>
      <c r="J139" s="26">
        <f>IF(ISBLANK('8'!J10),"",'8'!J10)</f>
        <v>39.500000000000085</v>
      </c>
    </row>
    <row r="140" spans="1:10" x14ac:dyDescent="0.3">
      <c r="A140" s="26" t="str">
        <f>IF(ISBLANK('8'!B11),"",'8'!B11)</f>
        <v>Raccoon Creek 2</v>
      </c>
      <c r="B140" s="26">
        <v>1</v>
      </c>
      <c r="C140" s="26" t="str">
        <f>IF(ISBLANK('8'!C11),"",'8'!C11)</f>
        <v>WS</v>
      </c>
      <c r="D140" s="27">
        <v>45127</v>
      </c>
      <c r="E140" s="26">
        <f>IF(ISBLANK('8'!E11),"",'8'!E11)</f>
        <v>0.1</v>
      </c>
      <c r="F140" s="26">
        <f>IF(ISBLANK('8'!F11),"",'8'!F11)</f>
        <v>0.12909999999999999</v>
      </c>
      <c r="G140" s="26">
        <f>IF(ISBLANK('8'!G11),"",'8'!G11)</f>
        <v>0.1288</v>
      </c>
      <c r="H140" s="26">
        <f>IF(ISBLANK('8'!H11),"",'8'!H11)</f>
        <v>0.13170000000000001</v>
      </c>
      <c r="I140" s="26">
        <f>IF(ISBLANK('8'!I11),"",'8'!I11)</f>
        <v>0.13170000000000001</v>
      </c>
      <c r="J140" s="26">
        <f>IF(ISBLANK('8'!J11),"",'8'!J11)</f>
        <v>27.500000000000025</v>
      </c>
    </row>
    <row r="141" spans="1:10" x14ac:dyDescent="0.3">
      <c r="A141" s="26" t="str">
        <f>IF(ISBLANK('8'!B12),"",'8'!B12)</f>
        <v>Raccoon Creek 3</v>
      </c>
      <c r="B141" s="26">
        <v>1</v>
      </c>
      <c r="C141" s="26" t="str">
        <f>IF(ISBLANK('8'!C12),"",'8'!C12)</f>
        <v>WS</v>
      </c>
      <c r="D141" s="27">
        <v>45127</v>
      </c>
      <c r="E141" s="26">
        <f>IF(ISBLANK('8'!E12),"",'8'!E12)</f>
        <v>0.1</v>
      </c>
      <c r="F141" s="26">
        <f>IF(ISBLANK('8'!F12),"",'8'!F12)</f>
        <v>0.1298</v>
      </c>
      <c r="G141" s="26">
        <f>IF(ISBLANK('8'!G12),"",'8'!G12)</f>
        <v>0.12959999999999999</v>
      </c>
      <c r="H141" s="26">
        <f>IF(ISBLANK('8'!H12),"",'8'!H12)</f>
        <v>0.1326</v>
      </c>
      <c r="I141" s="26">
        <f>IF(ISBLANK('8'!I12),"",'8'!I12)</f>
        <v>0.13300000000000001</v>
      </c>
      <c r="J141" s="26">
        <f>IF(ISBLANK('8'!J12),"",'8'!J12)</f>
        <v>31.000000000000192</v>
      </c>
    </row>
    <row r="142" spans="1:10" x14ac:dyDescent="0.3">
      <c r="A142" s="26" t="str">
        <f>IF(ISBLANK('8'!B13),"",'8'!B13)</f>
        <v>Raccoon Creek 4</v>
      </c>
      <c r="B142" s="26">
        <v>1</v>
      </c>
      <c r="C142" s="26" t="str">
        <f>IF(ISBLANK('8'!C13),"",'8'!C13)</f>
        <v>WS</v>
      </c>
      <c r="D142" s="27">
        <v>45127</v>
      </c>
      <c r="E142" s="26">
        <f>IF(ISBLANK('8'!E13),"",'8'!E13)</f>
        <v>0.1</v>
      </c>
      <c r="F142" s="26">
        <f>IF(ISBLANK('8'!F13),"",'8'!F13)</f>
        <v>0.13039999999999999</v>
      </c>
      <c r="G142" s="26">
        <f>IF(ISBLANK('8'!G13),"",'8'!G13)</f>
        <v>0.13</v>
      </c>
      <c r="H142" s="26">
        <f>IF(ISBLANK('8'!H13),"",'8'!H13)</f>
        <v>0.13389999999999999</v>
      </c>
      <c r="I142" s="26">
        <f>IF(ISBLANK('8'!I13),"",'8'!I13)</f>
        <v>0.13389999999999999</v>
      </c>
      <c r="J142" s="26">
        <f>IF(ISBLANK('8'!J13),"",'8'!J13)</f>
        <v>37.000000000000085</v>
      </c>
    </row>
    <row r="143" spans="1:10" x14ac:dyDescent="0.3">
      <c r="A143" s="26" t="str">
        <f>IF(ISBLANK('8'!B14),"",'8'!B14)</f>
        <v>Muddy_Creek</v>
      </c>
      <c r="B143" s="26">
        <v>1</v>
      </c>
      <c r="C143" s="26" t="str">
        <f>IF(ISBLANK('8'!C14),"",'8'!C14)</f>
        <v>WS</v>
      </c>
      <c r="D143" s="27">
        <v>45132</v>
      </c>
      <c r="E143" s="26">
        <f>IF(ISBLANK('8'!E14),"",'8'!E14)</f>
        <v>0.1</v>
      </c>
      <c r="F143" s="26">
        <f>IF(ISBLANK('8'!F14),"",'8'!F14)</f>
        <v>0.1313</v>
      </c>
      <c r="G143" s="26">
        <f>IF(ISBLANK('8'!G14),"",'8'!G14)</f>
        <v>0.13089999999999999</v>
      </c>
      <c r="H143" s="26">
        <f>IF(ISBLANK('8'!H14),"",'8'!H14)</f>
        <v>0.1386</v>
      </c>
      <c r="I143" s="26">
        <f>IF(ISBLANK('8'!I14),"",'8'!I14)</f>
        <v>0.13869999999999999</v>
      </c>
      <c r="J143" s="26">
        <f>IF(ISBLANK('8'!J14),"",'8'!J14)</f>
        <v>75.5</v>
      </c>
    </row>
    <row r="144" spans="1:10" x14ac:dyDescent="0.3">
      <c r="A144" s="26" t="str">
        <f>IF(ISBLANK('8'!B15),"",'8'!B15)</f>
        <v>Muddy_Creek</v>
      </c>
      <c r="B144" s="26">
        <v>2</v>
      </c>
      <c r="C144" s="26" t="str">
        <f>IF(ISBLANK('8'!C15),"",'8'!C15)</f>
        <v>WS</v>
      </c>
      <c r="D144" s="27">
        <v>45132</v>
      </c>
      <c r="E144" s="26">
        <f>IF(ISBLANK('8'!E15),"",'8'!E15)</f>
        <v>0.1</v>
      </c>
      <c r="F144" s="26">
        <f>IF(ISBLANK('8'!F15),"",'8'!F15)</f>
        <v>0.1293</v>
      </c>
      <c r="G144" s="26">
        <f>IF(ISBLANK('8'!G15),"",'8'!G15)</f>
        <v>0.129</v>
      </c>
      <c r="H144" s="26">
        <f>IF(ISBLANK('8'!H15),"",'8'!H15)</f>
        <v>0.13420000000000001</v>
      </c>
      <c r="I144" s="26">
        <f>IF(ISBLANK('8'!I15),"",'8'!I15)</f>
        <v>0.1341</v>
      </c>
      <c r="J144" s="26">
        <f>IF(ISBLANK('8'!J15),"",'8'!J15)</f>
        <v>50.000000000000043</v>
      </c>
    </row>
    <row r="145" spans="1:10" x14ac:dyDescent="0.3">
      <c r="A145" s="26" t="str">
        <f>IF(ISBLANK('8'!B16),"",'8'!B16)</f>
        <v>ODNR_4</v>
      </c>
      <c r="B145" s="26">
        <v>1</v>
      </c>
      <c r="C145" s="26" t="str">
        <f>IF(ISBLANK('8'!C16),"",'8'!C16)</f>
        <v>WS</v>
      </c>
      <c r="D145" s="27">
        <v>45132</v>
      </c>
      <c r="E145" s="26">
        <f>IF(ISBLANK('8'!E16),"",'8'!E16)</f>
        <v>0.1</v>
      </c>
      <c r="F145" s="26">
        <f>IF(ISBLANK('8'!F16),"",'8'!F16)</f>
        <v>0.1298</v>
      </c>
      <c r="G145" s="26">
        <f>IF(ISBLANK('8'!G16),"",'8'!G16)</f>
        <v>0.12939999999999999</v>
      </c>
      <c r="H145" s="26">
        <f>IF(ISBLANK('8'!H16),"",'8'!H16)</f>
        <v>0.13300000000000001</v>
      </c>
      <c r="I145" s="26">
        <f>IF(ISBLANK('8'!I16),"",'8'!I16)</f>
        <v>0.13289999999999999</v>
      </c>
      <c r="J145" s="26">
        <f>IF(ISBLANK('8'!J16),"",'8'!J16)</f>
        <v>33.500000000000192</v>
      </c>
    </row>
    <row r="146" spans="1:10" x14ac:dyDescent="0.3">
      <c r="A146" s="26" t="str">
        <f>IF(ISBLANK('8'!B17),"",'8'!B17)</f>
        <v>ODNR_4</v>
      </c>
      <c r="B146" s="26">
        <v>2</v>
      </c>
      <c r="C146" s="26" t="str">
        <f>IF(ISBLANK('8'!C17),"",'8'!C17)</f>
        <v>WS</v>
      </c>
      <c r="D146" s="27">
        <v>45132</v>
      </c>
      <c r="E146" s="26">
        <f>IF(ISBLANK('8'!E17),"",'8'!E17)</f>
        <v>0.1</v>
      </c>
      <c r="F146" s="26">
        <f>IF(ISBLANK('8'!F17),"",'8'!F17)</f>
        <v>0.1303</v>
      </c>
      <c r="G146" s="26">
        <f>IF(ISBLANK('8'!G17),"",'8'!G17)</f>
        <v>0.13020000000000001</v>
      </c>
      <c r="H146" s="26">
        <f>IF(ISBLANK('8'!H17),"",'8'!H17)</f>
        <v>0.1346</v>
      </c>
      <c r="I146" s="26">
        <f>IF(ISBLANK('8'!I17),"",'8'!I17)</f>
        <v>0.13469999999999999</v>
      </c>
      <c r="J146" s="26">
        <f>IF(ISBLANK('8'!J17),"",'8'!J17)</f>
        <v>43.999999999999865</v>
      </c>
    </row>
    <row r="147" spans="1:10" x14ac:dyDescent="0.3">
      <c r="A147" s="26" t="str">
        <f>IF(ISBLANK('8'!B18),"",'8'!B18)</f>
        <v>ODNR_6</v>
      </c>
      <c r="B147" s="26">
        <v>1</v>
      </c>
      <c r="C147" s="26" t="str">
        <f>IF(ISBLANK('8'!C18),"",'8'!C18)</f>
        <v>WS</v>
      </c>
      <c r="D147" s="27">
        <v>45132</v>
      </c>
      <c r="E147" s="26">
        <f>IF(ISBLANK('8'!E18),"",'8'!E18)</f>
        <v>0.1</v>
      </c>
      <c r="F147" s="26">
        <f>IF(ISBLANK('8'!F18),"",'8'!F18)</f>
        <v>0.12759999999999999</v>
      </c>
      <c r="G147" s="26">
        <f>IF(ISBLANK('8'!G18),"",'8'!G18)</f>
        <v>0.1275</v>
      </c>
      <c r="H147" s="26">
        <f>IF(ISBLANK('8'!H18),"",'8'!H18)</f>
        <v>0.12989999999999999</v>
      </c>
      <c r="I147" s="26">
        <f>IF(ISBLANK('8'!I18),"",'8'!I18)</f>
        <v>0.12970000000000001</v>
      </c>
      <c r="J147" s="26">
        <f>IF(ISBLANK('8'!J18),"",'8'!J18)</f>
        <v>22.500000000000018</v>
      </c>
    </row>
    <row r="148" spans="1:10" x14ac:dyDescent="0.3">
      <c r="A148" s="26" t="str">
        <f>IF(ISBLANK('8'!B19),"",'8'!B19)</f>
        <v>ODNR_6</v>
      </c>
      <c r="B148" s="26">
        <v>2</v>
      </c>
      <c r="C148" s="26" t="str">
        <f>IF(ISBLANK('8'!C19),"",'8'!C19)</f>
        <v>WS</v>
      </c>
      <c r="D148" s="27">
        <v>45132</v>
      </c>
      <c r="E148" s="26">
        <f>IF(ISBLANK('8'!E19),"",'8'!E19)</f>
        <v>0.1</v>
      </c>
      <c r="F148" s="26">
        <f>IF(ISBLANK('8'!F19),"",'8'!F19)</f>
        <v>0.1278</v>
      </c>
      <c r="G148" s="26">
        <f>IF(ISBLANK('8'!G19),"",'8'!G19)</f>
        <v>0.128</v>
      </c>
      <c r="H148" s="26">
        <f>IF(ISBLANK('8'!H19),"",'8'!H19)</f>
        <v>0.1303</v>
      </c>
      <c r="I148" s="26">
        <f>IF(ISBLANK('8'!I19),"",'8'!I19)</f>
        <v>0.13009999999999999</v>
      </c>
      <c r="J148" s="26">
        <f>IF(ISBLANK('8'!J19),"",'8'!J19)</f>
        <v>22.999999999999687</v>
      </c>
    </row>
    <row r="149" spans="1:10" x14ac:dyDescent="0.3">
      <c r="A149" s="26" t="str">
        <f>IF(ISBLANK('8'!B20),"",'8'!B20)</f>
        <v>Bridge</v>
      </c>
      <c r="B149" s="26">
        <v>1</v>
      </c>
      <c r="C149" s="26" t="str">
        <f>IF(ISBLANK('8'!C20),"",'8'!C20)</f>
        <v>WS</v>
      </c>
      <c r="D149" s="27">
        <v>45132</v>
      </c>
      <c r="E149" s="26">
        <f>IF(ISBLANK('8'!E20),"",'8'!E20)</f>
        <v>0.1</v>
      </c>
      <c r="F149" s="26">
        <f>IF(ISBLANK('8'!F20),"",'8'!F20)</f>
        <v>0.12970000000000001</v>
      </c>
      <c r="G149" s="26">
        <f>IF(ISBLANK('8'!G20),"",'8'!G20)</f>
        <v>0.13</v>
      </c>
      <c r="H149" s="26">
        <f>IF(ISBLANK('8'!H20),"",'8'!H20)</f>
        <v>0.13239999999999999</v>
      </c>
      <c r="I149" s="26">
        <f>IF(ISBLANK('8'!I20),"",'8'!I20)</f>
        <v>0.13250000000000001</v>
      </c>
      <c r="J149" s="26">
        <f>IF(ISBLANK('8'!J20),"",'8'!J20)</f>
        <v>25.999999999999911</v>
      </c>
    </row>
    <row r="150" spans="1:10" x14ac:dyDescent="0.3">
      <c r="A150" s="26" t="str">
        <f>IF(ISBLANK('8'!B21),"",'8'!B21)</f>
        <v>Bridge</v>
      </c>
      <c r="B150" s="26">
        <v>2</v>
      </c>
      <c r="C150" s="26" t="str">
        <f>IF(ISBLANK('8'!C21),"",'8'!C21)</f>
        <v>WS</v>
      </c>
      <c r="D150" s="27">
        <v>45132</v>
      </c>
      <c r="E150" s="26">
        <f>IF(ISBLANK('8'!E21),"",'8'!E21)</f>
        <v>0.1</v>
      </c>
      <c r="F150" s="26">
        <f>IF(ISBLANK('8'!F21),"",'8'!F21)</f>
        <v>0.1305</v>
      </c>
      <c r="G150" s="26">
        <f>IF(ISBLANK('8'!G21),"",'8'!G21)</f>
        <v>0.13020000000000001</v>
      </c>
      <c r="H150" s="26">
        <f>IF(ISBLANK('8'!H21),"",'8'!H21)</f>
        <v>0.13289999999999999</v>
      </c>
      <c r="I150" s="26">
        <f>IF(ISBLANK('8'!I21),"",'8'!I21)</f>
        <v>0.1326</v>
      </c>
      <c r="J150" s="26">
        <f>IF(ISBLANK('8'!J21),"",'8'!J21)</f>
        <v>23.999999999999577</v>
      </c>
    </row>
    <row r="151" spans="1:10" x14ac:dyDescent="0.3">
      <c r="A151" s="26" t="str">
        <f>IF(ISBLANK('8'!B22),"",'8'!B22)</f>
        <v>ODNR_2</v>
      </c>
      <c r="B151" s="26">
        <v>1</v>
      </c>
      <c r="C151" s="26" t="str">
        <f>IF(ISBLANK('8'!C22),"",'8'!C22)</f>
        <v>WS</v>
      </c>
      <c r="D151" s="27">
        <v>45132</v>
      </c>
      <c r="E151" s="26">
        <f>IF(ISBLANK('8'!E22),"",'8'!E22)</f>
        <v>0.1</v>
      </c>
      <c r="F151" s="26">
        <f>IF(ISBLANK('8'!F22),"",'8'!F22)</f>
        <v>0.13020000000000001</v>
      </c>
      <c r="G151" s="26">
        <f>IF(ISBLANK('8'!G22),"",'8'!G22)</f>
        <v>0.13</v>
      </c>
      <c r="H151" s="26">
        <f>IF(ISBLANK('8'!H22),"",'8'!H22)</f>
        <v>0.13189999999999999</v>
      </c>
      <c r="I151" s="26">
        <f>IF(ISBLANK('8'!I22),"",'8'!I22)</f>
        <v>0.1318</v>
      </c>
      <c r="J151" s="26">
        <f>IF(ISBLANK('8'!J22),"",'8'!J22)</f>
        <v>17.500000000000014</v>
      </c>
    </row>
    <row r="152" spans="1:10" x14ac:dyDescent="0.3">
      <c r="A152" s="26" t="str">
        <f>IF(ISBLANK('8'!B23),"",'8'!B23)</f>
        <v>ODNR_2</v>
      </c>
      <c r="B152" s="26">
        <v>2</v>
      </c>
      <c r="C152" s="26" t="str">
        <f>IF(ISBLANK('8'!C23),"",'8'!C23)</f>
        <v>WS</v>
      </c>
      <c r="D152" s="27">
        <v>45132</v>
      </c>
      <c r="E152" s="26">
        <f>IF(ISBLANK('8'!E23),"",'8'!E23)</f>
        <v>0.1</v>
      </c>
      <c r="F152" s="26">
        <f>IF(ISBLANK('8'!F23),"",'8'!F23)</f>
        <v>0.1303</v>
      </c>
      <c r="G152" s="26">
        <f>IF(ISBLANK('8'!G23),"",'8'!G23)</f>
        <v>0.1303</v>
      </c>
      <c r="H152" s="26">
        <f>IF(ISBLANK('8'!H23),"",'8'!H23)</f>
        <v>0.13239999999999999</v>
      </c>
      <c r="I152" s="26">
        <f>IF(ISBLANK('8'!I23),"",'8'!I23)</f>
        <v>0.1321</v>
      </c>
      <c r="J152" s="26">
        <f>IF(ISBLANK('8'!J23),"",'8'!J23)</f>
        <v>19.499999999999794</v>
      </c>
    </row>
    <row r="153" spans="1:10" x14ac:dyDescent="0.3">
      <c r="A153" s="26" t="str">
        <f>IF(ISBLANK('8'!B24),"",'8'!B24)</f>
        <v>Buoy_2</v>
      </c>
      <c r="B153" s="26">
        <v>1</v>
      </c>
      <c r="C153" s="26" t="str">
        <f>IF(ISBLANK('8'!C24),"",'8'!C24)</f>
        <v>WS</v>
      </c>
      <c r="D153" s="27">
        <v>45132</v>
      </c>
      <c r="E153" s="26">
        <f>IF(ISBLANK('8'!E24),"",'8'!E24)</f>
        <v>0.1</v>
      </c>
      <c r="F153" s="26">
        <f>IF(ISBLANK('8'!F24),"",'8'!F24)</f>
        <v>0.1283</v>
      </c>
      <c r="G153" s="26">
        <f>IF(ISBLANK('8'!G24),"",'8'!G24)</f>
        <v>0.1278</v>
      </c>
      <c r="H153" s="26">
        <f>IF(ISBLANK('8'!H24),"",'8'!H24)</f>
        <v>0.12959999999999999</v>
      </c>
      <c r="I153" s="26">
        <f>IF(ISBLANK('8'!I24),"",'8'!I24)</f>
        <v>0.12939999999999999</v>
      </c>
      <c r="J153" s="26">
        <f>IF(ISBLANK('8'!J24),"",'8'!J24)</f>
        <v>14.500000000000068</v>
      </c>
    </row>
    <row r="154" spans="1:10" x14ac:dyDescent="0.3">
      <c r="A154" s="26" t="str">
        <f>IF(ISBLANK('8'!B25),"",'8'!B25)</f>
        <v>Buoy_2</v>
      </c>
      <c r="B154" s="26">
        <v>2</v>
      </c>
      <c r="C154" s="26" t="str">
        <f>IF(ISBLANK('8'!C25),"",'8'!C25)</f>
        <v>WS</v>
      </c>
      <c r="D154" s="27">
        <v>45132</v>
      </c>
      <c r="E154" s="26">
        <f>IF(ISBLANK('8'!E25),"",'8'!E25)</f>
        <v>0.1</v>
      </c>
      <c r="F154" s="26">
        <f>IF(ISBLANK('8'!F25),"",'8'!F25)</f>
        <v>0.128</v>
      </c>
      <c r="G154" s="26">
        <f>IF(ISBLANK('8'!G25),"",'8'!G25)</f>
        <v>0.12809999999999999</v>
      </c>
      <c r="H154" s="26">
        <f>IF(ISBLANK('8'!H25),"",'8'!H25)</f>
        <v>0.1298</v>
      </c>
      <c r="I154" s="26">
        <f>IF(ISBLANK('8'!I25),"",'8'!I25)</f>
        <v>0.1293</v>
      </c>
      <c r="J154" s="26">
        <f>IF(ISBLANK('8'!J25),"",'8'!J25)</f>
        <v>15.000000000000012</v>
      </c>
    </row>
    <row r="155" spans="1:10" x14ac:dyDescent="0.3">
      <c r="A155" s="26" t="str">
        <f>IF(ISBLANK('8'!B26),"",'8'!B26)</f>
        <v>ODNR_1</v>
      </c>
      <c r="B155" s="26">
        <v>1</v>
      </c>
      <c r="C155" s="26" t="str">
        <f>IF(ISBLANK('8'!C26),"",'8'!C26)</f>
        <v>WS</v>
      </c>
      <c r="D155" s="27">
        <v>45132</v>
      </c>
      <c r="E155" s="26">
        <f>IF(ISBLANK('8'!E26),"",'8'!E26)</f>
        <v>0.1</v>
      </c>
      <c r="F155" s="26">
        <f>IF(ISBLANK('8'!F26),"",'8'!F26)</f>
        <v>0.1278</v>
      </c>
      <c r="G155" s="26">
        <f>IF(ISBLANK('8'!G26),"",'8'!G26)</f>
        <v>0.12770000000000001</v>
      </c>
      <c r="H155" s="26">
        <f>IF(ISBLANK('8'!H26),"",'8'!H26)</f>
        <v>0.12939999999999999</v>
      </c>
      <c r="I155" s="26">
        <f>IF(ISBLANK('8'!I26),"",'8'!I26)</f>
        <v>0.12920000000000001</v>
      </c>
      <c r="J155" s="26">
        <f>IF(ISBLANK('8'!J26),"",'8'!J26)</f>
        <v>15.499999999999957</v>
      </c>
    </row>
    <row r="156" spans="1:10" x14ac:dyDescent="0.3">
      <c r="A156" s="26" t="str">
        <f>IF(ISBLANK('8'!B27),"",'8'!B27)</f>
        <v>ODNR_1</v>
      </c>
      <c r="B156" s="26">
        <v>2</v>
      </c>
      <c r="C156" s="26" t="str">
        <f>IF(ISBLANK('8'!C27),"",'8'!C27)</f>
        <v>WS</v>
      </c>
      <c r="D156" s="27">
        <v>45132</v>
      </c>
      <c r="E156" s="26">
        <f>IF(ISBLANK('8'!E27),"",'8'!E27)</f>
        <v>0.1</v>
      </c>
      <c r="F156" s="26">
        <f>IF(ISBLANK('8'!F27),"",'8'!F27)</f>
        <v>0.1255</v>
      </c>
      <c r="G156" s="26">
        <f>IF(ISBLANK('8'!G27),"",'8'!G27)</f>
        <v>0.12559999999999999</v>
      </c>
      <c r="H156" s="26">
        <f>IF(ISBLANK('8'!H27),"",'8'!H27)</f>
        <v>0.12720000000000001</v>
      </c>
      <c r="I156" s="26">
        <f>IF(ISBLANK('8'!I27),"",'8'!I27)</f>
        <v>0.1268</v>
      </c>
      <c r="J156" s="26">
        <f>IF(ISBLANK('8'!J27),"",'8'!J27)</f>
        <v>14.500000000000068</v>
      </c>
    </row>
    <row r="157" spans="1:10" x14ac:dyDescent="0.3">
      <c r="A157" s="26" t="str">
        <f>IF(ISBLANK('8'!B28),"",'8'!B28)</f>
        <v>EC_1163</v>
      </c>
      <c r="B157" s="26">
        <v>1</v>
      </c>
      <c r="C157" s="26" t="str">
        <f>IF(ISBLANK('8'!C28),"",'8'!C28)</f>
        <v>WS</v>
      </c>
      <c r="D157" s="27">
        <v>45132</v>
      </c>
      <c r="E157" s="26">
        <f>IF(ISBLANK('8'!E28),"",'8'!E28)</f>
        <v>0.1</v>
      </c>
      <c r="F157" s="26">
        <f>IF(ISBLANK('8'!F28),"",'8'!F28)</f>
        <v>0.12859999999999999</v>
      </c>
      <c r="G157" s="26">
        <f>IF(ISBLANK('8'!G28),"",'8'!G28)</f>
        <v>0.12859999999999999</v>
      </c>
      <c r="H157" s="26">
        <f>IF(ISBLANK('8'!H28),"",'8'!H28)</f>
        <v>0.13</v>
      </c>
      <c r="I157" s="26">
        <f>IF(ISBLANK('8'!I28),"",'8'!I28)</f>
        <v>0.12989999999999999</v>
      </c>
      <c r="J157" s="26">
        <f>IF(ISBLANK('8'!J28),"",'8'!J28)</f>
        <v>13.500000000000178</v>
      </c>
    </row>
    <row r="158" spans="1:10" x14ac:dyDescent="0.3">
      <c r="A158" s="26" t="str">
        <f>IF(ISBLANK('8'!B29),"",'8'!B29)</f>
        <v>EC_1163</v>
      </c>
      <c r="B158" s="26">
        <v>2</v>
      </c>
      <c r="C158" s="26" t="str">
        <f>IF(ISBLANK('8'!C29),"",'8'!C29)</f>
        <v>WS</v>
      </c>
      <c r="D158" s="27">
        <v>45132</v>
      </c>
      <c r="E158" s="26">
        <f>IF(ISBLANK('8'!E29),"",'8'!E29)</f>
        <v>0.1</v>
      </c>
      <c r="F158" s="26">
        <f>IF(ISBLANK('8'!F29),"",'8'!F29)</f>
        <v>0.1283</v>
      </c>
      <c r="G158" s="26">
        <f>IF(ISBLANK('8'!G29),"",'8'!G29)</f>
        <v>0.12809999999999999</v>
      </c>
      <c r="H158" s="26">
        <f>IF(ISBLANK('8'!H29),"",'8'!H29)</f>
        <v>0.12959999999999999</v>
      </c>
      <c r="I158" s="26">
        <f>IF(ISBLANK('8'!I29),"",'8'!I29)</f>
        <v>0.1295</v>
      </c>
      <c r="J158" s="26">
        <f>IF(ISBLANK('8'!J29),"",'8'!J29)</f>
        <v>13.500000000000178</v>
      </c>
    </row>
    <row r="159" spans="1:10" x14ac:dyDescent="0.3">
      <c r="A159" s="26" t="str">
        <f>IF(ISBLANK('8'!B30),"",'8'!B30)</f>
        <v>Causeway</v>
      </c>
      <c r="B159" s="26">
        <v>1</v>
      </c>
      <c r="C159" s="26" t="str">
        <f>IF(ISBLANK('8'!C30),"",'8'!C30)</f>
        <v>WS</v>
      </c>
      <c r="D159" s="27">
        <v>45132</v>
      </c>
      <c r="E159" s="26">
        <f>IF(ISBLANK('8'!E30),"",'8'!E30)</f>
        <v>0.1</v>
      </c>
      <c r="F159" s="26">
        <f>IF(ISBLANK('8'!F30),"",'8'!F30)</f>
        <v>0.12889999999999999</v>
      </c>
      <c r="G159" s="26">
        <f>IF(ISBLANK('8'!G30),"",'8'!G30)</f>
        <v>0.1288</v>
      </c>
      <c r="H159" s="26">
        <f>IF(ISBLANK('8'!H30),"",'8'!H30)</f>
        <v>0.1303</v>
      </c>
      <c r="I159" s="26">
        <f>IF(ISBLANK('8'!I30),"",'8'!I30)</f>
        <v>0.13020000000000001</v>
      </c>
      <c r="J159" s="26">
        <f>IF(ISBLANK('8'!J30),"",'8'!J30)</f>
        <v>14.000000000000123</v>
      </c>
    </row>
    <row r="160" spans="1:10" x14ac:dyDescent="0.3">
      <c r="A160" s="26" t="str">
        <f>IF(ISBLANK('8'!B31),"",'8'!B31)</f>
        <v>Causeway</v>
      </c>
      <c r="B160" s="26">
        <v>2</v>
      </c>
      <c r="C160" s="26" t="str">
        <f>IF(ISBLANK('8'!C31),"",'8'!C31)</f>
        <v>WS</v>
      </c>
      <c r="D160" s="27">
        <v>45132</v>
      </c>
      <c r="E160" s="26">
        <f>IF(ISBLANK('8'!E31),"",'8'!E31)</f>
        <v>0.1</v>
      </c>
      <c r="F160" s="26">
        <f>IF(ISBLANK('8'!F31),"",'8'!F31)</f>
        <v>0.1285</v>
      </c>
      <c r="G160" s="26">
        <f>IF(ISBLANK('8'!G31),"",'8'!G31)</f>
        <v>0.1285</v>
      </c>
      <c r="H160" s="26">
        <f>IF(ISBLANK('8'!H31),"",'8'!H31)</f>
        <v>0.13009999999999999</v>
      </c>
      <c r="I160" s="26">
        <f>IF(ISBLANK('8'!I31),"",'8'!I31)</f>
        <v>0.13009999999999999</v>
      </c>
      <c r="J160" s="26">
        <f>IF(ISBLANK('8'!J31),"",'8'!J31)</f>
        <v>13.999999999999845</v>
      </c>
    </row>
    <row r="161" spans="1:10" x14ac:dyDescent="0.3">
      <c r="A161" s="26" t="str">
        <f>IF(ISBLANK('8'!B32),"",'8'!B32)</f>
        <v>Bells</v>
      </c>
      <c r="B161" s="26">
        <v>1</v>
      </c>
      <c r="C161" s="26" t="str">
        <f>IF(ISBLANK('8'!C32),"",'8'!C32)</f>
        <v>WS</v>
      </c>
      <c r="D161" s="27">
        <v>45132</v>
      </c>
      <c r="E161" s="26">
        <f>IF(ISBLANK('8'!E32),"",'8'!E32)</f>
        <v>0.1</v>
      </c>
      <c r="F161" s="26">
        <f>IF(ISBLANK('8'!F32),"",'8'!F32)</f>
        <v>0.1295</v>
      </c>
      <c r="G161" s="26">
        <f>IF(ISBLANK('8'!G32),"",'8'!G32)</f>
        <v>0.1293</v>
      </c>
      <c r="H161" s="26">
        <f>IF(ISBLANK('8'!H32),"",'8'!H32)</f>
        <v>0.13089999999999999</v>
      </c>
      <c r="I161" s="26">
        <f>IF(ISBLANK('8'!I32),"",'8'!I32)</f>
        <v>0.13070000000000001</v>
      </c>
      <c r="J161" s="26">
        <f>IF(ISBLANK('8'!J32),"",'8'!J32)</f>
        <v>10.000000000000009</v>
      </c>
    </row>
    <row r="162" spans="1:10" x14ac:dyDescent="0.3">
      <c r="A162" s="26" t="str">
        <f>IF(ISBLANK('8'!B33),"",'8'!B33)</f>
        <v>Bells</v>
      </c>
      <c r="B162" s="26">
        <v>2</v>
      </c>
      <c r="C162" s="26" t="str">
        <f>IF(ISBLANK('8'!C33),"",'8'!C33)</f>
        <v>WS</v>
      </c>
      <c r="D162" s="27">
        <v>45132</v>
      </c>
      <c r="E162" s="26">
        <f>IF(ISBLANK('8'!E33),"",'8'!E33)</f>
        <v>0.1</v>
      </c>
      <c r="F162" s="26">
        <f>IF(ISBLANK('8'!F33),"",'8'!F33)</f>
        <v>0.128</v>
      </c>
      <c r="G162" s="26">
        <f>IF(ISBLANK('8'!G33),"",'8'!G33)</f>
        <v>0.128</v>
      </c>
      <c r="H162" s="26">
        <f>IF(ISBLANK('8'!H33),"",'8'!H33)</f>
        <v>0.12909999999999999</v>
      </c>
      <c r="I162" s="26">
        <f>IF(ISBLANK('8'!I33),"",'8'!I33)</f>
        <v>0.12889999999999999</v>
      </c>
      <c r="J162" s="26">
        <f>IF(ISBLANK('8'!J33),"",'8'!J33)</f>
        <v>15.999999999999902</v>
      </c>
    </row>
    <row r="163" spans="1:10" x14ac:dyDescent="0.3">
      <c r="A163" s="26" t="str">
        <f>IF(ISBLANK('9'!B10),"",'9'!B10)</f>
        <v>Muddy_Creek</v>
      </c>
      <c r="B163" s="26">
        <v>1</v>
      </c>
      <c r="C163" s="26" t="str">
        <f>IF(ISBLANK('9'!C10),"",'9'!C10)</f>
        <v>WS</v>
      </c>
      <c r="D163" s="27">
        <f>IF(ISBLANK('9'!D10),"",'9'!D10)</f>
        <v>45139</v>
      </c>
      <c r="E163" s="26">
        <f>IF(ISBLANK('9'!E10),"",'9'!E10)</f>
        <v>0.1</v>
      </c>
      <c r="F163" s="26">
        <f>IF(ISBLANK('9'!F10),"",'9'!F10)</f>
        <v>0.1293</v>
      </c>
      <c r="G163" s="26">
        <f>IF(ISBLANK('9'!G10),"",'9'!G10)</f>
        <v>0.12909999999999999</v>
      </c>
      <c r="H163" s="26">
        <f>IF(ISBLANK('9'!H10),"",'9'!H10)</f>
        <v>0.13600000000000001</v>
      </c>
      <c r="I163" s="26">
        <f>IF(ISBLANK('9'!I10),"",'9'!I10)</f>
        <v>0.1358</v>
      </c>
      <c r="J163" s="26">
        <f>IF(ISBLANK('9'!J10),"",'9'!J10)</f>
        <v>67</v>
      </c>
    </row>
    <row r="164" spans="1:10" x14ac:dyDescent="0.3">
      <c r="A164" s="26" t="str">
        <f>IF(ISBLANK('9'!B11),"",'9'!B11)</f>
        <v>Muddy_Creek</v>
      </c>
      <c r="B164" s="26">
        <v>2</v>
      </c>
      <c r="C164" s="26" t="str">
        <f>IF(ISBLANK('9'!C11),"",'9'!C11)</f>
        <v>WS</v>
      </c>
      <c r="D164" s="27">
        <f>IF(ISBLANK('9'!D11),"",'9'!D11)</f>
        <v>45139</v>
      </c>
      <c r="E164" s="26">
        <f>IF(ISBLANK('9'!E11),"",'9'!E11)</f>
        <v>0.1</v>
      </c>
      <c r="F164" s="26">
        <f>IF(ISBLANK('9'!F11),"",'9'!F11)</f>
        <v>0.12989999999999999</v>
      </c>
      <c r="G164" s="26">
        <f>IF(ISBLANK('9'!G11),"",'9'!G11)</f>
        <v>0.13</v>
      </c>
      <c r="H164" s="26">
        <f>IF(ISBLANK('9'!H11),"",'9'!H11)</f>
        <v>0.1363</v>
      </c>
      <c r="I164" s="26">
        <f>IF(ISBLANK('9'!I11),"",'9'!I11)</f>
        <v>0.1361</v>
      </c>
      <c r="J164" s="26">
        <f>IF(ISBLANK('9'!J11),"",'9'!J11)</f>
        <v>62.5</v>
      </c>
    </row>
    <row r="165" spans="1:10" x14ac:dyDescent="0.3">
      <c r="A165" s="26" t="str">
        <f>IF(ISBLANK('9'!B12),"",'9'!B12)</f>
        <v>ODNR_4</v>
      </c>
      <c r="B165" s="26">
        <v>1</v>
      </c>
      <c r="C165" s="26" t="str">
        <f>IF(ISBLANK('9'!C12),"",'9'!C12)</f>
        <v>WS</v>
      </c>
      <c r="D165" s="27">
        <f>IF(ISBLANK('9'!D12),"",'9'!D12)</f>
        <v>45139</v>
      </c>
      <c r="E165" s="26">
        <f>IF(ISBLANK('9'!E12),"",'9'!E12)</f>
        <v>0.1</v>
      </c>
      <c r="F165" s="26">
        <f>IF(ISBLANK('9'!F12),"",'9'!F12)</f>
        <v>0.12740000000000001</v>
      </c>
      <c r="G165" s="26">
        <f>IF(ISBLANK('9'!G12),"",'9'!G12)</f>
        <v>0.1275</v>
      </c>
      <c r="H165" s="26">
        <f>IF(ISBLANK('9'!H12),"",'9'!H12)</f>
        <v>0.13009999999999999</v>
      </c>
      <c r="I165" s="26">
        <f>IF(ISBLANK('9'!I12),"",'9'!I12)</f>
        <v>0.13020000000000001</v>
      </c>
      <c r="J165" s="26">
        <f>IF(ISBLANK('9'!J12),"",'9'!J12)</f>
        <v>27</v>
      </c>
    </row>
    <row r="166" spans="1:10" x14ac:dyDescent="0.3">
      <c r="A166" s="26" t="str">
        <f>IF(ISBLANK('9'!B13),"",'9'!B13)</f>
        <v>ODNR_4</v>
      </c>
      <c r="B166" s="26">
        <v>2</v>
      </c>
      <c r="C166" s="26" t="str">
        <f>IF(ISBLANK('9'!C13),"",'9'!C13)</f>
        <v>WS</v>
      </c>
      <c r="D166" s="27">
        <f>IF(ISBLANK('9'!D13),"",'9'!D13)</f>
        <v>45139</v>
      </c>
      <c r="E166" s="26">
        <f>IF(ISBLANK('9'!E13),"",'9'!E13)</f>
        <v>0.1</v>
      </c>
      <c r="F166" s="26">
        <f>IF(ISBLANK('9'!F13),"",'9'!F13)</f>
        <v>0.1263</v>
      </c>
      <c r="G166" s="26">
        <f>IF(ISBLANK('9'!G13),"",'9'!G13)</f>
        <v>0.12620000000000001</v>
      </c>
      <c r="H166" s="26">
        <f>IF(ISBLANK('9'!H13),"",'9'!H13)</f>
        <v>0.12909999999999999</v>
      </c>
      <c r="I166" s="26">
        <f>IF(ISBLANK('9'!I13),"",'9'!I13)</f>
        <v>0.129</v>
      </c>
      <c r="J166" s="26">
        <f>IF(ISBLANK('9'!J13),"",'9'!J13)</f>
        <v>28</v>
      </c>
    </row>
    <row r="167" spans="1:10" x14ac:dyDescent="0.3">
      <c r="A167" s="26" t="str">
        <f>IF(ISBLANK('9'!B14),"",'9'!B14)</f>
        <v>ODNR_6</v>
      </c>
      <c r="B167" s="26">
        <v>1</v>
      </c>
      <c r="C167" s="26" t="str">
        <f>IF(ISBLANK('9'!C14),"",'9'!C14)</f>
        <v>WS</v>
      </c>
      <c r="D167" s="27">
        <f>IF(ISBLANK('9'!D14),"",'9'!D14)</f>
        <v>45139</v>
      </c>
      <c r="E167" s="26">
        <f>IF(ISBLANK('9'!E14),"",'9'!E14)</f>
        <v>0.1</v>
      </c>
      <c r="F167" s="26">
        <f>IF(ISBLANK('9'!F14),"",'9'!F14)</f>
        <v>0.13009999999999999</v>
      </c>
      <c r="G167" s="26">
        <f>IF(ISBLANK('9'!G14),"",'9'!G14)</f>
        <v>0.1303</v>
      </c>
      <c r="H167" s="26">
        <f>IF(ISBLANK('9'!H14),"",'9'!H14)</f>
        <v>0.1321</v>
      </c>
      <c r="I167" s="26">
        <f>IF(ISBLANK('9'!I14),"",'9'!I14)</f>
        <v>0.13189999999999999</v>
      </c>
      <c r="J167" s="26">
        <f>IF(ISBLANK('9'!J14),"",'9'!J14)</f>
        <v>18</v>
      </c>
    </row>
    <row r="168" spans="1:10" x14ac:dyDescent="0.3">
      <c r="A168" s="26" t="str">
        <f>IF(ISBLANK('9'!B15),"",'9'!B15)</f>
        <v>ODNR_6</v>
      </c>
      <c r="B168" s="26">
        <v>2</v>
      </c>
      <c r="C168" s="26" t="str">
        <f>IF(ISBLANK('9'!C15),"",'9'!C15)</f>
        <v>WS</v>
      </c>
      <c r="D168" s="27">
        <f>IF(ISBLANK('9'!D15),"",'9'!D15)</f>
        <v>45139</v>
      </c>
      <c r="E168" s="26">
        <f>IF(ISBLANK('9'!E15),"",'9'!E15)</f>
        <v>0.1</v>
      </c>
      <c r="F168" s="26">
        <f>IF(ISBLANK('9'!F15),"",'9'!F15)</f>
        <v>0.1318</v>
      </c>
      <c r="G168" s="26">
        <f>IF(ISBLANK('9'!G15),"",'9'!G15)</f>
        <v>0.13170000000000001</v>
      </c>
      <c r="H168" s="26">
        <f>IF(ISBLANK('9'!H15),"",'9'!H15)</f>
        <v>0.13370000000000001</v>
      </c>
      <c r="I168" s="26">
        <f>IF(ISBLANK('9'!I15),"",'9'!I15)</f>
        <v>0.13389999999999999</v>
      </c>
      <c r="J168" s="26">
        <f>IF(ISBLANK('9'!J15),"",'9'!J15)</f>
        <v>20.5</v>
      </c>
    </row>
    <row r="169" spans="1:10" x14ac:dyDescent="0.3">
      <c r="A169" s="26" t="str">
        <f>IF(ISBLANK('9'!B16),"",'9'!B16)</f>
        <v>Bridge</v>
      </c>
      <c r="B169" s="26">
        <v>1</v>
      </c>
      <c r="C169" s="26" t="str">
        <f>IF(ISBLANK('9'!C16),"",'9'!C16)</f>
        <v>WS</v>
      </c>
      <c r="D169" s="27">
        <f>IF(ISBLANK('9'!D16),"",'9'!D16)</f>
        <v>45139</v>
      </c>
      <c r="E169" s="26">
        <f>IF(ISBLANK('9'!E16),"",'9'!E16)</f>
        <v>0.1</v>
      </c>
      <c r="F169" s="26">
        <f>IF(ISBLANK('9'!F16),"",'9'!F16)</f>
        <v>0.12909999999999999</v>
      </c>
      <c r="G169" s="26">
        <f>IF(ISBLANK('9'!G16),"",'9'!G16)</f>
        <v>0.12909999999999999</v>
      </c>
      <c r="H169" s="26">
        <f>IF(ISBLANK('9'!H16),"",'9'!H16)</f>
        <v>0.13139999999999999</v>
      </c>
      <c r="I169" s="26">
        <f>IF(ISBLANK('9'!I16),"",'9'!I16)</f>
        <v>0.13139999999999999</v>
      </c>
      <c r="J169" s="26">
        <f>IF(ISBLANK('9'!J16),"",'9'!J16)</f>
        <v>23</v>
      </c>
    </row>
    <row r="170" spans="1:10" x14ac:dyDescent="0.3">
      <c r="A170" s="26" t="str">
        <f>IF(ISBLANK('9'!B17),"",'9'!B17)</f>
        <v>Bridge</v>
      </c>
      <c r="B170" s="26">
        <v>2</v>
      </c>
      <c r="C170" s="26" t="str">
        <f>IF(ISBLANK('9'!C17),"",'9'!C17)</f>
        <v>WS</v>
      </c>
      <c r="D170" s="27">
        <f>IF(ISBLANK('9'!D17),"",'9'!D17)</f>
        <v>45139</v>
      </c>
      <c r="E170" s="26">
        <f>IF(ISBLANK('9'!E17),"",'9'!E17)</f>
        <v>0.1</v>
      </c>
      <c r="F170" s="26">
        <f>IF(ISBLANK('9'!F17),"",'9'!F17)</f>
        <v>0.12939999999999999</v>
      </c>
      <c r="G170" s="26">
        <f>IF(ISBLANK('9'!G17),"",'9'!G17)</f>
        <v>0.1295</v>
      </c>
      <c r="H170" s="26">
        <f>IF(ISBLANK('9'!H17),"",'9'!H17)</f>
        <v>0.13200000000000001</v>
      </c>
      <c r="I170" s="26">
        <f>IF(ISBLANK('9'!I17),"",'9'!I17)</f>
        <v>0.13200000000000001</v>
      </c>
      <c r="J170" s="26">
        <f>IF(ISBLANK('9'!J17),"",'9'!J17)</f>
        <v>25.5</v>
      </c>
    </row>
    <row r="171" spans="1:10" x14ac:dyDescent="0.3">
      <c r="A171" s="26" t="str">
        <f>IF(ISBLANK('9'!B18),"",'9'!B18)</f>
        <v>ODNR_2</v>
      </c>
      <c r="B171" s="26">
        <v>1</v>
      </c>
      <c r="C171" s="26" t="str">
        <f>IF(ISBLANK('9'!C18),"",'9'!C18)</f>
        <v>WS</v>
      </c>
      <c r="D171" s="27">
        <f>IF(ISBLANK('9'!D18),"",'9'!D18)</f>
        <v>45139</v>
      </c>
      <c r="E171" s="26">
        <f>IF(ISBLANK('9'!E18),"",'9'!E18)</f>
        <v>0.1</v>
      </c>
      <c r="F171" s="26">
        <f>IF(ISBLANK('9'!F18),"",'9'!F18)</f>
        <v>0.12809999999999999</v>
      </c>
      <c r="G171" s="26">
        <f>IF(ISBLANK('9'!G18),"",'9'!G18)</f>
        <v>0.12820000000000001</v>
      </c>
      <c r="H171" s="26">
        <f>IF(ISBLANK('9'!H18),"",'9'!H18)</f>
        <v>0.12970000000000001</v>
      </c>
      <c r="I171" s="26">
        <f>IF(ISBLANK('9'!I18),"",'9'!I18)</f>
        <v>0.12970000000000001</v>
      </c>
      <c r="J171" s="26">
        <f>IF(ISBLANK('9'!J18),"",'9'!J18)</f>
        <v>15.5</v>
      </c>
    </row>
    <row r="172" spans="1:10" x14ac:dyDescent="0.3">
      <c r="A172" s="26" t="str">
        <f>IF(ISBLANK('9'!B19),"",'9'!B19)</f>
        <v>ODNR_2</v>
      </c>
      <c r="B172" s="26">
        <v>2</v>
      </c>
      <c r="C172" s="26" t="str">
        <f>IF(ISBLANK('9'!C19),"",'9'!C19)</f>
        <v>WS</v>
      </c>
      <c r="D172" s="27">
        <f>IF(ISBLANK('9'!D19),"",'9'!D19)</f>
        <v>45139</v>
      </c>
      <c r="E172" s="26">
        <f>IF(ISBLANK('9'!E19),"",'9'!E19)</f>
        <v>0.1</v>
      </c>
      <c r="F172" s="26">
        <f>IF(ISBLANK('9'!F19),"",'9'!F19)</f>
        <v>0.12839999999999999</v>
      </c>
      <c r="G172" s="26">
        <f>IF(ISBLANK('9'!G19),"",'9'!G19)</f>
        <v>0.12859999999999999</v>
      </c>
      <c r="H172" s="26">
        <f>IF(ISBLANK('9'!H19),"",'9'!H19)</f>
        <v>0.13</v>
      </c>
      <c r="I172" s="26">
        <f>IF(ISBLANK('9'!I19),"",'9'!I19)</f>
        <v>0.12970000000000001</v>
      </c>
      <c r="J172" s="26">
        <f>IF(ISBLANK('9'!J19),"",'9'!J19)</f>
        <v>13.5</v>
      </c>
    </row>
    <row r="173" spans="1:10" x14ac:dyDescent="0.3">
      <c r="A173" s="26" t="str">
        <f>IF(ISBLANK('9'!B20),"",'9'!B20)</f>
        <v>Buoy_2</v>
      </c>
      <c r="B173" s="26">
        <v>1</v>
      </c>
      <c r="C173" s="26" t="str">
        <f>IF(ISBLANK('9'!C20),"",'9'!C20)</f>
        <v>WS</v>
      </c>
      <c r="D173" s="27">
        <f>IF(ISBLANK('9'!D20),"",'9'!D20)</f>
        <v>45139</v>
      </c>
      <c r="E173" s="26">
        <f>IF(ISBLANK('9'!E20),"",'9'!E20)</f>
        <v>0.1</v>
      </c>
      <c r="F173" s="26">
        <f>IF(ISBLANK('9'!F20),"",'9'!F20)</f>
        <v>0.13139999999999999</v>
      </c>
      <c r="G173" s="26">
        <f>IF(ISBLANK('9'!G20),"",'9'!G20)</f>
        <v>0.13100000000000001</v>
      </c>
      <c r="H173" s="26">
        <f>IF(ISBLANK('9'!H20),"",'9'!H20)</f>
        <v>0.13239999999999999</v>
      </c>
      <c r="I173" s="26">
        <f>IF(ISBLANK('9'!I20),"",'9'!I20)</f>
        <v>0.13220000000000001</v>
      </c>
      <c r="J173" s="26">
        <f>IF(ISBLANK('9'!J20),"",'9'!J20)</f>
        <v>11</v>
      </c>
    </row>
    <row r="174" spans="1:10" x14ac:dyDescent="0.3">
      <c r="A174" s="26" t="str">
        <f>IF(ISBLANK('9'!B21),"",'9'!B21)</f>
        <v>Buoy_2</v>
      </c>
      <c r="B174" s="26">
        <v>2</v>
      </c>
      <c r="C174" s="26" t="str">
        <f>IF(ISBLANK('9'!C21),"",'9'!C21)</f>
        <v>WS</v>
      </c>
      <c r="D174" s="27">
        <f>IF(ISBLANK('9'!D21),"",'9'!D21)</f>
        <v>45139</v>
      </c>
      <c r="E174" s="26">
        <f>IF(ISBLANK('9'!E21),"",'9'!E21)</f>
        <v>0.1</v>
      </c>
      <c r="F174" s="26">
        <f>IF(ISBLANK('9'!F21),"",'9'!F21)</f>
        <v>0.12920000000000001</v>
      </c>
      <c r="G174" s="26">
        <f>IF(ISBLANK('9'!G21),"",'9'!G21)</f>
        <v>0.12859999999999999</v>
      </c>
      <c r="H174" s="26">
        <f>IF(ISBLANK('9'!H21),"",'9'!H21)</f>
        <v>0.13020000000000001</v>
      </c>
      <c r="I174" s="26">
        <f>IF(ISBLANK('9'!I21),"",'9'!I21)</f>
        <v>0.13020000000000001</v>
      </c>
      <c r="J174" s="26">
        <f>IF(ISBLANK('9'!J21),"",'9'!J21)</f>
        <v>13</v>
      </c>
    </row>
    <row r="175" spans="1:10" x14ac:dyDescent="0.3">
      <c r="A175" s="26" t="str">
        <f>IF(ISBLANK('9'!B22),"",'9'!B22)</f>
        <v>ODNR_1</v>
      </c>
      <c r="B175" s="26">
        <v>1</v>
      </c>
      <c r="C175" s="26" t="str">
        <f>IF(ISBLANK('9'!C22),"",'9'!C22)</f>
        <v>WS</v>
      </c>
      <c r="D175" s="27">
        <f>IF(ISBLANK('9'!D22),"",'9'!D22)</f>
        <v>45139</v>
      </c>
      <c r="E175" s="26">
        <f>IF(ISBLANK('9'!E22),"",'9'!E22)</f>
        <v>0.1</v>
      </c>
      <c r="F175" s="26">
        <f>IF(ISBLANK('9'!F22),"",'9'!F22)</f>
        <v>0.1298</v>
      </c>
      <c r="G175" s="26">
        <f>IF(ISBLANK('9'!G22),"",'9'!G22)</f>
        <v>0.13</v>
      </c>
      <c r="H175" s="26">
        <f>IF(ISBLANK('9'!H22),"",'9'!H22)</f>
        <v>0.13120000000000001</v>
      </c>
      <c r="I175" s="26">
        <f>IF(ISBLANK('9'!I22),"",'9'!I22)</f>
        <v>0.13139999999999999</v>
      </c>
      <c r="J175" s="26">
        <f>IF(ISBLANK('9'!J22),"",'9'!J22)</f>
        <v>14</v>
      </c>
    </row>
    <row r="176" spans="1:10" x14ac:dyDescent="0.3">
      <c r="A176" s="26" t="str">
        <f>IF(ISBLANK('9'!B23),"",'9'!B23)</f>
        <v>ODNR_1</v>
      </c>
      <c r="B176" s="26">
        <v>2</v>
      </c>
      <c r="C176" s="26" t="str">
        <f>IF(ISBLANK('9'!C23),"",'9'!C23)</f>
        <v>WS</v>
      </c>
      <c r="D176" s="27">
        <f>IF(ISBLANK('9'!D23),"",'9'!D23)</f>
        <v>45139</v>
      </c>
      <c r="E176" s="26">
        <f>IF(ISBLANK('9'!E23),"",'9'!E23)</f>
        <v>0.1</v>
      </c>
      <c r="F176" s="26">
        <f>IF(ISBLANK('9'!F23),"",'9'!F23)</f>
        <v>0.12570000000000001</v>
      </c>
      <c r="G176" s="26">
        <f>IF(ISBLANK('9'!G23),"",'9'!G23)</f>
        <v>0.1255</v>
      </c>
      <c r="H176" s="26">
        <f>IF(ISBLANK('9'!H23),"",'9'!H23)</f>
        <v>0.12690000000000001</v>
      </c>
      <c r="I176" s="26">
        <f>IF(ISBLANK('9'!I23),"",'9'!I23)</f>
        <v>0.1268</v>
      </c>
      <c r="J176" s="26">
        <f>IF(ISBLANK('9'!J23),"",'9'!J23)</f>
        <v>12.5</v>
      </c>
    </row>
    <row r="177" spans="1:10" x14ac:dyDescent="0.3">
      <c r="A177" s="26" t="str">
        <f>IF(ISBLANK('9'!B24),"",'9'!B24)</f>
        <v>EC_1163</v>
      </c>
      <c r="B177" s="26">
        <v>1</v>
      </c>
      <c r="C177" s="26" t="str">
        <f>IF(ISBLANK('9'!C24),"",'9'!C24)</f>
        <v>WS</v>
      </c>
      <c r="D177" s="27">
        <f>IF(ISBLANK('9'!D24),"",'9'!D24)</f>
        <v>45139</v>
      </c>
      <c r="E177" s="26">
        <f>IF(ISBLANK('9'!E24),"",'9'!E24)</f>
        <v>0.1</v>
      </c>
      <c r="F177" s="26">
        <f>IF(ISBLANK('9'!F24),"",'9'!F24)</f>
        <v>0.12839999999999999</v>
      </c>
      <c r="G177" s="26">
        <f>IF(ISBLANK('9'!G24),"",'9'!G24)</f>
        <v>0.12809999999999999</v>
      </c>
      <c r="H177" s="26">
        <f>IF(ISBLANK('9'!H24),"",'9'!H24)</f>
        <v>0.12889999999999999</v>
      </c>
      <c r="I177" s="26">
        <f>IF(ISBLANK('9'!I24),"",'9'!I24)</f>
        <v>0.12920000000000001</v>
      </c>
      <c r="J177" s="26">
        <f>IF(ISBLANK('9'!J24),"",'9'!J24)</f>
        <v>8</v>
      </c>
    </row>
    <row r="178" spans="1:10" x14ac:dyDescent="0.3">
      <c r="A178" s="26" t="str">
        <f>IF(ISBLANK('9'!B25),"",'9'!B25)</f>
        <v>EC_1163</v>
      </c>
      <c r="B178" s="26">
        <v>2</v>
      </c>
      <c r="C178" s="26" t="str">
        <f>IF(ISBLANK('9'!C25),"",'9'!C25)</f>
        <v>WS</v>
      </c>
      <c r="D178" s="27">
        <f>IF(ISBLANK('9'!D25),"",'9'!D25)</f>
        <v>45139</v>
      </c>
      <c r="E178" s="26">
        <f>IF(ISBLANK('9'!E25),"",'9'!E25)</f>
        <v>0.1</v>
      </c>
      <c r="F178" s="26">
        <f>IF(ISBLANK('9'!F25),"",'9'!F25)</f>
        <v>0.1273</v>
      </c>
      <c r="G178" s="26">
        <f>IF(ISBLANK('9'!G25),"",'9'!G25)</f>
        <v>0.1273</v>
      </c>
      <c r="H178" s="26">
        <f>IF(ISBLANK('9'!H25),"",'9'!H25)</f>
        <v>0.128</v>
      </c>
      <c r="I178" s="26">
        <f>IF(ISBLANK('9'!I25),"",'9'!I25)</f>
        <v>0.12809999999999999</v>
      </c>
      <c r="J178" s="26">
        <f>IF(ISBLANK('9'!J25),"",'9'!J25)</f>
        <v>7.5</v>
      </c>
    </row>
    <row r="179" spans="1:10" x14ac:dyDescent="0.3">
      <c r="A179" s="26" t="str">
        <f>IF(ISBLANK('9'!B26),"",'9'!B26)</f>
        <v>Causeway</v>
      </c>
      <c r="B179" s="26">
        <v>1</v>
      </c>
      <c r="C179" s="26" t="str">
        <f>IF(ISBLANK('9'!C26),"",'9'!C26)</f>
        <v>WS</v>
      </c>
      <c r="D179" s="27">
        <f>IF(ISBLANK('9'!D26),"",'9'!D26)</f>
        <v>45139</v>
      </c>
      <c r="E179" s="26">
        <f>IF(ISBLANK('9'!E26),"",'9'!E26)</f>
        <v>0.1</v>
      </c>
      <c r="F179" s="26">
        <f>IF(ISBLANK('9'!F26),"",'9'!F26)</f>
        <v>0.1268</v>
      </c>
      <c r="G179" s="26">
        <f>IF(ISBLANK('9'!G26),"",'9'!G26)</f>
        <v>0.1268</v>
      </c>
      <c r="H179" s="26">
        <f>IF(ISBLANK('9'!H26),"",'9'!H26)</f>
        <v>0.12889999999999999</v>
      </c>
      <c r="I179" s="26">
        <f>IF(ISBLANK('9'!I26),"",'9'!I26)</f>
        <v>0.12839999999999999</v>
      </c>
      <c r="J179" s="26">
        <f>IF(ISBLANK('9'!J26),"",'9'!J26)</f>
        <v>18.5</v>
      </c>
    </row>
    <row r="180" spans="1:10" x14ac:dyDescent="0.3">
      <c r="A180" s="26" t="str">
        <f>IF(ISBLANK('9'!B27),"",'9'!B27)</f>
        <v>Causeway</v>
      </c>
      <c r="B180" s="26">
        <v>2</v>
      </c>
      <c r="C180" s="26" t="str">
        <f>IF(ISBLANK('9'!C27),"",'9'!C27)</f>
        <v>WS</v>
      </c>
      <c r="D180" s="27">
        <f>IF(ISBLANK('9'!D27),"",'9'!D27)</f>
        <v>45139</v>
      </c>
      <c r="E180" s="26">
        <f>IF(ISBLANK('9'!E27),"",'9'!E27)</f>
        <v>0.1</v>
      </c>
      <c r="F180" s="26">
        <f>IF(ISBLANK('9'!F27),"",'9'!F27)</f>
        <v>0.12740000000000001</v>
      </c>
      <c r="G180" s="26">
        <f>IF(ISBLANK('9'!G27),"",'9'!G27)</f>
        <v>0.1275</v>
      </c>
      <c r="H180" s="26">
        <f>IF(ISBLANK('9'!H27),"",'9'!H27)</f>
        <v>0.12939999999999999</v>
      </c>
      <c r="I180" s="26">
        <f>IF(ISBLANK('9'!I27),"",'9'!I27)</f>
        <v>0.12920000000000001</v>
      </c>
      <c r="J180" s="26">
        <f>IF(ISBLANK('9'!J27),"",'9'!J27)</f>
        <v>18.5</v>
      </c>
    </row>
    <row r="181" spans="1:10" x14ac:dyDescent="0.3">
      <c r="A181" s="26" t="str">
        <f>IF(ISBLANK('9'!B28),"",'9'!B28)</f>
        <v>Bells</v>
      </c>
      <c r="B181" s="26">
        <v>1</v>
      </c>
      <c r="C181" s="26" t="str">
        <f>IF(ISBLANK('9'!C28),"",'9'!C28)</f>
        <v>WS</v>
      </c>
      <c r="D181" s="27">
        <f>IF(ISBLANK('9'!D28),"",'9'!D28)</f>
        <v>45139</v>
      </c>
      <c r="E181" s="26">
        <f>IF(ISBLANK('9'!E28),"",'9'!E28)</f>
        <v>0.1</v>
      </c>
      <c r="F181" s="26">
        <f>IF(ISBLANK('9'!F28),"",'9'!F28)</f>
        <v>0.12709999999999999</v>
      </c>
      <c r="G181" s="26">
        <f>IF(ISBLANK('9'!G28),"",'9'!G28)</f>
        <v>0.12690000000000001</v>
      </c>
      <c r="H181" s="26">
        <f>IF(ISBLANK('9'!H28),"",'9'!H28)</f>
        <v>0.12740000000000001</v>
      </c>
      <c r="I181" s="26">
        <f>IF(ISBLANK('9'!I28),"",'9'!I28)</f>
        <v>0.1275</v>
      </c>
      <c r="J181" s="26">
        <f>IF(ISBLANK('9'!J28),"",'9'!J28)</f>
        <v>4.5</v>
      </c>
    </row>
    <row r="182" spans="1:10" x14ac:dyDescent="0.3">
      <c r="A182" s="26" t="str">
        <f>IF(ISBLANK('9'!B29),"",'9'!B29)</f>
        <v>Bells</v>
      </c>
      <c r="B182" s="26">
        <v>2</v>
      </c>
      <c r="C182" s="26" t="str">
        <f>IF(ISBLANK('9'!C29),"",'9'!C29)</f>
        <v>WS</v>
      </c>
      <c r="D182" s="27">
        <f>IF(ISBLANK('9'!D29),"",'9'!D29)</f>
        <v>45139</v>
      </c>
      <c r="E182" s="26">
        <f>IF(ISBLANK('9'!E29),"",'9'!E29)</f>
        <v>0.1</v>
      </c>
      <c r="F182" s="26">
        <f>IF(ISBLANK('9'!F29),"",'9'!F29)</f>
        <v>0.1273</v>
      </c>
      <c r="G182" s="26">
        <f>IF(ISBLANK('9'!G29),"",'9'!G29)</f>
        <v>0.12720000000000001</v>
      </c>
      <c r="H182" s="26">
        <f>IF(ISBLANK('9'!H29),"",'9'!H29)</f>
        <v>0.1275</v>
      </c>
      <c r="I182" s="26">
        <f>IF(ISBLANK('9'!I29),"",'9'!I29)</f>
        <v>0.12759999999999999</v>
      </c>
      <c r="J182" s="26">
        <f>IF(ISBLANK('9'!J29),"",'9'!J29)</f>
        <v>3</v>
      </c>
    </row>
    <row r="183" spans="1:10" x14ac:dyDescent="0.3">
      <c r="A183" s="26" t="str">
        <f>IF(ISBLANK('10'!B10),"",'10'!B10)</f>
        <v>Muddy_Creek</v>
      </c>
      <c r="B183" s="26">
        <v>1</v>
      </c>
      <c r="C183" s="26" t="str">
        <f>IF(ISBLANK('10'!C10),"",'10'!C10)</f>
        <v>WS</v>
      </c>
      <c r="D183" s="27">
        <f>IF(ISBLANK('10'!D10),"",'10'!D10)</f>
        <v>45146</v>
      </c>
      <c r="E183" s="26">
        <f>IF(ISBLANK('10'!E10),"",'10'!E10)</f>
        <v>0.1</v>
      </c>
      <c r="F183" s="26">
        <f>IF(ISBLANK('10'!F10),"",'10'!F10)</f>
        <v>0.12839999999999999</v>
      </c>
      <c r="G183" s="26">
        <f>IF(ISBLANK('10'!G10),"",'10'!G10)</f>
        <v>0.1283</v>
      </c>
      <c r="H183" s="26">
        <f>IF(ISBLANK('10'!H10),"",'10'!H10)</f>
        <v>0.14130000000000001</v>
      </c>
      <c r="I183" s="26">
        <f>IF(ISBLANK('10'!I10),"",'10'!I10)</f>
        <v>0.14119999999999999</v>
      </c>
      <c r="J183" s="26">
        <f>IF(ISBLANK('10'!J10),"",'10'!J10)</f>
        <v>129</v>
      </c>
    </row>
    <row r="184" spans="1:10" x14ac:dyDescent="0.3">
      <c r="A184" s="26" t="str">
        <f>IF(ISBLANK('10'!B11),"",'10'!B11)</f>
        <v>Muddy_Creek</v>
      </c>
      <c r="B184" s="26">
        <v>2</v>
      </c>
      <c r="C184" s="26" t="str">
        <f>IF(ISBLANK('10'!C11),"",'10'!C11)</f>
        <v>WS</v>
      </c>
      <c r="D184" s="27">
        <f>IF(ISBLANK('10'!D11),"",'10'!D11)</f>
        <v>45146</v>
      </c>
      <c r="E184" s="26">
        <f>IF(ISBLANK('10'!E11),"",'10'!E11)</f>
        <v>0.1</v>
      </c>
      <c r="F184" s="26">
        <f>IF(ISBLANK('10'!F11),"",'10'!F11)</f>
        <v>0.12709999999999999</v>
      </c>
      <c r="G184" s="26">
        <f>IF(ISBLANK('10'!G11),"",'10'!G11)</f>
        <v>0.127</v>
      </c>
      <c r="H184" s="26">
        <f>IF(ISBLANK('10'!H11),"",'10'!H11)</f>
        <v>0.14030000000000001</v>
      </c>
      <c r="I184" s="26">
        <f>IF(ISBLANK('10'!I11),"",'10'!I11)</f>
        <v>0.1401</v>
      </c>
      <c r="J184" s="26">
        <f>IF(ISBLANK('10'!J11),"",'10'!J11)</f>
        <v>131.5</v>
      </c>
    </row>
    <row r="185" spans="1:10" x14ac:dyDescent="0.3">
      <c r="A185" s="26" t="str">
        <f>IF(ISBLANK('10'!B12),"",'10'!B12)</f>
        <v>ODNR_4</v>
      </c>
      <c r="B185" s="26">
        <v>1</v>
      </c>
      <c r="C185" s="26" t="str">
        <f>IF(ISBLANK('10'!C12),"",'10'!C12)</f>
        <v>WS</v>
      </c>
      <c r="D185" s="27">
        <f>IF(ISBLANK('10'!D12),"",'10'!D12)</f>
        <v>45146</v>
      </c>
      <c r="E185" s="26">
        <f>IF(ISBLANK('10'!E12),"",'10'!E12)</f>
        <v>0.1</v>
      </c>
      <c r="F185" s="26">
        <f>IF(ISBLANK('10'!F12),"",'10'!F12)</f>
        <v>0.1283</v>
      </c>
      <c r="G185" s="26">
        <f>IF(ISBLANK('10'!G12),"",'10'!G12)</f>
        <v>0.12839999999999999</v>
      </c>
      <c r="H185" s="26">
        <f>IF(ISBLANK('10'!H12),"",'10'!H12)</f>
        <v>0.13250000000000001</v>
      </c>
      <c r="I185" s="26">
        <f>IF(ISBLANK('10'!I12),"",'10'!I12)</f>
        <v>0.1321</v>
      </c>
      <c r="J185" s="26">
        <f>IF(ISBLANK('10'!J12),"",'10'!J12)</f>
        <v>39.5</v>
      </c>
    </row>
    <row r="186" spans="1:10" x14ac:dyDescent="0.3">
      <c r="A186" s="26" t="str">
        <f>IF(ISBLANK('10'!B13),"",'10'!B13)</f>
        <v>ODNR_4</v>
      </c>
      <c r="B186" s="26">
        <v>2</v>
      </c>
      <c r="C186" s="26" t="str">
        <f>IF(ISBLANK('10'!C13),"",'10'!C13)</f>
        <v>WS</v>
      </c>
      <c r="D186" s="27">
        <f>IF(ISBLANK('10'!D13),"",'10'!D13)</f>
        <v>45146</v>
      </c>
      <c r="E186" s="26">
        <f>IF(ISBLANK('10'!E13),"",'10'!E13)</f>
        <v>0.1</v>
      </c>
      <c r="F186" s="26">
        <f>IF(ISBLANK('10'!F13),"",'10'!F13)</f>
        <v>0.1283</v>
      </c>
      <c r="G186" s="26">
        <f>IF(ISBLANK('10'!G13),"",'10'!G13)</f>
        <v>0.1283</v>
      </c>
      <c r="H186" s="26">
        <f>IF(ISBLANK('10'!H13),"",'10'!H13)</f>
        <v>0.1323</v>
      </c>
      <c r="I186" s="26">
        <f>IF(ISBLANK('10'!I13),"",'10'!I13)</f>
        <v>0.13200000000000001</v>
      </c>
      <c r="J186" s="26">
        <f>IF(ISBLANK('10'!J13),"",'10'!J13)</f>
        <v>38.5</v>
      </c>
    </row>
    <row r="187" spans="1:10" x14ac:dyDescent="0.3">
      <c r="A187" s="26" t="str">
        <f>IF(ISBLANK('10'!B14),"",'10'!B14)</f>
        <v>ODNR_6</v>
      </c>
      <c r="B187" s="26">
        <v>1</v>
      </c>
      <c r="C187" s="26" t="str">
        <f>IF(ISBLANK('10'!C14),"",'10'!C14)</f>
        <v>WS</v>
      </c>
      <c r="D187" s="27">
        <f>IF(ISBLANK('10'!D14),"",'10'!D14)</f>
        <v>45146</v>
      </c>
      <c r="E187" s="26">
        <f>IF(ISBLANK('10'!E14),"",'10'!E14)</f>
        <v>0.1</v>
      </c>
      <c r="F187" s="26">
        <f>IF(ISBLANK('10'!F14),"",'10'!F14)</f>
        <v>0.12859999999999999</v>
      </c>
      <c r="G187" s="26">
        <f>IF(ISBLANK('10'!G14),"",'10'!G14)</f>
        <v>0.12839999999999999</v>
      </c>
      <c r="H187" s="26">
        <f>IF(ISBLANK('10'!H14),"",'10'!H14)</f>
        <v>0.1321</v>
      </c>
      <c r="I187" s="26">
        <f>IF(ISBLANK('10'!I14),"",'10'!I14)</f>
        <v>0.13200000000000001</v>
      </c>
      <c r="J187" s="26">
        <f>IF(ISBLANK('10'!J14),"",'10'!J14)</f>
        <v>35.5</v>
      </c>
    </row>
    <row r="188" spans="1:10" x14ac:dyDescent="0.3">
      <c r="A188" s="26" t="str">
        <f>IF(ISBLANK('10'!B15),"",'10'!B15)</f>
        <v>ODNR_6</v>
      </c>
      <c r="B188" s="26">
        <v>2</v>
      </c>
      <c r="C188" s="26" t="str">
        <f>IF(ISBLANK('10'!C15),"",'10'!C15)</f>
        <v>WS</v>
      </c>
      <c r="D188" s="27">
        <f>IF(ISBLANK('10'!D15),"",'10'!D15)</f>
        <v>45146</v>
      </c>
      <c r="E188" s="26">
        <f>IF(ISBLANK('10'!E15),"",'10'!E15)</f>
        <v>0.1</v>
      </c>
      <c r="F188" s="26">
        <f>IF(ISBLANK('10'!F15),"",'10'!F15)</f>
        <v>0.12859999999999999</v>
      </c>
      <c r="G188" s="26">
        <f>IF(ISBLANK('10'!G15),"",'10'!G15)</f>
        <v>0.12859999999999999</v>
      </c>
      <c r="H188" s="26">
        <f>IF(ISBLANK('10'!H15),"",'10'!H15)</f>
        <v>0.13239999999999999</v>
      </c>
      <c r="I188" s="26">
        <f>IF(ISBLANK('10'!I15),"",'10'!I15)</f>
        <v>0.1321</v>
      </c>
      <c r="J188" s="26">
        <f>IF(ISBLANK('10'!J15),"",'10'!J15)</f>
        <v>36.5</v>
      </c>
    </row>
    <row r="189" spans="1:10" x14ac:dyDescent="0.3">
      <c r="A189" s="26" t="str">
        <f>IF(ISBLANK('10'!B16),"",'10'!B16)</f>
        <v>Bridge</v>
      </c>
      <c r="B189" s="26">
        <v>1</v>
      </c>
      <c r="C189" s="26" t="str">
        <f>IF(ISBLANK('10'!C16),"",'10'!C16)</f>
        <v>WS</v>
      </c>
      <c r="D189" s="27">
        <f>IF(ISBLANK('10'!D16),"",'10'!D16)</f>
        <v>45146</v>
      </c>
      <c r="E189" s="26">
        <f>IF(ISBLANK('10'!E16),"",'10'!E16)</f>
        <v>0.1</v>
      </c>
      <c r="F189" s="26">
        <f>IF(ISBLANK('10'!F16),"",'10'!F16)</f>
        <v>0.1285</v>
      </c>
      <c r="G189" s="26">
        <f>IF(ISBLANK('10'!G16),"",'10'!G16)</f>
        <v>0.12839999999999999</v>
      </c>
      <c r="H189" s="26">
        <f>IF(ISBLANK('10'!H16),"",'10'!H16)</f>
        <v>0.1318</v>
      </c>
      <c r="I189" s="26">
        <f>IF(ISBLANK('10'!I16),"",'10'!I16)</f>
        <v>0.13150000000000001</v>
      </c>
      <c r="J189" s="26">
        <f>IF(ISBLANK('10'!J16),"",'10'!J16)</f>
        <v>32</v>
      </c>
    </row>
    <row r="190" spans="1:10" x14ac:dyDescent="0.3">
      <c r="A190" s="26" t="str">
        <f>IF(ISBLANK('10'!B17),"",'10'!B17)</f>
        <v>Bridge</v>
      </c>
      <c r="B190" s="26">
        <v>2</v>
      </c>
      <c r="C190" s="26" t="str">
        <f>IF(ISBLANK('10'!C17),"",'10'!C17)</f>
        <v>WS</v>
      </c>
      <c r="D190" s="27">
        <f>IF(ISBLANK('10'!D17),"",'10'!D17)</f>
        <v>45146</v>
      </c>
      <c r="E190" s="26">
        <f>IF(ISBLANK('10'!E17),"",'10'!E17)</f>
        <v>0.1</v>
      </c>
      <c r="F190" s="26">
        <f>IF(ISBLANK('10'!F17),"",'10'!F17)</f>
        <v>0.12909999999999999</v>
      </c>
      <c r="G190" s="26">
        <f>IF(ISBLANK('10'!G17),"",'10'!G17)</f>
        <v>0.12909999999999999</v>
      </c>
      <c r="H190" s="26">
        <f>IF(ISBLANK('10'!H17),"",'10'!H17)</f>
        <v>0.13250000000000001</v>
      </c>
      <c r="I190" s="26">
        <f>IF(ISBLANK('10'!I17),"",'10'!I17)</f>
        <v>0.1326</v>
      </c>
      <c r="J190" s="26">
        <f>IF(ISBLANK('10'!J17),"",'10'!J17)</f>
        <v>34.5</v>
      </c>
    </row>
    <row r="191" spans="1:10" x14ac:dyDescent="0.3">
      <c r="A191" s="26" t="str">
        <f>IF(ISBLANK('10'!B18),"",'10'!B18)</f>
        <v>ODNR_2</v>
      </c>
      <c r="B191" s="26">
        <v>1</v>
      </c>
      <c r="C191" s="26" t="str">
        <f>IF(ISBLANK('10'!C18),"",'10'!C18)</f>
        <v>WS</v>
      </c>
      <c r="D191" s="27">
        <f>IF(ISBLANK('10'!D18),"",'10'!D18)</f>
        <v>45146</v>
      </c>
      <c r="E191" s="26">
        <f>IF(ISBLANK('10'!E18),"",'10'!E18)</f>
        <v>0.1</v>
      </c>
      <c r="F191" s="26">
        <f>IF(ISBLANK('10'!F18),"",'10'!F18)</f>
        <v>0.1293</v>
      </c>
      <c r="G191" s="26">
        <f>IF(ISBLANK('10'!G18),"",'10'!G18)</f>
        <v>0.1293</v>
      </c>
      <c r="H191" s="26">
        <f>IF(ISBLANK('10'!H18),"",'10'!H18)</f>
        <v>0.13189999999999999</v>
      </c>
      <c r="I191" s="26">
        <f>IF(ISBLANK('10'!I18),"",'10'!I18)</f>
        <v>0.1321</v>
      </c>
      <c r="J191" s="26">
        <f>IF(ISBLANK('10'!J18),"",'10'!J18)</f>
        <v>27</v>
      </c>
    </row>
    <row r="192" spans="1:10" x14ac:dyDescent="0.3">
      <c r="A192" s="26" t="str">
        <f>IF(ISBLANK('10'!B19),"",'10'!B19)</f>
        <v>ODNR_2</v>
      </c>
      <c r="B192" s="26">
        <v>2</v>
      </c>
      <c r="C192" s="26" t="str">
        <f>IF(ISBLANK('10'!C19),"",'10'!C19)</f>
        <v>WS</v>
      </c>
      <c r="D192" s="27">
        <f>IF(ISBLANK('10'!D19),"",'10'!D19)</f>
        <v>45146</v>
      </c>
      <c r="E192" s="26">
        <f>IF(ISBLANK('10'!E19),"",'10'!E19)</f>
        <v>0.1</v>
      </c>
      <c r="F192" s="26">
        <f>IF(ISBLANK('10'!F19),"",'10'!F19)</f>
        <v>0.12809999999999999</v>
      </c>
      <c r="G192" s="26">
        <f>IF(ISBLANK('10'!G19),"",'10'!G19)</f>
        <v>0.1283</v>
      </c>
      <c r="H192" s="26">
        <f>IF(ISBLANK('10'!H19),"",'10'!H19)</f>
        <v>0.13100000000000001</v>
      </c>
      <c r="I192" s="26">
        <f>IF(ISBLANK('10'!I19),"",'10'!I19)</f>
        <v>0.1308</v>
      </c>
      <c r="J192" s="26">
        <f>IF(ISBLANK('10'!J19),"",'10'!J19)</f>
        <v>27</v>
      </c>
    </row>
    <row r="193" spans="1:10" x14ac:dyDescent="0.3">
      <c r="A193" s="26" t="str">
        <f>IF(ISBLANK('10'!B20),"",'10'!B20)</f>
        <v>Buoy_2</v>
      </c>
      <c r="B193" s="26">
        <v>1</v>
      </c>
      <c r="C193" s="26" t="str">
        <f>IF(ISBLANK('10'!C20),"",'10'!C20)</f>
        <v>WS</v>
      </c>
      <c r="D193" s="27">
        <f>IF(ISBLANK('10'!D20),"",'10'!D20)</f>
        <v>45146</v>
      </c>
      <c r="E193" s="26">
        <f>IF(ISBLANK('10'!E20),"",'10'!E20)</f>
        <v>0.1</v>
      </c>
      <c r="F193" s="26">
        <f>IF(ISBLANK('10'!F20),"",'10'!F20)</f>
        <v>0.12909999999999999</v>
      </c>
      <c r="G193" s="26">
        <f>IF(ISBLANK('10'!G20),"",'10'!G20)</f>
        <v>0.1288</v>
      </c>
      <c r="H193" s="26">
        <f>IF(ISBLANK('10'!H20),"",'10'!H20)</f>
        <v>0.13109999999999999</v>
      </c>
      <c r="I193" s="26">
        <f>IF(ISBLANK('10'!I20),"",'10'!I20)</f>
        <v>0.13089999999999999</v>
      </c>
      <c r="J193" s="26">
        <f>IF(ISBLANK('10'!J20),"",'10'!J20)</f>
        <v>20.5</v>
      </c>
    </row>
    <row r="194" spans="1:10" x14ac:dyDescent="0.3">
      <c r="A194" s="26" t="str">
        <f>IF(ISBLANK('10'!B21),"",'10'!B21)</f>
        <v>Buoy_2</v>
      </c>
      <c r="B194" s="26">
        <v>2</v>
      </c>
      <c r="C194" s="26" t="str">
        <f>IF(ISBLANK('10'!C21),"",'10'!C21)</f>
        <v>WS</v>
      </c>
      <c r="D194" s="27">
        <f>IF(ISBLANK('10'!D21),"",'10'!D21)</f>
        <v>45146</v>
      </c>
      <c r="E194" s="26">
        <f>IF(ISBLANK('10'!E21),"",'10'!E21)</f>
        <v>0.1</v>
      </c>
      <c r="F194" s="26">
        <f>IF(ISBLANK('10'!F21),"",'10'!F21)</f>
        <v>0.12920000000000001</v>
      </c>
      <c r="G194" s="26">
        <f>IF(ISBLANK('10'!G21),"",'10'!G21)</f>
        <v>0.1293</v>
      </c>
      <c r="H194" s="26">
        <f>IF(ISBLANK('10'!H21),"",'10'!H21)</f>
        <v>0.13120000000000001</v>
      </c>
      <c r="I194" s="26">
        <f>IF(ISBLANK('10'!I21),"",'10'!I21)</f>
        <v>0.13120000000000001</v>
      </c>
      <c r="J194" s="26">
        <f>IF(ISBLANK('10'!J21),"",'10'!J21)</f>
        <v>19.5</v>
      </c>
    </row>
    <row r="195" spans="1:10" x14ac:dyDescent="0.3">
      <c r="A195" s="26" t="str">
        <f>IF(ISBLANK('10'!B22),"",'10'!B22)</f>
        <v>ODNR_1</v>
      </c>
      <c r="B195" s="26">
        <v>1</v>
      </c>
      <c r="C195" s="26" t="str">
        <f>IF(ISBLANK('10'!C22),"",'10'!C22)</f>
        <v>WS</v>
      </c>
      <c r="D195" s="27">
        <f>IF(ISBLANK('10'!D22),"",'10'!D22)</f>
        <v>45146</v>
      </c>
      <c r="E195" s="26">
        <f>IF(ISBLANK('10'!E22),"",'10'!E22)</f>
        <v>0.1</v>
      </c>
      <c r="F195" s="26">
        <f>IF(ISBLANK('10'!F22),"",'10'!F22)</f>
        <v>0.1293</v>
      </c>
      <c r="G195" s="26">
        <f>IF(ISBLANK('10'!G22),"",'10'!G22)</f>
        <v>0.12920000000000001</v>
      </c>
      <c r="H195" s="26">
        <f>IF(ISBLANK('10'!H22),"",'10'!H22)</f>
        <v>0.13120000000000001</v>
      </c>
      <c r="I195" s="26">
        <f>IF(ISBLANK('10'!I22),"",'10'!I22)</f>
        <v>0.13089999999999999</v>
      </c>
      <c r="J195" s="26">
        <f>IF(ISBLANK('10'!J22),"",'10'!J22)</f>
        <v>18</v>
      </c>
    </row>
    <row r="196" spans="1:10" x14ac:dyDescent="0.3">
      <c r="A196" s="26" t="str">
        <f>IF(ISBLANK('10'!B23),"",'10'!B23)</f>
        <v>ODNR_1</v>
      </c>
      <c r="B196" s="26">
        <v>2</v>
      </c>
      <c r="C196" s="26" t="str">
        <f>IF(ISBLANK('10'!C23),"",'10'!C23)</f>
        <v>WS</v>
      </c>
      <c r="D196" s="27">
        <f>IF(ISBLANK('10'!D23),"",'10'!D23)</f>
        <v>45146</v>
      </c>
      <c r="E196" s="26">
        <f>IF(ISBLANK('10'!E23),"",'10'!E23)</f>
        <v>0.1</v>
      </c>
      <c r="F196" s="26">
        <f>IF(ISBLANK('10'!F23),"",'10'!F23)</f>
        <v>0.1303</v>
      </c>
      <c r="G196" s="26">
        <f>IF(ISBLANK('10'!G23),"",'10'!G23)</f>
        <v>0.13009999999999999</v>
      </c>
      <c r="H196" s="26">
        <f>IF(ISBLANK('10'!H23),"",'10'!H23)</f>
        <v>0.13239999999999999</v>
      </c>
      <c r="I196" s="26">
        <f>IF(ISBLANK('10'!I23),"",'10'!I23)</f>
        <v>0.1321</v>
      </c>
      <c r="J196" s="26">
        <f>IF(ISBLANK('10'!J23),"",'10'!J23)</f>
        <v>20.5</v>
      </c>
    </row>
    <row r="197" spans="1:10" x14ac:dyDescent="0.3">
      <c r="A197" s="26" t="str">
        <f>IF(ISBLANK('10'!B24),"",'10'!B24)</f>
        <v>EC_1163</v>
      </c>
      <c r="B197" s="26">
        <v>1</v>
      </c>
      <c r="C197" s="26" t="str">
        <f>IF(ISBLANK('10'!C24),"",'10'!C24)</f>
        <v>WS</v>
      </c>
      <c r="D197" s="27">
        <f>IF(ISBLANK('10'!D24),"",'10'!D24)</f>
        <v>45146</v>
      </c>
      <c r="E197" s="26">
        <f>IF(ISBLANK('10'!E24),"",'10'!E24)</f>
        <v>0.1</v>
      </c>
      <c r="F197" s="26">
        <f>IF(ISBLANK('10'!F24),"",'10'!F24)</f>
        <v>0.1285</v>
      </c>
      <c r="G197" s="26">
        <f>IF(ISBLANK('10'!G24),"",'10'!G24)</f>
        <v>0.12839999999999999</v>
      </c>
      <c r="H197" s="26">
        <f>IF(ISBLANK('10'!H24),"",'10'!H24)</f>
        <v>0.1303</v>
      </c>
      <c r="I197" s="26">
        <f>IF(ISBLANK('10'!I24),"",'10'!I24)</f>
        <v>0.1303</v>
      </c>
      <c r="J197" s="26">
        <f>IF(ISBLANK('10'!J24),"",'10'!J24)</f>
        <v>18.5</v>
      </c>
    </row>
    <row r="198" spans="1:10" x14ac:dyDescent="0.3">
      <c r="A198" s="26" t="str">
        <f>IF(ISBLANK('10'!B25),"",'10'!B25)</f>
        <v>EC_1163</v>
      </c>
      <c r="B198" s="26">
        <v>2</v>
      </c>
      <c r="C198" s="26" t="str">
        <f>IF(ISBLANK('10'!C25),"",'10'!C25)</f>
        <v>WS</v>
      </c>
      <c r="D198" s="27">
        <f>IF(ISBLANK('10'!D25),"",'10'!D25)</f>
        <v>45146</v>
      </c>
      <c r="E198" s="26">
        <f>IF(ISBLANK('10'!E25),"",'10'!E25)</f>
        <v>0.1</v>
      </c>
      <c r="F198" s="26">
        <f>IF(ISBLANK('10'!F25),"",'10'!F25)</f>
        <v>0.1288</v>
      </c>
      <c r="G198" s="26">
        <f>IF(ISBLANK('10'!G25),"",'10'!G25)</f>
        <v>0.1285</v>
      </c>
      <c r="H198" s="26">
        <f>IF(ISBLANK('10'!H25),"",'10'!H25)</f>
        <v>0.13020000000000001</v>
      </c>
      <c r="I198" s="26">
        <f>IF(ISBLANK('10'!I25),"",'10'!I25)</f>
        <v>0.13020000000000001</v>
      </c>
      <c r="J198" s="26">
        <f>IF(ISBLANK('10'!J25),"",'10'!J25)</f>
        <v>15.5</v>
      </c>
    </row>
    <row r="199" spans="1:10" x14ac:dyDescent="0.3">
      <c r="A199" s="26" t="str">
        <f>IF(ISBLANK('10'!B26),"",'10'!B26)</f>
        <v>Causeway</v>
      </c>
      <c r="B199" s="26">
        <v>1</v>
      </c>
      <c r="C199" s="26" t="str">
        <f>IF(ISBLANK('10'!C26),"",'10'!C26)</f>
        <v>WS</v>
      </c>
      <c r="D199" s="27">
        <f>IF(ISBLANK('10'!D26),"",'10'!D26)</f>
        <v>45146</v>
      </c>
      <c r="E199" s="26">
        <f>IF(ISBLANK('10'!E26),"",'10'!E26)</f>
        <v>0.1</v>
      </c>
      <c r="F199" s="26">
        <f>IF(ISBLANK('10'!F26),"",'10'!F26)</f>
        <v>0.12709999999999999</v>
      </c>
      <c r="G199" s="26">
        <f>IF(ISBLANK('10'!G26),"",'10'!G26)</f>
        <v>0.12670000000000001</v>
      </c>
      <c r="H199" s="26">
        <f>IF(ISBLANK('10'!H26),"",'10'!H26)</f>
        <v>0.1293</v>
      </c>
      <c r="I199" s="26">
        <f>IF(ISBLANK('10'!I26),"",'10'!I26)</f>
        <v>0.12920000000000001</v>
      </c>
      <c r="J199" s="26">
        <f>IF(ISBLANK('10'!J26),"",'10'!J26)</f>
        <v>23.5</v>
      </c>
    </row>
    <row r="200" spans="1:10" x14ac:dyDescent="0.3">
      <c r="A200" s="26" t="str">
        <f>IF(ISBLANK('10'!B27),"",'10'!B27)</f>
        <v>Causeway</v>
      </c>
      <c r="B200" s="26">
        <v>2</v>
      </c>
      <c r="C200" s="26" t="str">
        <f>IF(ISBLANK('10'!C27),"",'10'!C27)</f>
        <v>WS</v>
      </c>
      <c r="D200" s="27">
        <f>IF(ISBLANK('10'!D27),"",'10'!D27)</f>
        <v>45146</v>
      </c>
      <c r="E200" s="26">
        <f>IF(ISBLANK('10'!E27),"",'10'!E27)</f>
        <v>0.1</v>
      </c>
      <c r="F200" s="26">
        <f>IF(ISBLANK('10'!F27),"",'10'!F27)</f>
        <v>0.1265</v>
      </c>
      <c r="G200" s="26">
        <f>IF(ISBLANK('10'!G27),"",'10'!G27)</f>
        <v>0.1268</v>
      </c>
      <c r="H200" s="26">
        <f>IF(ISBLANK('10'!H27),"",'10'!H27)</f>
        <v>0.12920000000000001</v>
      </c>
      <c r="I200" s="26">
        <f>IF(ISBLANK('10'!I27),"",'10'!I27)</f>
        <v>0.12909999999999999</v>
      </c>
      <c r="J200" s="26">
        <f>IF(ISBLANK('10'!J27),"",'10'!J27)</f>
        <v>25</v>
      </c>
    </row>
    <row r="201" spans="1:10" x14ac:dyDescent="0.3">
      <c r="A201" s="26" t="str">
        <f>IF(ISBLANK('10'!B28),"",'10'!B28)</f>
        <v>Raccoon Creek 1</v>
      </c>
      <c r="B201" s="26">
        <v>1</v>
      </c>
      <c r="C201" s="26" t="str">
        <f>IF(ISBLANK('10'!C28),"",'10'!C28)</f>
        <v>WS</v>
      </c>
      <c r="D201" s="27">
        <f>IF(ISBLANK('10'!D28),"",'10'!D28)</f>
        <v>45140</v>
      </c>
      <c r="E201" s="26">
        <f>IF(ISBLANK('10'!E28),"",'10'!E28)</f>
        <v>0.1</v>
      </c>
      <c r="F201" s="26">
        <f>IF(ISBLANK('10'!F28),"",'10'!F28)</f>
        <v>0.12790000000000001</v>
      </c>
      <c r="G201" s="26">
        <f>IF(ISBLANK('10'!G28),"",'10'!G28)</f>
        <v>0.1278</v>
      </c>
      <c r="H201" s="26">
        <f>IF(ISBLANK('10'!H28),"",'10'!H28)</f>
        <v>0.13139999999999999</v>
      </c>
      <c r="I201" s="26">
        <f>IF(ISBLANK('10'!I28),"",'10'!I28)</f>
        <v>0.13100000000000001</v>
      </c>
      <c r="J201" s="26">
        <f>IF(ISBLANK('10'!J28),"",'10'!J28)</f>
        <v>33.5</v>
      </c>
    </row>
    <row r="202" spans="1:10" x14ac:dyDescent="0.3">
      <c r="A202" s="26" t="str">
        <f>IF(ISBLANK('10'!B29),"",'10'!B29)</f>
        <v>Raccoon Creek 1</v>
      </c>
      <c r="B202" s="26">
        <v>2</v>
      </c>
      <c r="C202" s="26" t="str">
        <f>IF(ISBLANK('10'!C29),"",'10'!C29)</f>
        <v>WS</v>
      </c>
      <c r="D202" s="27">
        <f>IF(ISBLANK('10'!D29),"",'10'!D29)</f>
        <v>45140</v>
      </c>
      <c r="E202" s="26">
        <f>IF(ISBLANK('10'!E29),"",'10'!E29)</f>
        <v>0.1</v>
      </c>
      <c r="F202" s="26">
        <f>IF(ISBLANK('10'!F29),"",'10'!F29)</f>
        <v>0.12740000000000001</v>
      </c>
      <c r="G202" s="26">
        <f>IF(ISBLANK('10'!G29),"",'10'!G29)</f>
        <v>0.1273</v>
      </c>
      <c r="H202" s="26">
        <f>IF(ISBLANK('10'!H29),"",'10'!H29)</f>
        <v>0.13059999999999999</v>
      </c>
      <c r="I202" s="26">
        <f>IF(ISBLANK('10'!I29),"",'10'!I29)</f>
        <v>0.13059999999999999</v>
      </c>
      <c r="J202" s="26">
        <f>IF(ISBLANK('10'!J29),"",'10'!J29)</f>
        <v>32.5</v>
      </c>
    </row>
    <row r="203" spans="1:10" x14ac:dyDescent="0.3">
      <c r="A203" s="26" t="str">
        <f>IF(ISBLANK('10'!B30),"",'10'!B30)</f>
        <v>Raccoon Creek 2</v>
      </c>
      <c r="B203" s="26">
        <v>1</v>
      </c>
      <c r="C203" s="26" t="str">
        <f>IF(ISBLANK('10'!C30),"",'10'!C30)</f>
        <v>WS</v>
      </c>
      <c r="D203" s="27">
        <f>IF(ISBLANK('10'!D30),"",'10'!D30)</f>
        <v>45140</v>
      </c>
      <c r="E203" s="26">
        <f>IF(ISBLANK('10'!E30),"",'10'!E30)</f>
        <v>0.1</v>
      </c>
      <c r="F203" s="26">
        <f>IF(ISBLANK('10'!F30),"",'10'!F30)</f>
        <v>0.129</v>
      </c>
      <c r="G203" s="26">
        <f>IF(ISBLANK('10'!G30),"",'10'!G30)</f>
        <v>0.129</v>
      </c>
      <c r="H203" s="26">
        <f>IF(ISBLANK('10'!H30),"",'10'!H30)</f>
        <v>0.1326</v>
      </c>
      <c r="I203" s="26">
        <f>IF(ISBLANK('10'!I30),"",'10'!I30)</f>
        <v>0.13239999999999999</v>
      </c>
      <c r="J203" s="26">
        <f>IF(ISBLANK('10'!J30),"",'10'!J30)</f>
        <v>35</v>
      </c>
    </row>
    <row r="204" spans="1:10" x14ac:dyDescent="0.3">
      <c r="A204" s="26" t="str">
        <f>IF(ISBLANK('10'!B31),"",'10'!B31)</f>
        <v>Raccoon Creek 2</v>
      </c>
      <c r="B204" s="26">
        <v>2</v>
      </c>
      <c r="C204" s="26" t="str">
        <f>IF(ISBLANK('10'!C31),"",'10'!C31)</f>
        <v>WS</v>
      </c>
      <c r="D204" s="27">
        <f>IF(ISBLANK('10'!D31),"",'10'!D31)</f>
        <v>45140</v>
      </c>
      <c r="E204" s="26">
        <f>IF(ISBLANK('10'!E31),"",'10'!E31)</f>
        <v>0.1</v>
      </c>
      <c r="F204" s="26">
        <f>IF(ISBLANK('10'!F31),"",'10'!F31)</f>
        <v>0.12909999999999999</v>
      </c>
      <c r="G204" s="26">
        <f>IF(ISBLANK('10'!G31),"",'10'!G31)</f>
        <v>0.129</v>
      </c>
      <c r="H204" s="26">
        <f>IF(ISBLANK('10'!H31),"",'10'!H31)</f>
        <v>0.1328</v>
      </c>
      <c r="I204" s="26">
        <f>IF(ISBLANK('10'!I31),"",'10'!I31)</f>
        <v>0.1328</v>
      </c>
      <c r="J204" s="26">
        <f>IF(ISBLANK('10'!J31),"",'10'!J31)</f>
        <v>37.5</v>
      </c>
    </row>
    <row r="205" spans="1:10" x14ac:dyDescent="0.3">
      <c r="A205" s="26" t="str">
        <f>IF(ISBLANK('10'!B32),"",'10'!B32)</f>
        <v>Raccoon Creek 3</v>
      </c>
      <c r="B205" s="26">
        <v>1</v>
      </c>
      <c r="C205" s="26" t="str">
        <f>IF(ISBLANK('10'!C32),"",'10'!C32)</f>
        <v>WS</v>
      </c>
      <c r="D205" s="27">
        <f>IF(ISBLANK('10'!D32),"",'10'!D32)</f>
        <v>45140</v>
      </c>
      <c r="E205" s="26">
        <f>IF(ISBLANK('10'!E32),"",'10'!E32)</f>
        <v>0.1</v>
      </c>
      <c r="F205" s="26">
        <f>IF(ISBLANK('10'!F32),"",'10'!F32)</f>
        <v>0.12659999999999999</v>
      </c>
      <c r="G205" s="26">
        <f>IF(ISBLANK('10'!G32),"",'10'!G32)</f>
        <v>0.12640000000000001</v>
      </c>
      <c r="H205" s="26">
        <f>IF(ISBLANK('10'!H32),"",'10'!H32)</f>
        <v>0.13139999999999999</v>
      </c>
      <c r="I205" s="26">
        <f>IF(ISBLANK('10'!I32),"",'10'!I32)</f>
        <v>0.1313</v>
      </c>
      <c r="J205" s="26">
        <f>IF(ISBLANK('10'!J32),"",'10'!J32)</f>
        <v>48.5</v>
      </c>
    </row>
    <row r="206" spans="1:10" x14ac:dyDescent="0.3">
      <c r="A206" s="26" t="str">
        <f>IF(ISBLANK('10'!B33),"",'10'!B33)</f>
        <v>Raccoon Creek 3</v>
      </c>
      <c r="B206" s="26">
        <v>2</v>
      </c>
      <c r="C206" s="26" t="str">
        <f>IF(ISBLANK('10'!C33),"",'10'!C33)</f>
        <v>WS</v>
      </c>
      <c r="D206" s="27">
        <f>IF(ISBLANK('10'!D33),"",'10'!D33)</f>
        <v>45140</v>
      </c>
      <c r="E206" s="26">
        <f>IF(ISBLANK('10'!E33),"",'10'!E33)</f>
        <v>0.1</v>
      </c>
      <c r="F206" s="26">
        <f>IF(ISBLANK('10'!F33),"",'10'!F33)</f>
        <v>0.1275</v>
      </c>
      <c r="G206" s="26">
        <f>IF(ISBLANK('10'!G33),"",'10'!G33)</f>
        <v>0.12759999999999999</v>
      </c>
      <c r="H206" s="26">
        <f>IF(ISBLANK('10'!H33),"",'10'!H33)</f>
        <v>0.13239999999999999</v>
      </c>
      <c r="I206" s="26">
        <f>IF(ISBLANK('10'!I33),"",'10'!I33)</f>
        <v>0.1323</v>
      </c>
      <c r="J206" s="26">
        <f>IF(ISBLANK('10'!J33),"",'10'!J33)</f>
        <v>48</v>
      </c>
    </row>
    <row r="207" spans="1:10" x14ac:dyDescent="0.3">
      <c r="A207" s="26" t="str">
        <f>IF(ISBLANK('10'!B34),"",'10'!B34)</f>
        <v>Raccoon Creek 4</v>
      </c>
      <c r="B207" s="26">
        <v>1</v>
      </c>
      <c r="C207" s="26" t="str">
        <f>IF(ISBLANK('10'!C34),"",'10'!C34)</f>
        <v>WS</v>
      </c>
      <c r="D207" s="27">
        <f>IF(ISBLANK('10'!D34),"",'10'!D34)</f>
        <v>45140</v>
      </c>
      <c r="E207" s="26">
        <f>IF(ISBLANK('10'!E34),"",'10'!E34)</f>
        <v>0.1</v>
      </c>
      <c r="F207" s="26">
        <f>IF(ISBLANK('10'!F34),"",'10'!F34)</f>
        <v>0.12570000000000001</v>
      </c>
      <c r="G207" s="26">
        <f>IF(ISBLANK('10'!G34),"",'10'!G34)</f>
        <v>0.12559999999999999</v>
      </c>
      <c r="H207" s="26">
        <f>IF(ISBLANK('10'!H34),"",'10'!H34)</f>
        <v>0.13</v>
      </c>
      <c r="I207" s="26">
        <f>IF(ISBLANK('10'!I34),"",'10'!I34)</f>
        <v>0.1298</v>
      </c>
      <c r="J207" s="26">
        <f>IF(ISBLANK('10'!J34),"",'10'!J34)</f>
        <v>42.5</v>
      </c>
    </row>
    <row r="208" spans="1:10" x14ac:dyDescent="0.3">
      <c r="A208" s="26" t="str">
        <f>IF(ISBLANK('10'!B35),"",'10'!B35)</f>
        <v>Raccoon Creek 4</v>
      </c>
      <c r="B208" s="26">
        <v>2</v>
      </c>
      <c r="C208" s="26" t="str">
        <f>IF(ISBLANK('10'!C35),"",'10'!C35)</f>
        <v>WS</v>
      </c>
      <c r="D208" s="27">
        <f>IF(ISBLANK('10'!D35),"",'10'!D35)</f>
        <v>45140</v>
      </c>
      <c r="E208" s="26">
        <f>IF(ISBLANK('10'!E35),"",'10'!E35)</f>
        <v>0.1</v>
      </c>
      <c r="F208" s="26">
        <f>IF(ISBLANK('10'!F35),"",'10'!F35)</f>
        <v>0.1303</v>
      </c>
      <c r="G208" s="26">
        <f>IF(ISBLANK('10'!G35),"",'10'!G35)</f>
        <v>0.13</v>
      </c>
      <c r="H208" s="26">
        <f>IF(ISBLANK('10'!H35),"",'10'!H35)</f>
        <v>0.1346</v>
      </c>
      <c r="I208" s="26">
        <f>IF(ISBLANK('10'!I35),"",'10'!I35)</f>
        <v>0.13420000000000001</v>
      </c>
      <c r="J208" s="26">
        <f>IF(ISBLANK('10'!J35),"",'10'!J35)</f>
        <v>42.5</v>
      </c>
    </row>
    <row r="209" spans="1:10" x14ac:dyDescent="0.3">
      <c r="A209" s="26" t="str">
        <f>IF(ISBLANK('11'!B10),"",'11'!B10)</f>
        <v>Muddy_Creek</v>
      </c>
      <c r="B209" s="26">
        <v>1</v>
      </c>
      <c r="C209" s="26" t="str">
        <f>IF(ISBLANK('11'!C10),"",'11'!C10)</f>
        <v>WS</v>
      </c>
      <c r="D209" s="27">
        <f>IF(ISBLANK('11'!D10),"",'11'!D10)</f>
        <v>45153</v>
      </c>
      <c r="E209" s="26">
        <f>IF(ISBLANK('11'!E10),"",'11'!E10)</f>
        <v>0.1</v>
      </c>
      <c r="F209" s="26">
        <f>IF(ISBLANK('11'!F10),"",'11'!F10)</f>
        <v>0.128</v>
      </c>
      <c r="G209" s="26">
        <f>IF(ISBLANK('11'!G10),"",'11'!G10)</f>
        <v>0.12820000000000001</v>
      </c>
      <c r="H209" s="26">
        <f>IF(ISBLANK('11'!H10),"",'11'!H10)</f>
        <v>0.1323</v>
      </c>
      <c r="I209" s="26">
        <f>IF(ISBLANK('11'!I10),"",'11'!I10)</f>
        <v>0.1323</v>
      </c>
      <c r="J209" s="26">
        <f>IF(ISBLANK('11'!J10),"",'11'!J10)</f>
        <v>42</v>
      </c>
    </row>
    <row r="210" spans="1:10" x14ac:dyDescent="0.3">
      <c r="A210" s="26" t="str">
        <f>IF(ISBLANK('11'!B11),"",'11'!B11)</f>
        <v>Muddy_Creek</v>
      </c>
      <c r="B210" s="26">
        <v>2</v>
      </c>
      <c r="C210" s="26" t="str">
        <f>IF(ISBLANK('11'!C11),"",'11'!C11)</f>
        <v>WS</v>
      </c>
      <c r="D210" s="27">
        <f>IF(ISBLANK('11'!D11),"",'11'!D11)</f>
        <v>45153</v>
      </c>
      <c r="E210" s="26">
        <f>IF(ISBLANK('11'!E11),"",'11'!E11)</f>
        <v>0.1</v>
      </c>
      <c r="F210" s="26">
        <f>IF(ISBLANK('11'!F11),"",'11'!F11)</f>
        <v>0.12870000000000001</v>
      </c>
      <c r="G210" s="26">
        <f>IF(ISBLANK('11'!G11),"",'11'!G11)</f>
        <v>0.1288</v>
      </c>
      <c r="H210" s="26">
        <f>IF(ISBLANK('11'!H11),"",'11'!H11)</f>
        <v>0.1333</v>
      </c>
      <c r="I210" s="26">
        <f>IF(ISBLANK('11'!I11),"",'11'!I11)</f>
        <v>0.13320000000000001</v>
      </c>
      <c r="J210" s="26">
        <f>IF(ISBLANK('11'!J11),"",'11'!J11)</f>
        <v>45</v>
      </c>
    </row>
    <row r="211" spans="1:10" x14ac:dyDescent="0.3">
      <c r="A211" s="26" t="str">
        <f>IF(ISBLANK('11'!B12),"",'11'!B12)</f>
        <v>ODNR_4</v>
      </c>
      <c r="B211" s="26">
        <v>1</v>
      </c>
      <c r="C211" s="26" t="str">
        <f>IF(ISBLANK('11'!C12),"",'11'!C12)</f>
        <v>WS</v>
      </c>
      <c r="D211" s="27">
        <f>IF(ISBLANK('11'!D12),"",'11'!D12)</f>
        <v>45153</v>
      </c>
      <c r="E211" s="26">
        <f>IF(ISBLANK('11'!E12),"",'11'!E12)</f>
        <v>0.1</v>
      </c>
      <c r="F211" s="26">
        <f>IF(ISBLANK('11'!F12),"",'11'!F12)</f>
        <v>0.12889999999999999</v>
      </c>
      <c r="G211" s="26">
        <f>IF(ISBLANK('11'!G12),"",'11'!G12)</f>
        <v>0.12889999999999999</v>
      </c>
      <c r="H211" s="26">
        <f>IF(ISBLANK('11'!H12),"",'11'!H12)</f>
        <v>0.13239999999999999</v>
      </c>
      <c r="I211" s="26">
        <f>IF(ISBLANK('11'!I12),"",'11'!I12)</f>
        <v>0.1323</v>
      </c>
      <c r="J211" s="26">
        <f>IF(ISBLANK('11'!J12),"",'11'!J12)</f>
        <v>34.5</v>
      </c>
    </row>
    <row r="212" spans="1:10" x14ac:dyDescent="0.3">
      <c r="A212" s="26" t="str">
        <f>IF(ISBLANK('11'!B13),"",'11'!B13)</f>
        <v>ODNR_4</v>
      </c>
      <c r="B212" s="26">
        <v>2</v>
      </c>
      <c r="C212" s="26" t="str">
        <f>IF(ISBLANK('11'!C13),"",'11'!C13)</f>
        <v>WS</v>
      </c>
      <c r="D212" s="27">
        <f>IF(ISBLANK('11'!D13),"",'11'!D13)</f>
        <v>45153</v>
      </c>
      <c r="E212" s="26">
        <f>IF(ISBLANK('11'!E13),"",'11'!E13)</f>
        <v>0.1</v>
      </c>
      <c r="F212" s="26">
        <f>IF(ISBLANK('11'!F13),"",'11'!F13)</f>
        <v>0.12959999999999999</v>
      </c>
      <c r="G212" s="26">
        <f>IF(ISBLANK('11'!G13),"",'11'!G13)</f>
        <v>0.12939999999999999</v>
      </c>
      <c r="H212" s="26">
        <f>IF(ISBLANK('11'!H13),"",'11'!H13)</f>
        <v>0.13300000000000001</v>
      </c>
      <c r="I212" s="26">
        <f>IF(ISBLANK('11'!I13),"",'11'!I13)</f>
        <v>0.13289999999999999</v>
      </c>
      <c r="J212" s="26">
        <f>IF(ISBLANK('11'!J13),"",'11'!J13)</f>
        <v>34.5</v>
      </c>
    </row>
    <row r="213" spans="1:10" x14ac:dyDescent="0.3">
      <c r="A213" s="26" t="str">
        <f>IF(ISBLANK('11'!B14),"",'11'!B14)</f>
        <v>ODNR_6</v>
      </c>
      <c r="B213" s="26">
        <v>1</v>
      </c>
      <c r="C213" s="26" t="str">
        <f>IF(ISBLANK('11'!C14),"",'11'!C14)</f>
        <v>WS</v>
      </c>
      <c r="D213" s="27">
        <f>IF(ISBLANK('11'!D14),"",'11'!D14)</f>
        <v>45153</v>
      </c>
      <c r="E213" s="26">
        <f>IF(ISBLANK('11'!E14),"",'11'!E14)</f>
        <v>0.1</v>
      </c>
      <c r="F213" s="26">
        <f>IF(ISBLANK('11'!F14),"",'11'!F14)</f>
        <v>0.12939999999999999</v>
      </c>
      <c r="G213" s="26">
        <f>IF(ISBLANK('11'!G14),"",'11'!G14)</f>
        <v>0.12920000000000001</v>
      </c>
      <c r="H213" s="26">
        <f>IF(ISBLANK('11'!H14),"",'11'!H14)</f>
        <v>0.13189999999999999</v>
      </c>
      <c r="I213" s="26">
        <f>IF(ISBLANK('11'!I14),"",'11'!I14)</f>
        <v>0.13150000000000001</v>
      </c>
      <c r="J213" s="26">
        <f>IF(ISBLANK('11'!J14),"",'11'!J14)</f>
        <v>24</v>
      </c>
    </row>
    <row r="214" spans="1:10" x14ac:dyDescent="0.3">
      <c r="A214" s="26" t="str">
        <f>IF(ISBLANK('11'!B15),"",'11'!B15)</f>
        <v>ODNR_6</v>
      </c>
      <c r="B214" s="26">
        <v>2</v>
      </c>
      <c r="C214" s="26" t="str">
        <f>IF(ISBLANK('11'!C15),"",'11'!C15)</f>
        <v>WS</v>
      </c>
      <c r="D214" s="27">
        <f>IF(ISBLANK('11'!D15),"",'11'!D15)</f>
        <v>45153</v>
      </c>
      <c r="E214" s="26">
        <f>IF(ISBLANK('11'!E15),"",'11'!E15)</f>
        <v>0.1</v>
      </c>
      <c r="F214" s="26">
        <f>IF(ISBLANK('11'!F15),"",'11'!F15)</f>
        <v>0.12889999999999999</v>
      </c>
      <c r="G214" s="26">
        <f>IF(ISBLANK('11'!G15),"",'11'!G15)</f>
        <v>0.1285</v>
      </c>
      <c r="H214" s="26">
        <f>IF(ISBLANK('11'!H15),"",'11'!H15)</f>
        <v>0.1313</v>
      </c>
      <c r="I214" s="26">
        <f>IF(ISBLANK('11'!I15),"",'11'!I15)</f>
        <v>0.13109999999999999</v>
      </c>
      <c r="J214" s="26">
        <f>IF(ISBLANK('11'!J15),"",'11'!J15)</f>
        <v>25</v>
      </c>
    </row>
    <row r="215" spans="1:10" x14ac:dyDescent="0.3">
      <c r="A215" s="26" t="str">
        <f>IF(ISBLANK('11'!B16),"",'11'!B16)</f>
        <v>Bridge</v>
      </c>
      <c r="B215" s="26">
        <v>1</v>
      </c>
      <c r="C215" s="26" t="str">
        <f>IF(ISBLANK('11'!C16),"",'11'!C16)</f>
        <v>WS</v>
      </c>
      <c r="D215" s="27">
        <f>IF(ISBLANK('11'!D16),"",'11'!D16)</f>
        <v>45153</v>
      </c>
      <c r="E215" s="26">
        <f>IF(ISBLANK('11'!E16),"",'11'!E16)</f>
        <v>0.1</v>
      </c>
      <c r="F215" s="26">
        <f>IF(ISBLANK('11'!F16),"",'11'!F16)</f>
        <v>0.12770000000000001</v>
      </c>
      <c r="G215" s="26">
        <f>IF(ISBLANK('11'!G16),"",'11'!G16)</f>
        <v>0.12770000000000001</v>
      </c>
      <c r="H215" s="26">
        <f>IF(ISBLANK('11'!H16),"",'11'!H16)</f>
        <v>0.13159999999999999</v>
      </c>
      <c r="I215" s="26">
        <f>IF(ISBLANK('11'!I16),"",'11'!I16)</f>
        <v>0.13150000000000001</v>
      </c>
      <c r="J215" s="26">
        <f>IF(ISBLANK('11'!J16),"",'11'!J16)</f>
        <v>38.5</v>
      </c>
    </row>
    <row r="216" spans="1:10" x14ac:dyDescent="0.3">
      <c r="A216" s="26" t="str">
        <f>IF(ISBLANK('11'!B17),"",'11'!B17)</f>
        <v>Bridge</v>
      </c>
      <c r="B216" s="26">
        <v>2</v>
      </c>
      <c r="C216" s="26" t="str">
        <f>IF(ISBLANK('11'!C17),"",'11'!C17)</f>
        <v>WS</v>
      </c>
      <c r="D216" s="27">
        <f>IF(ISBLANK('11'!D17),"",'11'!D17)</f>
        <v>45153</v>
      </c>
      <c r="E216" s="26">
        <f>IF(ISBLANK('11'!E17),"",'11'!E17)</f>
        <v>0.1</v>
      </c>
      <c r="F216" s="26">
        <f>IF(ISBLANK('11'!F17),"",'11'!F17)</f>
        <v>0.12889999999999999</v>
      </c>
      <c r="G216" s="26">
        <f>IF(ISBLANK('11'!G17),"",'11'!G17)</f>
        <v>0.12920000000000001</v>
      </c>
      <c r="H216" s="26">
        <f>IF(ISBLANK('11'!H17),"",'11'!H17)</f>
        <v>0.13320000000000001</v>
      </c>
      <c r="I216" s="26">
        <f>IF(ISBLANK('11'!I17),"",'11'!I17)</f>
        <v>0.13289999999999999</v>
      </c>
      <c r="J216" s="26">
        <f>IF(ISBLANK('11'!J17),"",'11'!J17)</f>
        <v>40</v>
      </c>
    </row>
    <row r="217" spans="1:10" x14ac:dyDescent="0.3">
      <c r="A217" s="26" t="str">
        <f>IF(ISBLANK('11'!B18),"",'11'!B18)</f>
        <v>ODNR_2</v>
      </c>
      <c r="B217" s="26">
        <v>1</v>
      </c>
      <c r="C217" s="26" t="str">
        <f>IF(ISBLANK('11'!C18),"",'11'!C18)</f>
        <v>WS</v>
      </c>
      <c r="D217" s="27">
        <f>IF(ISBLANK('11'!D18),"",'11'!D18)</f>
        <v>45153</v>
      </c>
      <c r="E217" s="26">
        <f>IF(ISBLANK('11'!E18),"",'11'!E18)</f>
        <v>0.1</v>
      </c>
      <c r="F217" s="26">
        <f>IF(ISBLANK('11'!F18),"",'11'!F18)</f>
        <v>0.12859999999999999</v>
      </c>
      <c r="G217" s="26">
        <f>IF(ISBLANK('11'!G18),"",'11'!G18)</f>
        <v>0.12839999999999999</v>
      </c>
      <c r="H217" s="26">
        <f>IF(ISBLANK('11'!H18),"",'11'!H18)</f>
        <v>0.13070000000000001</v>
      </c>
      <c r="I217" s="26">
        <f>IF(ISBLANK('11'!I18),"",'11'!I18)</f>
        <v>0.1308</v>
      </c>
      <c r="J217" s="26">
        <f>IF(ISBLANK('11'!J18),"",'11'!J18)</f>
        <v>22.5</v>
      </c>
    </row>
    <row r="218" spans="1:10" x14ac:dyDescent="0.3">
      <c r="A218" s="26" t="str">
        <f>IF(ISBLANK('11'!B19),"",'11'!B19)</f>
        <v>ODNR_2</v>
      </c>
      <c r="B218" s="26">
        <v>2</v>
      </c>
      <c r="C218" s="26" t="str">
        <f>IF(ISBLANK('11'!C19),"",'11'!C19)</f>
        <v>WS</v>
      </c>
      <c r="D218" s="27">
        <f>IF(ISBLANK('11'!D19),"",'11'!D19)</f>
        <v>45153</v>
      </c>
      <c r="E218" s="26">
        <f>IF(ISBLANK('11'!E19),"",'11'!E19)</f>
        <v>0.1</v>
      </c>
      <c r="F218" s="26">
        <f>IF(ISBLANK('11'!F19),"",'11'!F19)</f>
        <v>0.1285</v>
      </c>
      <c r="G218" s="26">
        <f>IF(ISBLANK('11'!G19),"",'11'!G19)</f>
        <v>0.1283</v>
      </c>
      <c r="H218" s="26">
        <f>IF(ISBLANK('11'!H19),"",'11'!H19)</f>
        <v>0.13089999999999999</v>
      </c>
      <c r="I218" s="26">
        <f>IF(ISBLANK('11'!I19),"",'11'!I19)</f>
        <v>0.1308</v>
      </c>
      <c r="J218" s="26">
        <f>IF(ISBLANK('11'!J19),"",'11'!J19)</f>
        <v>24.5</v>
      </c>
    </row>
    <row r="219" spans="1:10" x14ac:dyDescent="0.3">
      <c r="A219" s="26" t="str">
        <f>IF(ISBLANK('11'!B20),"",'11'!B20)</f>
        <v>Buoy_2</v>
      </c>
      <c r="B219" s="26">
        <v>1</v>
      </c>
      <c r="C219" s="26" t="str">
        <f>IF(ISBLANK('11'!C20),"",'11'!C20)</f>
        <v>WS</v>
      </c>
      <c r="D219" s="27">
        <f>IF(ISBLANK('11'!D20),"",'11'!D20)</f>
        <v>45153</v>
      </c>
      <c r="E219" s="26">
        <f>IF(ISBLANK('11'!E20),"",'11'!E20)</f>
        <v>0.1</v>
      </c>
      <c r="F219" s="26">
        <f>IF(ISBLANK('11'!F20),"",'11'!F20)</f>
        <v>0.1293</v>
      </c>
      <c r="G219" s="26">
        <f>IF(ISBLANK('11'!G20),"",'11'!G20)</f>
        <v>0.12920000000000001</v>
      </c>
      <c r="H219" s="26">
        <f>IF(ISBLANK('11'!H20),"",'11'!H20)</f>
        <v>0.13089999999999999</v>
      </c>
      <c r="I219" s="26">
        <f>IF(ISBLANK('11'!I20),"",'11'!I20)</f>
        <v>0.1308</v>
      </c>
      <c r="J219" s="26">
        <f>IF(ISBLANK('11'!J20),"",'11'!J20)</f>
        <v>16</v>
      </c>
    </row>
    <row r="220" spans="1:10" x14ac:dyDescent="0.3">
      <c r="A220" s="26" t="str">
        <f>IF(ISBLANK('11'!B21),"",'11'!B21)</f>
        <v>Buoy_2</v>
      </c>
      <c r="B220" s="26">
        <v>2</v>
      </c>
      <c r="C220" s="26" t="str">
        <f>IF(ISBLANK('11'!C21),"",'11'!C21)</f>
        <v>WS</v>
      </c>
      <c r="D220" s="27">
        <f>IF(ISBLANK('11'!D21),"",'11'!D21)</f>
        <v>45153</v>
      </c>
      <c r="E220" s="26">
        <f>IF(ISBLANK('11'!E21),"",'11'!E21)</f>
        <v>0.1</v>
      </c>
      <c r="F220" s="26">
        <f>IF(ISBLANK('11'!F21),"",'11'!F21)</f>
        <v>0.128</v>
      </c>
      <c r="G220" s="26">
        <f>IF(ISBLANK('11'!G21),"",'11'!G21)</f>
        <v>0.128</v>
      </c>
      <c r="H220" s="26">
        <f>IF(ISBLANK('11'!H21),"",'11'!H21)</f>
        <v>0.1295</v>
      </c>
      <c r="I220" s="26">
        <f>IF(ISBLANK('11'!I21),"",'11'!I21)</f>
        <v>0.12939999999999999</v>
      </c>
      <c r="J220" s="26">
        <f>IF(ISBLANK('11'!J21),"",'11'!J21)</f>
        <v>14.5</v>
      </c>
    </row>
    <row r="221" spans="1:10" x14ac:dyDescent="0.3">
      <c r="A221" s="26" t="str">
        <f>IF(ISBLANK('11'!B22),"",'11'!B22)</f>
        <v>ODNR_1</v>
      </c>
      <c r="B221" s="26">
        <v>1</v>
      </c>
      <c r="C221" s="26" t="str">
        <f>IF(ISBLANK('11'!C22),"",'11'!C22)</f>
        <v>WS</v>
      </c>
      <c r="D221" s="27">
        <f>IF(ISBLANK('11'!D22),"",'11'!D22)</f>
        <v>45153</v>
      </c>
      <c r="E221" s="26">
        <f>IF(ISBLANK('11'!E22),"",'11'!E22)</f>
        <v>0.1</v>
      </c>
      <c r="F221" s="26">
        <f>IF(ISBLANK('11'!F22),"",'11'!F22)</f>
        <v>0.12820000000000001</v>
      </c>
      <c r="G221" s="26">
        <f>IF(ISBLANK('11'!G22),"",'11'!G22)</f>
        <v>0.12820000000000001</v>
      </c>
      <c r="H221" s="26">
        <f>IF(ISBLANK('11'!H22),"",'11'!H22)</f>
        <v>0.1298</v>
      </c>
      <c r="I221" s="26">
        <f>IF(ISBLANK('11'!I22),"",'11'!I22)</f>
        <v>0.12970000000000001</v>
      </c>
      <c r="J221" s="26">
        <f>IF(ISBLANK('11'!J22),"",'11'!J22)</f>
        <v>15.5</v>
      </c>
    </row>
    <row r="222" spans="1:10" x14ac:dyDescent="0.3">
      <c r="A222" s="26" t="str">
        <f>IF(ISBLANK('11'!B23),"",'11'!B23)</f>
        <v>ODNR_1</v>
      </c>
      <c r="B222" s="26">
        <v>2</v>
      </c>
      <c r="C222" s="26" t="str">
        <f>IF(ISBLANK('11'!C23),"",'11'!C23)</f>
        <v>WS</v>
      </c>
      <c r="D222" s="27">
        <f>IF(ISBLANK('11'!D23),"",'11'!D23)</f>
        <v>45153</v>
      </c>
      <c r="E222" s="26">
        <f>IF(ISBLANK('11'!E23),"",'11'!E23)</f>
        <v>0.1</v>
      </c>
      <c r="F222" s="26">
        <f>IF(ISBLANK('11'!F23),"",'11'!F23)</f>
        <v>0.12959999999999999</v>
      </c>
      <c r="G222" s="26">
        <f>IF(ISBLANK('11'!G23),"",'11'!G23)</f>
        <v>0.12959999999999999</v>
      </c>
      <c r="H222" s="26">
        <f>IF(ISBLANK('11'!H23),"",'11'!H23)</f>
        <v>0.13139999999999999</v>
      </c>
      <c r="I222" s="26">
        <f>IF(ISBLANK('11'!I23),"",'11'!I23)</f>
        <v>0.1313</v>
      </c>
      <c r="J222" s="26">
        <f>IF(ISBLANK('11'!J23),"",'11'!J23)</f>
        <v>17.5</v>
      </c>
    </row>
    <row r="223" spans="1:10" x14ac:dyDescent="0.3">
      <c r="A223" s="26" t="str">
        <f>IF(ISBLANK('11'!B24),"",'11'!B24)</f>
        <v>EC_1163</v>
      </c>
      <c r="B223" s="26">
        <v>1</v>
      </c>
      <c r="C223" s="26" t="str">
        <f>IF(ISBLANK('11'!C24),"",'11'!C24)</f>
        <v>WS</v>
      </c>
      <c r="D223" s="27">
        <f>IF(ISBLANK('11'!D24),"",'11'!D24)</f>
        <v>45153</v>
      </c>
      <c r="E223" s="26">
        <f>IF(ISBLANK('11'!E24),"",'11'!E24)</f>
        <v>0.1</v>
      </c>
      <c r="F223" s="26">
        <f>IF(ISBLANK('11'!F24),"",'11'!F24)</f>
        <v>0.128</v>
      </c>
      <c r="G223" s="26">
        <f>IF(ISBLANK('11'!G24),"",'11'!G24)</f>
        <v>0.128</v>
      </c>
      <c r="H223" s="26">
        <f>IF(ISBLANK('11'!H24),"",'11'!H24)</f>
        <v>0.13009999999999999</v>
      </c>
      <c r="I223" s="26">
        <f>IF(ISBLANK('11'!I24),"",'11'!I24)</f>
        <v>0.13009999999999999</v>
      </c>
      <c r="J223" s="26">
        <f>IF(ISBLANK('11'!J24),"",'11'!J24)</f>
        <v>21</v>
      </c>
    </row>
    <row r="224" spans="1:10" x14ac:dyDescent="0.3">
      <c r="A224" s="26" t="str">
        <f>IF(ISBLANK('11'!B25),"",'11'!B25)</f>
        <v>EC_1163</v>
      </c>
      <c r="B224" s="26">
        <v>2</v>
      </c>
      <c r="C224" s="26" t="str">
        <f>IF(ISBLANK('11'!C25),"",'11'!C25)</f>
        <v>WS</v>
      </c>
      <c r="D224" s="27">
        <f>IF(ISBLANK('11'!D25),"",'11'!D25)</f>
        <v>45153</v>
      </c>
      <c r="E224" s="26">
        <f>IF(ISBLANK('11'!E25),"",'11'!E25)</f>
        <v>0.1</v>
      </c>
      <c r="F224" s="26">
        <f>IF(ISBLANK('11'!F25),"",'11'!F25)</f>
        <v>0.1288</v>
      </c>
      <c r="G224" s="26">
        <f>IF(ISBLANK('11'!G25),"",'11'!G25)</f>
        <v>0.12870000000000001</v>
      </c>
      <c r="H224" s="26">
        <f>IF(ISBLANK('11'!H25),"",'11'!H25)</f>
        <v>0.13109999999999999</v>
      </c>
      <c r="I224" s="26">
        <f>IF(ISBLANK('11'!I25),"",'11'!I25)</f>
        <v>0.1308</v>
      </c>
      <c r="J224" s="26">
        <f>IF(ISBLANK('11'!J25),"",'11'!J25)</f>
        <v>22</v>
      </c>
    </row>
    <row r="225" spans="1:10" x14ac:dyDescent="0.3">
      <c r="A225" s="26" t="str">
        <f>IF(ISBLANK('11'!B26),"",'11'!B26)</f>
        <v>Causeway</v>
      </c>
      <c r="B225" s="26">
        <v>1</v>
      </c>
      <c r="C225" s="26" t="str">
        <f>IF(ISBLANK('11'!C26),"",'11'!C26)</f>
        <v>WS</v>
      </c>
      <c r="D225" s="27">
        <f>IF(ISBLANK('11'!D26),"",'11'!D26)</f>
        <v>45153</v>
      </c>
      <c r="E225" s="26">
        <f>IF(ISBLANK('11'!E26),"",'11'!E26)</f>
        <v>0.1</v>
      </c>
      <c r="F225" s="26">
        <f>IF(ISBLANK('11'!F26),"",'11'!F26)</f>
        <v>0.1275</v>
      </c>
      <c r="G225" s="26">
        <f>IF(ISBLANK('11'!G26),"",'11'!G26)</f>
        <v>0.12720000000000001</v>
      </c>
      <c r="H225" s="26">
        <f>IF(ISBLANK('11'!H26),"",'11'!H26)</f>
        <v>0.12939999999999999</v>
      </c>
      <c r="I225" s="26">
        <f>IF(ISBLANK('11'!I26),"",'11'!I26)</f>
        <v>0.12939999999999999</v>
      </c>
      <c r="J225" s="26">
        <f>IF(ISBLANK('11'!J26),"",'11'!J26)</f>
        <v>20.5</v>
      </c>
    </row>
    <row r="226" spans="1:10" x14ac:dyDescent="0.3">
      <c r="A226" s="26" t="str">
        <f>IF(ISBLANK('11'!B27),"",'11'!B27)</f>
        <v>Causeway</v>
      </c>
      <c r="B226" s="26">
        <v>2</v>
      </c>
      <c r="C226" s="26" t="str">
        <f>IF(ISBLANK('11'!C27),"",'11'!C27)</f>
        <v>WS</v>
      </c>
      <c r="D226" s="27">
        <f>IF(ISBLANK('11'!D27),"",'11'!D27)</f>
        <v>45153</v>
      </c>
      <c r="E226" s="26">
        <f>IF(ISBLANK('11'!E27),"",'11'!E27)</f>
        <v>0.1</v>
      </c>
      <c r="F226" s="26">
        <f>IF(ISBLANK('11'!F27),"",'11'!F27)</f>
        <v>0.12959999999999999</v>
      </c>
      <c r="G226" s="26">
        <f>IF(ISBLANK('11'!G27),"",'11'!G27)</f>
        <v>0.12970000000000001</v>
      </c>
      <c r="H226" s="26">
        <f>IF(ISBLANK('11'!H27),"",'11'!H27)</f>
        <v>0.1318</v>
      </c>
      <c r="I226" s="26">
        <f>IF(ISBLANK('11'!I27),"",'11'!I27)</f>
        <v>0.13170000000000001</v>
      </c>
      <c r="J226" s="26">
        <f>IF(ISBLANK('11'!J27),"",'11'!J27)</f>
        <v>21</v>
      </c>
    </row>
    <row r="227" spans="1:10" x14ac:dyDescent="0.3">
      <c r="A227" s="26" t="str">
        <f>IF(ISBLANK('11'!B28),"",'11'!B28)</f>
        <v>Bells</v>
      </c>
      <c r="B227" s="26">
        <v>1</v>
      </c>
      <c r="C227" s="26" t="str">
        <f>IF(ISBLANK('11'!C28),"",'11'!C28)</f>
        <v>WS</v>
      </c>
      <c r="D227" s="27">
        <f>IF(ISBLANK('11'!D28),"",'11'!D28)</f>
        <v>45153</v>
      </c>
      <c r="E227" s="26">
        <f>IF(ISBLANK('11'!E28),"",'11'!E28)</f>
        <v>0.1</v>
      </c>
      <c r="F227" s="26">
        <f>IF(ISBLANK('11'!F28),"",'11'!F28)</f>
        <v>0.12870000000000001</v>
      </c>
      <c r="G227" s="26">
        <f>IF(ISBLANK('11'!G28),"",'11'!G28)</f>
        <v>0.12870000000000001</v>
      </c>
      <c r="H227" s="26">
        <f>IF(ISBLANK('11'!H28),"",'11'!H28)</f>
        <v>0.12909999999999999</v>
      </c>
      <c r="I227" s="26">
        <f>IF(ISBLANK('11'!I28),"",'11'!I28)</f>
        <v>0.1293</v>
      </c>
      <c r="J227" s="26">
        <f>IF(ISBLANK('11'!J28),"",'11'!J28)</f>
        <v>5</v>
      </c>
    </row>
    <row r="228" spans="1:10" x14ac:dyDescent="0.3">
      <c r="A228" s="26" t="str">
        <f>IF(ISBLANK('11'!B29),"",'11'!B29)</f>
        <v>Bells</v>
      </c>
      <c r="B228" s="26">
        <v>2</v>
      </c>
      <c r="C228" s="26" t="str">
        <f>IF(ISBLANK('11'!C29),"",'11'!C29)</f>
        <v>WS</v>
      </c>
      <c r="D228" s="27">
        <f>IF(ISBLANK('11'!D29),"",'11'!D29)</f>
        <v>45153</v>
      </c>
      <c r="E228" s="26">
        <f>IF(ISBLANK('11'!E29),"",'11'!E29)</f>
        <v>0.1</v>
      </c>
      <c r="F228" s="26">
        <f>IF(ISBLANK('11'!F29),"",'11'!F29)</f>
        <v>0.12820000000000001</v>
      </c>
      <c r="G228" s="26">
        <f>IF(ISBLANK('11'!G29),"",'11'!G29)</f>
        <v>0.12809999999999999</v>
      </c>
      <c r="H228" s="26">
        <f>IF(ISBLANK('11'!H29),"",'11'!H29)</f>
        <v>0.12870000000000001</v>
      </c>
      <c r="I228" s="26">
        <f>IF(ISBLANK('11'!I29),"",'11'!I29)</f>
        <v>0.12859999999999999</v>
      </c>
      <c r="J228" s="26">
        <f>IF(ISBLANK('11'!J29),"",'11'!J29)</f>
        <v>5</v>
      </c>
    </row>
    <row r="229" spans="1:10" x14ac:dyDescent="0.3">
      <c r="A229" s="26" t="str">
        <f>IF(ISBLANK('12'!B10),"",'12'!B10)</f>
        <v>Muddy_Creek</v>
      </c>
      <c r="B229" s="26">
        <v>1</v>
      </c>
      <c r="C229" s="26" t="str">
        <f>IF(ISBLANK('12'!C10),"",'12'!C10)</f>
        <v>WS</v>
      </c>
      <c r="D229" s="27">
        <f>IF(ISBLANK('12'!D10),"",'12'!D10)</f>
        <v>45160</v>
      </c>
      <c r="E229" s="26">
        <f>IF(ISBLANK('12'!E10),"",'12'!E10)</f>
        <v>0.1</v>
      </c>
      <c r="F229" s="26">
        <f>IF(ISBLANK('12'!F10),"",'12'!F10)</f>
        <v>0.12859999999999999</v>
      </c>
      <c r="G229" s="26">
        <f>IF(ISBLANK('12'!G10),"",'12'!G10)</f>
        <v>0.1283</v>
      </c>
      <c r="H229" s="26">
        <f>IF(ISBLANK('12'!H10),"",'12'!H10)</f>
        <v>0.13389999999999999</v>
      </c>
      <c r="I229" s="26">
        <f>IF(ISBLANK('12'!I10),"",'12'!I10)</f>
        <v>0.1336</v>
      </c>
      <c r="J229" s="26">
        <f>IF(ISBLANK('12'!J10),"",'12'!J10)</f>
        <v>53</v>
      </c>
    </row>
    <row r="230" spans="1:10" x14ac:dyDescent="0.3">
      <c r="A230" s="26" t="str">
        <f>IF(ISBLANK('12'!B11),"",'12'!B11)</f>
        <v>Muddy_Creek</v>
      </c>
      <c r="B230" s="26">
        <v>2</v>
      </c>
      <c r="C230" s="26" t="str">
        <f>IF(ISBLANK('12'!C11),"",'12'!C11)</f>
        <v>WS</v>
      </c>
      <c r="D230" s="27">
        <f>IF(ISBLANK('12'!D11),"",'12'!D11)</f>
        <v>45160</v>
      </c>
      <c r="E230" s="26">
        <f>IF(ISBLANK('12'!E11),"",'12'!E11)</f>
        <v>0.1</v>
      </c>
      <c r="F230" s="26">
        <f>IF(ISBLANK('12'!F11),"",'12'!F11)</f>
        <v>0.12720000000000001</v>
      </c>
      <c r="G230" s="26">
        <f>IF(ISBLANK('12'!G11),"",'12'!G11)</f>
        <v>0.127</v>
      </c>
      <c r="H230" s="26">
        <f>IF(ISBLANK('12'!H11),"",'12'!H11)</f>
        <v>0.1328</v>
      </c>
      <c r="I230" s="26">
        <f>IF(ISBLANK('12'!I11),"",'12'!I11)</f>
        <v>0.13270000000000001</v>
      </c>
      <c r="J230" s="26">
        <f>IF(ISBLANK('12'!J11),"",'12'!J11)</f>
        <v>56.5</v>
      </c>
    </row>
    <row r="231" spans="1:10" x14ac:dyDescent="0.3">
      <c r="A231" s="26" t="str">
        <f>IF(ISBLANK('12'!B12),"",'12'!B12)</f>
        <v>ODNR_4</v>
      </c>
      <c r="B231" s="26">
        <v>1</v>
      </c>
      <c r="C231" s="26" t="str">
        <f>IF(ISBLANK('12'!C12),"",'12'!C12)</f>
        <v>WS</v>
      </c>
      <c r="D231" s="27">
        <f>IF(ISBLANK('12'!D12),"",'12'!D12)</f>
        <v>45160</v>
      </c>
      <c r="E231" s="26">
        <f>IF(ISBLANK('12'!E12),"",'12'!E12)</f>
        <v>0.1</v>
      </c>
      <c r="F231" s="26">
        <f>IF(ISBLANK('12'!F12),"",'12'!F12)</f>
        <v>0.1288</v>
      </c>
      <c r="G231" s="26">
        <f>IF(ISBLANK('12'!G12),"",'12'!G12)</f>
        <v>0.12839999999999999</v>
      </c>
      <c r="H231" s="26">
        <f>IF(ISBLANK('12'!H12),"",'12'!H12)</f>
        <v>0.1343</v>
      </c>
      <c r="I231" s="26">
        <f>IF(ISBLANK('12'!I12),"",'12'!I12)</f>
        <v>0.13389999999999999</v>
      </c>
      <c r="J231" s="26">
        <f>IF(ISBLANK('12'!J12),"",'12'!J12)</f>
        <v>55</v>
      </c>
    </row>
    <row r="232" spans="1:10" x14ac:dyDescent="0.3">
      <c r="A232" s="26" t="str">
        <f>IF(ISBLANK('12'!B13),"",'12'!B13)</f>
        <v>ODNR_4</v>
      </c>
      <c r="B232" s="26">
        <v>2</v>
      </c>
      <c r="C232" s="26" t="str">
        <f>IF(ISBLANK('12'!C13),"",'12'!C13)</f>
        <v>WS</v>
      </c>
      <c r="D232" s="27">
        <f>IF(ISBLANK('12'!D13),"",'12'!D13)</f>
        <v>45160</v>
      </c>
      <c r="E232" s="26">
        <f>IF(ISBLANK('12'!E13),"",'12'!E13)</f>
        <v>0.1</v>
      </c>
      <c r="F232" s="26">
        <f>IF(ISBLANK('12'!F13),"",'12'!F13)</f>
        <v>0.1288</v>
      </c>
      <c r="G232" s="26">
        <f>IF(ISBLANK('12'!G13),"",'12'!G13)</f>
        <v>0.12859999999999999</v>
      </c>
      <c r="H232" s="26">
        <f>IF(ISBLANK('12'!H13),"",'12'!H13)</f>
        <v>0.13450000000000001</v>
      </c>
      <c r="I232" s="26">
        <f>IF(ISBLANK('12'!I13),"",'12'!I13)</f>
        <v>0.13420000000000001</v>
      </c>
      <c r="J232" s="26">
        <f>IF(ISBLANK('12'!J13),"",'12'!J13)</f>
        <v>56.5</v>
      </c>
    </row>
    <row r="233" spans="1:10" x14ac:dyDescent="0.3">
      <c r="A233" s="26" t="str">
        <f>IF(ISBLANK('12'!B14),"",'12'!B14)</f>
        <v>ODNR_6</v>
      </c>
      <c r="B233" s="26">
        <v>1</v>
      </c>
      <c r="C233" s="26" t="str">
        <f>IF(ISBLANK('12'!C14),"",'12'!C14)</f>
        <v>WS</v>
      </c>
      <c r="D233" s="27">
        <f>IF(ISBLANK('12'!D14),"",'12'!D14)</f>
        <v>45160</v>
      </c>
      <c r="E233" s="26">
        <f>IF(ISBLANK('12'!E14),"",'12'!E14)</f>
        <v>0.1</v>
      </c>
      <c r="F233" s="26">
        <f>IF(ISBLANK('12'!F14),"",'12'!F14)</f>
        <v>0.129</v>
      </c>
      <c r="G233" s="26">
        <f>IF(ISBLANK('12'!G14),"",'12'!G14)</f>
        <v>0.1285</v>
      </c>
      <c r="H233" s="26">
        <f>IF(ISBLANK('12'!H14),"",'12'!H14)</f>
        <v>0.13139999999999999</v>
      </c>
      <c r="I233" s="26">
        <f>IF(ISBLANK('12'!I14),"",'12'!I14)</f>
        <v>0.1313</v>
      </c>
      <c r="J233" s="26">
        <f>IF(ISBLANK('12'!J14),"",'12'!J14)</f>
        <v>26</v>
      </c>
    </row>
    <row r="234" spans="1:10" x14ac:dyDescent="0.3">
      <c r="A234" s="26" t="str">
        <f>IF(ISBLANK('12'!B15),"",'12'!B15)</f>
        <v>ODNR_6</v>
      </c>
      <c r="B234" s="26">
        <v>2</v>
      </c>
      <c r="C234" s="26" t="str">
        <f>IF(ISBLANK('12'!C15),"",'12'!C15)</f>
        <v>WS</v>
      </c>
      <c r="D234" s="27">
        <f>IF(ISBLANK('12'!D15),"",'12'!D15)</f>
        <v>45160</v>
      </c>
      <c r="E234" s="26">
        <f>IF(ISBLANK('12'!E15),"",'12'!E15)</f>
        <v>0.1</v>
      </c>
      <c r="F234" s="26">
        <f>IF(ISBLANK('12'!F15),"",'12'!F15)</f>
        <v>0.1265</v>
      </c>
      <c r="G234" s="26">
        <f>IF(ISBLANK('12'!G15),"",'12'!G15)</f>
        <v>0.1263</v>
      </c>
      <c r="H234" s="26">
        <f>IF(ISBLANK('12'!H15),"",'12'!H15)</f>
        <v>0.12909999999999999</v>
      </c>
      <c r="I234" s="26">
        <f>IF(ISBLANK('12'!I15),"",'12'!I15)</f>
        <v>0.129</v>
      </c>
      <c r="J234" s="26">
        <f>IF(ISBLANK('12'!J15),"",'12'!J15)</f>
        <v>26.5</v>
      </c>
    </row>
    <row r="235" spans="1:10" x14ac:dyDescent="0.3">
      <c r="A235" s="26" t="str">
        <f>IF(ISBLANK('12'!B16),"",'12'!B16)</f>
        <v>Bridge</v>
      </c>
      <c r="B235" s="26">
        <v>1</v>
      </c>
      <c r="C235" s="26" t="str">
        <f>IF(ISBLANK('12'!C16),"",'12'!C16)</f>
        <v>WS</v>
      </c>
      <c r="D235" s="27">
        <f>IF(ISBLANK('12'!D16),"",'12'!D16)</f>
        <v>45160</v>
      </c>
      <c r="E235" s="26">
        <f>IF(ISBLANK('12'!E16),"",'12'!E16)</f>
        <v>0.1</v>
      </c>
      <c r="F235" s="26">
        <f>IF(ISBLANK('12'!F16),"",'12'!F16)</f>
        <v>0.12770000000000001</v>
      </c>
      <c r="G235" s="26">
        <f>IF(ISBLANK('12'!G16),"",'12'!G16)</f>
        <v>0.1275</v>
      </c>
      <c r="H235" s="26">
        <f>IF(ISBLANK('12'!H16),"",'12'!H16)</f>
        <v>0.13039999999999999</v>
      </c>
      <c r="I235" s="26">
        <f>IF(ISBLANK('12'!I16),"",'12'!I16)</f>
        <v>0.13039999999999999</v>
      </c>
      <c r="J235" s="26">
        <f>IF(ISBLANK('12'!J16),"",'12'!J16)</f>
        <v>28</v>
      </c>
    </row>
    <row r="236" spans="1:10" x14ac:dyDescent="0.3">
      <c r="A236" s="26" t="str">
        <f>IF(ISBLANK('12'!B17),"",'12'!B17)</f>
        <v>Bridge</v>
      </c>
      <c r="B236" s="26">
        <v>2</v>
      </c>
      <c r="C236" s="26" t="str">
        <f>IF(ISBLANK('12'!C17),"",'12'!C17)</f>
        <v>WS</v>
      </c>
      <c r="D236" s="27">
        <f>IF(ISBLANK('12'!D17),"",'12'!D17)</f>
        <v>45160</v>
      </c>
      <c r="E236" s="26">
        <f>IF(ISBLANK('12'!E17),"",'12'!E17)</f>
        <v>0.1</v>
      </c>
      <c r="F236" s="26">
        <f>IF(ISBLANK('12'!F17),"",'12'!F17)</f>
        <v>0.128</v>
      </c>
      <c r="G236" s="26">
        <f>IF(ISBLANK('12'!G17),"",'12'!G17)</f>
        <v>0.12759999999999999</v>
      </c>
      <c r="H236" s="26">
        <f>IF(ISBLANK('12'!H17),"",'12'!H17)</f>
        <v>0.13039999999999999</v>
      </c>
      <c r="I236" s="26">
        <f>IF(ISBLANK('12'!I17),"",'12'!I17)</f>
        <v>0.13059999999999999</v>
      </c>
      <c r="J236" s="26">
        <f>IF(ISBLANK('12'!J17),"",'12'!J17)</f>
        <v>27</v>
      </c>
    </row>
    <row r="237" spans="1:10" x14ac:dyDescent="0.3">
      <c r="A237" s="26" t="str">
        <f>IF(ISBLANK('12'!B19),"",'12'!B19)</f>
        <v>ODNR_2</v>
      </c>
      <c r="B237" s="26">
        <v>2</v>
      </c>
      <c r="C237" s="26" t="str">
        <f>IF(ISBLANK('12'!C19),"",'12'!C19)</f>
        <v>WS</v>
      </c>
      <c r="D237" s="27">
        <f>IF(ISBLANK('12'!D19),"",'12'!D19)</f>
        <v>45160</v>
      </c>
      <c r="E237" s="26">
        <f>IF(ISBLANK('12'!E19),"",'12'!E19)</f>
        <v>0.1</v>
      </c>
      <c r="F237" s="26">
        <f>IF(ISBLANK('12'!F19),"",'12'!F19)</f>
        <v>0.128</v>
      </c>
      <c r="G237" s="26">
        <f>IF(ISBLANK('12'!G19),"",'12'!G19)</f>
        <v>0.12820000000000001</v>
      </c>
      <c r="H237" s="26">
        <f>IF(ISBLANK('12'!H19),"",'12'!H19)</f>
        <v>0.13039999999999999</v>
      </c>
      <c r="I237" s="26">
        <f>IF(ISBLANK('12'!I19),"",'12'!I19)</f>
        <v>0.13039999999999999</v>
      </c>
      <c r="J237" s="26">
        <f>IF(ISBLANK('12'!J19),"",'12'!J19)</f>
        <v>23</v>
      </c>
    </row>
    <row r="238" spans="1:10" x14ac:dyDescent="0.3">
      <c r="A238" s="26" t="str">
        <f>IF(ISBLANK('12'!B20),"",'12'!B20)</f>
        <v>Buoy_2</v>
      </c>
      <c r="B238" s="26">
        <v>1</v>
      </c>
      <c r="C238" s="26" t="str">
        <f>IF(ISBLANK('12'!C20),"",'12'!C20)</f>
        <v>WS</v>
      </c>
      <c r="D238" s="27">
        <f>IF(ISBLANK('12'!D20),"",'12'!D20)</f>
        <v>45160</v>
      </c>
      <c r="E238" s="26">
        <f>IF(ISBLANK('12'!E20),"",'12'!E20)</f>
        <v>0.1</v>
      </c>
      <c r="F238" s="26">
        <f>IF(ISBLANK('12'!F20),"",'12'!F20)</f>
        <v>0.12870000000000001</v>
      </c>
      <c r="G238" s="26">
        <f>IF(ISBLANK('12'!G20),"",'12'!G20)</f>
        <v>0.12839999999999999</v>
      </c>
      <c r="H238" s="26">
        <f>IF(ISBLANK('12'!H20),"",'12'!H20)</f>
        <v>0.13039999999999999</v>
      </c>
      <c r="I238" s="26">
        <f>IF(ISBLANK('12'!I20),"",'12'!I20)</f>
        <v>0.1305</v>
      </c>
      <c r="J238" s="26">
        <f>IF(ISBLANK('12'!J20),"",'12'!J20)</f>
        <v>19</v>
      </c>
    </row>
    <row r="239" spans="1:10" x14ac:dyDescent="0.3">
      <c r="A239" s="26" t="str">
        <f>IF(ISBLANK('12'!B21),"",'12'!B21)</f>
        <v>Buoy_2</v>
      </c>
      <c r="B239" s="26">
        <v>2</v>
      </c>
      <c r="C239" s="26" t="str">
        <f>IF(ISBLANK('12'!C21),"",'12'!C21)</f>
        <v>WS</v>
      </c>
      <c r="D239" s="27">
        <f>IF(ISBLANK('12'!D21),"",'12'!D21)</f>
        <v>45160</v>
      </c>
      <c r="E239" s="26">
        <f>IF(ISBLANK('12'!E21),"",'12'!E21)</f>
        <v>0.1</v>
      </c>
      <c r="F239" s="26">
        <f>IF(ISBLANK('12'!F21),"",'12'!F21)</f>
        <v>0.12889999999999999</v>
      </c>
      <c r="G239" s="26">
        <f>IF(ISBLANK('12'!G21),"",'12'!G21)</f>
        <v>0.12909999999999999</v>
      </c>
      <c r="H239" s="26">
        <f>IF(ISBLANK('12'!H21),"",'12'!H21)</f>
        <v>0.13070000000000001</v>
      </c>
      <c r="I239" s="26">
        <f>IF(ISBLANK('12'!I21),"",'12'!I21)</f>
        <v>0.13070000000000001</v>
      </c>
      <c r="J239" s="26">
        <f>IF(ISBLANK('12'!J21),"",'12'!J21)</f>
        <v>17</v>
      </c>
    </row>
    <row r="240" spans="1:10" x14ac:dyDescent="0.3">
      <c r="A240" s="26" t="str">
        <f>IF(ISBLANK('12'!B22),"",'12'!B22)</f>
        <v>ODNR_1</v>
      </c>
      <c r="B240" s="26">
        <v>1</v>
      </c>
      <c r="C240" s="26" t="str">
        <f>IF(ISBLANK('12'!C22),"",'12'!C22)</f>
        <v>WS</v>
      </c>
      <c r="D240" s="27">
        <f>IF(ISBLANK('12'!D22),"",'12'!D22)</f>
        <v>45160</v>
      </c>
      <c r="E240" s="26">
        <f>IF(ISBLANK('12'!E22),"",'12'!E22)</f>
        <v>0.1</v>
      </c>
      <c r="F240" s="26">
        <f>IF(ISBLANK('12'!F22),"",'12'!F22)</f>
        <v>0.1285</v>
      </c>
      <c r="G240" s="26">
        <f>IF(ISBLANK('12'!G22),"",'12'!G22)</f>
        <v>0.12870000000000001</v>
      </c>
      <c r="H240" s="26">
        <f>IF(ISBLANK('12'!H22),"",'12'!H22)</f>
        <v>0.13020000000000001</v>
      </c>
      <c r="I240" s="26">
        <f>IF(ISBLANK('12'!I22),"",'12'!I22)</f>
        <v>0.13</v>
      </c>
      <c r="J240" s="26">
        <f>IF(ISBLANK('12'!J22),"",'12'!J22)</f>
        <v>15</v>
      </c>
    </row>
    <row r="241" spans="1:10" x14ac:dyDescent="0.3">
      <c r="A241" s="26" t="str">
        <f>IF(ISBLANK('12'!B23),"",'12'!B23)</f>
        <v>ODNR_1</v>
      </c>
      <c r="B241" s="26">
        <v>2</v>
      </c>
      <c r="C241" s="26" t="str">
        <f>IF(ISBLANK('12'!C23),"",'12'!C23)</f>
        <v>WS</v>
      </c>
      <c r="D241" s="27">
        <f>IF(ISBLANK('12'!D23),"",'12'!D23)</f>
        <v>45160</v>
      </c>
      <c r="E241" s="26">
        <f>IF(ISBLANK('12'!E23),"",'12'!E23)</f>
        <v>0.1</v>
      </c>
      <c r="F241" s="26">
        <f>IF(ISBLANK('12'!F23),"",'12'!F23)</f>
        <v>0.1293</v>
      </c>
      <c r="G241" s="26">
        <f>IF(ISBLANK('12'!G23),"",'12'!G23)</f>
        <v>0.12920000000000001</v>
      </c>
      <c r="H241" s="26">
        <f>IF(ISBLANK('12'!H23),"",'12'!H23)</f>
        <v>0.13089999999999999</v>
      </c>
      <c r="I241" s="26">
        <f>IF(ISBLANK('12'!I23),"",'12'!I23)</f>
        <v>0.13109999999999999</v>
      </c>
      <c r="J241" s="26">
        <f>IF(ISBLANK('12'!J23),"",'12'!J23)</f>
        <v>17.5</v>
      </c>
    </row>
    <row r="242" spans="1:10" x14ac:dyDescent="0.3">
      <c r="A242" s="26" t="str">
        <f>IF(ISBLANK('12'!B24),"",'12'!B24)</f>
        <v>EC_1163</v>
      </c>
      <c r="B242" s="26">
        <v>1</v>
      </c>
      <c r="C242" s="26" t="str">
        <f>IF(ISBLANK('12'!C24),"",'12'!C24)</f>
        <v>WS</v>
      </c>
      <c r="D242" s="27">
        <f>IF(ISBLANK('12'!D24),"",'12'!D24)</f>
        <v>45160</v>
      </c>
      <c r="E242" s="26">
        <f>IF(ISBLANK('12'!E24),"",'12'!E24)</f>
        <v>0.1</v>
      </c>
      <c r="F242" s="26">
        <f>IF(ISBLANK('12'!F24),"",'12'!F24)</f>
        <v>0.12870000000000001</v>
      </c>
      <c r="G242" s="26">
        <f>IF(ISBLANK('12'!G24),"",'12'!G24)</f>
        <v>0.1285</v>
      </c>
      <c r="H242" s="26">
        <f>IF(ISBLANK('12'!H24),"",'12'!H24)</f>
        <v>0.13009999999999999</v>
      </c>
      <c r="I242" s="26">
        <f>IF(ISBLANK('12'!I24),"",'12'!I24)</f>
        <v>0.13009999999999999</v>
      </c>
      <c r="J242" s="26">
        <f>IF(ISBLANK('12'!J24),"",'12'!J24)</f>
        <v>15</v>
      </c>
    </row>
    <row r="243" spans="1:10" x14ac:dyDescent="0.3">
      <c r="A243" s="26" t="str">
        <f>IF(ISBLANK('12'!B25),"",'12'!B25)</f>
        <v>EC_1163</v>
      </c>
      <c r="B243" s="26">
        <v>2</v>
      </c>
      <c r="C243" s="26" t="str">
        <f>IF(ISBLANK('12'!C25),"",'12'!C25)</f>
        <v>WS</v>
      </c>
      <c r="D243" s="27">
        <f>IF(ISBLANK('12'!D25),"",'12'!D25)</f>
        <v>45160</v>
      </c>
      <c r="E243" s="26">
        <f>IF(ISBLANK('12'!E25),"",'12'!E25)</f>
        <v>0.1</v>
      </c>
      <c r="F243" s="26">
        <f>IF(ISBLANK('12'!F25),"",'12'!F25)</f>
        <v>0.12859999999999999</v>
      </c>
      <c r="G243" s="26">
        <f>IF(ISBLANK('12'!G25),"",'12'!G25)</f>
        <v>0.12839999999999999</v>
      </c>
      <c r="H243" s="26">
        <f>IF(ISBLANK('12'!H25),"",'12'!H25)</f>
        <v>0.12970000000000001</v>
      </c>
      <c r="I243" s="26">
        <f>IF(ISBLANK('12'!I25),"",'12'!I25)</f>
        <v>0.12989999999999999</v>
      </c>
      <c r="J243" s="26">
        <f>IF(ISBLANK('12'!J25),"",'12'!J25)</f>
        <v>13</v>
      </c>
    </row>
    <row r="244" spans="1:10" x14ac:dyDescent="0.3">
      <c r="A244" s="26" t="str">
        <f>IF(ISBLANK('12'!B26),"",'12'!B26)</f>
        <v>Causeway</v>
      </c>
      <c r="B244" s="26">
        <v>1</v>
      </c>
      <c r="C244" s="26" t="str">
        <f>IF(ISBLANK('12'!C26),"",'12'!C26)</f>
        <v>WS</v>
      </c>
      <c r="D244" s="27">
        <f>IF(ISBLANK('12'!D26),"",'12'!D26)</f>
        <v>45160</v>
      </c>
      <c r="E244" s="26">
        <f>IF(ISBLANK('12'!E26),"",'12'!E26)</f>
        <v>0.1</v>
      </c>
      <c r="F244" s="26">
        <f>IF(ISBLANK('12'!F26),"",'12'!F26)</f>
        <v>0.129</v>
      </c>
      <c r="G244" s="26">
        <f>IF(ISBLANK('12'!G26),"",'12'!G26)</f>
        <v>0.12909999999999999</v>
      </c>
      <c r="H244" s="26">
        <f>IF(ISBLANK('12'!H26),"",'12'!H26)</f>
        <v>0.13059999999999999</v>
      </c>
      <c r="I244" s="26">
        <f>IF(ISBLANK('12'!I26),"",'12'!I26)</f>
        <v>0.1303</v>
      </c>
      <c r="J244" s="26">
        <f>IF(ISBLANK('12'!J26),"",'12'!J26)</f>
        <v>14</v>
      </c>
    </row>
    <row r="245" spans="1:10" x14ac:dyDescent="0.3">
      <c r="A245" s="26" t="str">
        <f>IF(ISBLANK('12'!B27),"",'12'!B27)</f>
        <v>Causeway</v>
      </c>
      <c r="B245" s="26">
        <v>2</v>
      </c>
      <c r="C245" s="26" t="str">
        <f>IF(ISBLANK('12'!C27),"",'12'!C27)</f>
        <v>WS</v>
      </c>
      <c r="D245" s="27">
        <f>IF(ISBLANK('12'!D27),"",'12'!D27)</f>
        <v>45160</v>
      </c>
      <c r="E245" s="26">
        <f>IF(ISBLANK('12'!E27),"",'12'!E27)</f>
        <v>0.1</v>
      </c>
      <c r="F245" s="26">
        <f>IF(ISBLANK('12'!F27),"",'12'!F27)</f>
        <v>0.12790000000000001</v>
      </c>
      <c r="G245" s="26">
        <f>IF(ISBLANK('12'!G27),"",'12'!G27)</f>
        <v>0.1278</v>
      </c>
      <c r="H245" s="26">
        <f>IF(ISBLANK('12'!H27),"",'12'!H27)</f>
        <v>0.129</v>
      </c>
      <c r="I245" s="26">
        <f>IF(ISBLANK('12'!I27),"",'12'!I27)</f>
        <v>0.129</v>
      </c>
      <c r="J245" s="26">
        <f>IF(ISBLANK('12'!J27),"",'12'!J27)</f>
        <v>11.5</v>
      </c>
    </row>
    <row r="246" spans="1:10" x14ac:dyDescent="0.3">
      <c r="A246" s="26" t="str">
        <f>IF(ISBLANK('12'!B28),"",'12'!B28)</f>
        <v>Raccoon Creek 1</v>
      </c>
      <c r="B246" s="26">
        <v>1</v>
      </c>
      <c r="C246" s="26" t="str">
        <f>IF(ISBLANK('12'!C28),"",'12'!C28)</f>
        <v>WS</v>
      </c>
      <c r="D246" s="27">
        <f>IF(ISBLANK('12'!D28),"",'12'!D28)</f>
        <v>45154</v>
      </c>
      <c r="E246" s="26">
        <f>IF(ISBLANK('12'!E28),"",'12'!E28)</f>
        <v>0.1</v>
      </c>
      <c r="F246" s="26">
        <f>IF(ISBLANK('12'!F28),"",'12'!F28)</f>
        <v>0.12720000000000001</v>
      </c>
      <c r="G246" s="26">
        <f>IF(ISBLANK('12'!G28),"",'12'!G28)</f>
        <v>0.12720000000000001</v>
      </c>
      <c r="H246" s="26">
        <f>IF(ISBLANK('12'!H28),"",'12'!H28)</f>
        <v>0.13009999999999999</v>
      </c>
      <c r="I246" s="26">
        <f>IF(ISBLANK('12'!I28),"",'12'!I28)</f>
        <v>0.13</v>
      </c>
      <c r="J246" s="26">
        <f>IF(ISBLANK('12'!J28),"",'12'!J28)</f>
        <v>28.5</v>
      </c>
    </row>
    <row r="247" spans="1:10" x14ac:dyDescent="0.3">
      <c r="A247" s="26" t="str">
        <f>IF(ISBLANK('12'!B29),"",'12'!B29)</f>
        <v>Raccoon Creek 1</v>
      </c>
      <c r="B247" s="26">
        <v>2</v>
      </c>
      <c r="C247" s="26" t="str">
        <f>IF(ISBLANK('12'!C29),"",'12'!C29)</f>
        <v>WS</v>
      </c>
      <c r="D247" s="27">
        <f>IF(ISBLANK('12'!D29),"",'12'!D29)</f>
        <v>45154</v>
      </c>
      <c r="E247" s="26">
        <f>IF(ISBLANK('12'!E29),"",'12'!E29)</f>
        <v>0.1</v>
      </c>
      <c r="F247" s="26">
        <f>IF(ISBLANK('12'!F29),"",'12'!F29)</f>
        <v>0.1273</v>
      </c>
      <c r="G247" s="26">
        <f>IF(ISBLANK('12'!G29),"",'12'!G29)</f>
        <v>0.1275</v>
      </c>
      <c r="H247" s="26">
        <f>IF(ISBLANK('12'!H29),"",'12'!H29)</f>
        <v>0.13020000000000001</v>
      </c>
      <c r="I247" s="26">
        <f>IF(ISBLANK('12'!I29),"",'12'!I29)</f>
        <v>0.13</v>
      </c>
      <c r="J247" s="26">
        <f>IF(ISBLANK('12'!J29),"",'12'!J29)</f>
        <v>27</v>
      </c>
    </row>
    <row r="248" spans="1:10" x14ac:dyDescent="0.3">
      <c r="A248" s="26" t="str">
        <f>IF(ISBLANK('12'!B30),"",'12'!B30)</f>
        <v>Raccoon Creek 2</v>
      </c>
      <c r="B248" s="26">
        <v>1</v>
      </c>
      <c r="C248" s="26" t="str">
        <f>IF(ISBLANK('12'!C30),"",'12'!C30)</f>
        <v>WS</v>
      </c>
      <c r="D248" s="27">
        <f>IF(ISBLANK('12'!D30),"",'12'!D30)</f>
        <v>45154</v>
      </c>
      <c r="E248" s="26">
        <f>IF(ISBLANK('12'!E30),"",'12'!E30)</f>
        <v>0.1</v>
      </c>
      <c r="F248" s="26">
        <f>IF(ISBLANK('12'!F30),"",'12'!F30)</f>
        <v>0.12809999999999999</v>
      </c>
      <c r="G248" s="26">
        <f>IF(ISBLANK('12'!G30),"",'12'!G30)</f>
        <v>0.12790000000000001</v>
      </c>
      <c r="H248" s="26">
        <f>IF(ISBLANK('12'!H30),"",'12'!H30)</f>
        <v>0.13150000000000001</v>
      </c>
      <c r="I248" s="26">
        <f>IF(ISBLANK('12'!I30),"",'12'!I30)</f>
        <v>0.13159999999999999</v>
      </c>
      <c r="J248" s="26">
        <f>IF(ISBLANK('12'!J30),"",'12'!J30)</f>
        <v>35.5</v>
      </c>
    </row>
    <row r="249" spans="1:10" x14ac:dyDescent="0.3">
      <c r="A249" s="26" t="str">
        <f>IF(ISBLANK('12'!B31),"",'12'!B31)</f>
        <v>Raccoon Creek 2</v>
      </c>
      <c r="B249" s="26">
        <v>2</v>
      </c>
      <c r="C249" s="26" t="str">
        <f>IF(ISBLANK('12'!C31),"",'12'!C31)</f>
        <v>WS</v>
      </c>
      <c r="D249" s="27">
        <f>IF(ISBLANK('12'!D31),"",'12'!D31)</f>
        <v>45154</v>
      </c>
      <c r="E249" s="26">
        <f>IF(ISBLANK('12'!E31),"",'12'!E31)</f>
        <v>0.1</v>
      </c>
      <c r="F249" s="26">
        <f>IF(ISBLANK('12'!F31),"",'12'!F31)</f>
        <v>0.12920000000000001</v>
      </c>
      <c r="G249" s="26">
        <f>IF(ISBLANK('12'!G31),"",'12'!G31)</f>
        <v>0.12909999999999999</v>
      </c>
      <c r="H249" s="26">
        <f>IF(ISBLANK('12'!H31),"",'12'!H31)</f>
        <v>0.1328</v>
      </c>
      <c r="I249" s="26">
        <f>IF(ISBLANK('12'!I31),"",'12'!I31)</f>
        <v>0.1328</v>
      </c>
      <c r="J249" s="26">
        <f>IF(ISBLANK('12'!J31),"",'12'!J31)</f>
        <v>36.5</v>
      </c>
    </row>
    <row r="250" spans="1:10" x14ac:dyDescent="0.3">
      <c r="A250" s="26" t="str">
        <f>IF(ISBLANK('12'!B32),"",'12'!B32)</f>
        <v>Raccoon Creek 3</v>
      </c>
      <c r="B250" s="26">
        <v>1</v>
      </c>
      <c r="C250" s="26" t="str">
        <f>IF(ISBLANK('12'!C32),"",'12'!C32)</f>
        <v>WS</v>
      </c>
      <c r="D250" s="27">
        <f>IF(ISBLANK('12'!D32),"",'12'!D32)</f>
        <v>45154</v>
      </c>
      <c r="E250" s="26">
        <f>IF(ISBLANK('12'!E32),"",'12'!E32)</f>
        <v>0.1</v>
      </c>
      <c r="F250" s="26">
        <f>IF(ISBLANK('12'!F32),"",'12'!F32)</f>
        <v>0.12939999999999999</v>
      </c>
      <c r="G250" s="26">
        <f>IF(ISBLANK('12'!G32),"",'12'!G32)</f>
        <v>0.1293</v>
      </c>
      <c r="H250" s="26">
        <f>IF(ISBLANK('12'!H32),"",'12'!H32)</f>
        <v>0.1328</v>
      </c>
      <c r="I250" s="26">
        <f>IF(ISBLANK('12'!I32),"",'12'!I32)</f>
        <v>0.13270000000000001</v>
      </c>
      <c r="J250" s="26">
        <f>IF(ISBLANK('12'!J32),"",'12'!J32)</f>
        <v>34</v>
      </c>
    </row>
    <row r="251" spans="1:10" x14ac:dyDescent="0.3">
      <c r="A251" s="26" t="str">
        <f>IF(ISBLANK('12'!B33),"",'12'!B33)</f>
        <v>Raccoon Creek 3</v>
      </c>
      <c r="B251" s="26">
        <v>2</v>
      </c>
      <c r="C251" s="26" t="str">
        <f>IF(ISBLANK('12'!C33),"",'12'!C33)</f>
        <v>WS</v>
      </c>
      <c r="D251" s="27">
        <f>IF(ISBLANK('12'!D33),"",'12'!D33)</f>
        <v>45154</v>
      </c>
      <c r="E251" s="26">
        <f>IF(ISBLANK('12'!E33),"",'12'!E33)</f>
        <v>0.1</v>
      </c>
      <c r="F251" s="26">
        <f>IF(ISBLANK('12'!F33),"",'12'!F33)</f>
        <v>0.12759999999999999</v>
      </c>
      <c r="G251" s="26">
        <f>IF(ISBLANK('12'!G33),"",'12'!G33)</f>
        <v>0.12770000000000001</v>
      </c>
      <c r="H251" s="26">
        <f>IF(ISBLANK('12'!H33),"",'12'!H33)</f>
        <v>0.13120000000000001</v>
      </c>
      <c r="I251" s="26">
        <f>IF(ISBLANK('12'!I33),"",'12'!I33)</f>
        <v>0.1308</v>
      </c>
      <c r="J251" s="26">
        <f>IF(ISBLANK('12'!J33),"",'12'!J33)</f>
        <v>33.5</v>
      </c>
    </row>
    <row r="252" spans="1:10" x14ac:dyDescent="0.3">
      <c r="A252" s="26" t="str">
        <f>IF(ISBLANK('12'!B34),"",'12'!B34)</f>
        <v>Raccoon Creek 4</v>
      </c>
      <c r="B252" s="26">
        <v>1</v>
      </c>
      <c r="C252" s="26" t="str">
        <f>IF(ISBLANK('12'!C34),"",'12'!C34)</f>
        <v>WS</v>
      </c>
      <c r="D252" s="27">
        <f>IF(ISBLANK('12'!D34),"",'12'!D34)</f>
        <v>45154</v>
      </c>
      <c r="E252" s="26">
        <f>IF(ISBLANK('12'!E34),"",'12'!E34)</f>
        <v>0.1</v>
      </c>
      <c r="F252" s="26">
        <f>IF(ISBLANK('12'!F34),"",'12'!F34)</f>
        <v>0.12720000000000001</v>
      </c>
      <c r="G252" s="26">
        <f>IF(ISBLANK('12'!G34),"",'12'!G34)</f>
        <v>0.12740000000000001</v>
      </c>
      <c r="H252" s="26">
        <f>IF(ISBLANK('12'!H34),"",'12'!H34)</f>
        <v>0.13070000000000001</v>
      </c>
      <c r="I252" s="26">
        <f>IF(ISBLANK('12'!I34),"",'12'!I34)</f>
        <v>0.1305</v>
      </c>
      <c r="J252" s="26">
        <f>IF(ISBLANK('12'!J34),"",'12'!J34)</f>
        <v>33</v>
      </c>
    </row>
    <row r="253" spans="1:10" x14ac:dyDescent="0.3">
      <c r="A253" s="26" t="str">
        <f>IF(ISBLANK('12'!B35),"",'12'!B35)</f>
        <v>Raccoon Creek 4</v>
      </c>
      <c r="B253" s="26">
        <v>2</v>
      </c>
      <c r="C253" s="26" t="str">
        <f>IF(ISBLANK('12'!C35),"",'12'!C35)</f>
        <v>WS</v>
      </c>
      <c r="D253" s="27">
        <f>IF(ISBLANK('12'!D35),"",'12'!D35)</f>
        <v>45154</v>
      </c>
      <c r="E253" s="26">
        <f>IF(ISBLANK('12'!E35),"",'12'!E35)</f>
        <v>0.1</v>
      </c>
      <c r="F253" s="26">
        <f>IF(ISBLANK('12'!F35),"",'12'!F35)</f>
        <v>0.12959999999999999</v>
      </c>
      <c r="G253" s="26">
        <f>IF(ISBLANK('12'!G35),"",'12'!G35)</f>
        <v>0.12989999999999999</v>
      </c>
      <c r="H253" s="26">
        <f>IF(ISBLANK('12'!H35),"",'12'!H35)</f>
        <v>0.13339999999999999</v>
      </c>
      <c r="I253" s="26">
        <f>IF(ISBLANK('12'!I35),"",'12'!I35)</f>
        <v>0.13320000000000001</v>
      </c>
      <c r="J253" s="26">
        <f>IF(ISBLANK('12'!J35),"",'12'!J35)</f>
        <v>35.5</v>
      </c>
    </row>
    <row r="254" spans="1:10" customFormat="1" x14ac:dyDescent="0.3">
      <c r="D254" s="54"/>
    </row>
  </sheetData>
  <phoneticPr fontId="8" type="noConversion"/>
  <conditionalFormatting sqref="F1:G98 F255:G1048576">
    <cfRule type="expression" dxfId="1" priority="2">
      <formula>ABS($F1-$G1)&gt;=0.005</formula>
    </cfRule>
  </conditionalFormatting>
  <conditionalFormatting sqref="H1:I98 H255:I1048576">
    <cfRule type="expression" dxfId="0" priority="1">
      <formula>ABS($H1-$I1)&gt;=0.005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F94-86D2-46FF-A306-17C7EF37765B}">
  <sheetPr codeName="Sheet21"/>
  <dimension ref="A1:A21"/>
  <sheetViews>
    <sheetView zoomScaleNormal="100" workbookViewId="0">
      <selection activeCell="L29" sqref="L29"/>
    </sheetView>
  </sheetViews>
  <sheetFormatPr defaultColWidth="9" defaultRowHeight="14.4" x14ac:dyDescent="0.3"/>
  <cols>
    <col min="1" max="1" width="24.5" style="13" bestFit="1" customWidth="1"/>
    <col min="2" max="16384" width="9" style="13"/>
  </cols>
  <sheetData>
    <row r="1" spans="1:1" ht="16.2" thickBot="1" x14ac:dyDescent="0.35">
      <c r="A1" s="17" t="s">
        <v>29</v>
      </c>
    </row>
    <row r="2" spans="1:1" ht="16.2" thickTop="1" x14ac:dyDescent="0.3">
      <c r="A2" s="16" t="s">
        <v>30</v>
      </c>
    </row>
    <row r="3" spans="1:1" ht="15.6" x14ac:dyDescent="0.3">
      <c r="A3" s="16" t="s">
        <v>30</v>
      </c>
    </row>
    <row r="4" spans="1:1" ht="15.6" x14ac:dyDescent="0.3">
      <c r="A4" s="14" t="s">
        <v>31</v>
      </c>
    </row>
    <row r="5" spans="1:1" ht="15.6" x14ac:dyDescent="0.3">
      <c r="A5" s="14" t="s">
        <v>31</v>
      </c>
    </row>
    <row r="6" spans="1:1" ht="15.6" x14ac:dyDescent="0.3">
      <c r="A6" s="14" t="s">
        <v>32</v>
      </c>
    </row>
    <row r="7" spans="1:1" ht="15.6" x14ac:dyDescent="0.3">
      <c r="A7" s="14" t="s">
        <v>32</v>
      </c>
    </row>
    <row r="8" spans="1:1" ht="15.6" x14ac:dyDescent="0.3">
      <c r="A8" s="14" t="s">
        <v>2</v>
      </c>
    </row>
    <row r="9" spans="1:1" ht="15.6" x14ac:dyDescent="0.3">
      <c r="A9" s="14" t="s">
        <v>2</v>
      </c>
    </row>
    <row r="10" spans="1:1" ht="15.6" x14ac:dyDescent="0.3">
      <c r="A10" s="14" t="s">
        <v>33</v>
      </c>
    </row>
    <row r="11" spans="1:1" ht="15.6" x14ac:dyDescent="0.3">
      <c r="A11" s="14" t="s">
        <v>33</v>
      </c>
    </row>
    <row r="12" spans="1:1" ht="15.6" x14ac:dyDescent="0.3">
      <c r="A12" s="14" t="s">
        <v>34</v>
      </c>
    </row>
    <row r="13" spans="1:1" ht="15.6" x14ac:dyDescent="0.3">
      <c r="A13" s="14" t="s">
        <v>34</v>
      </c>
    </row>
    <row r="14" spans="1:1" ht="15.6" x14ac:dyDescent="0.3">
      <c r="A14" s="14" t="s">
        <v>35</v>
      </c>
    </row>
    <row r="15" spans="1:1" ht="15.6" x14ac:dyDescent="0.3">
      <c r="A15" s="14" t="s">
        <v>35</v>
      </c>
    </row>
    <row r="16" spans="1:1" ht="15.6" x14ac:dyDescent="0.3">
      <c r="A16" s="14" t="s">
        <v>36</v>
      </c>
    </row>
    <row r="17" spans="1:1" ht="15.6" x14ac:dyDescent="0.3">
      <c r="A17" s="14" t="s">
        <v>36</v>
      </c>
    </row>
    <row r="18" spans="1:1" ht="15.6" x14ac:dyDescent="0.3">
      <c r="A18" s="14" t="s">
        <v>4</v>
      </c>
    </row>
    <row r="19" spans="1:1" ht="15.6" x14ac:dyDescent="0.3">
      <c r="A19" s="14" t="s">
        <v>4</v>
      </c>
    </row>
    <row r="20" spans="1:1" ht="15.6" x14ac:dyDescent="0.3">
      <c r="A20" s="15" t="s">
        <v>3</v>
      </c>
    </row>
    <row r="21" spans="1:1" ht="15.6" x14ac:dyDescent="0.3">
      <c r="A21" s="15" t="s">
        <v>3</v>
      </c>
    </row>
  </sheetData>
  <printOptions horizontalCentered="1" verticalCentered="1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3FDA-8A07-4B92-A9D5-F57F8A2C1F5F}">
  <sheetPr codeName="Sheet4">
    <tabColor rgb="FF00B050"/>
  </sheetPr>
  <dimension ref="A1:P998"/>
  <sheetViews>
    <sheetView showGridLines="0" workbookViewId="0">
      <selection activeCell="M12" sqref="M12:M13"/>
    </sheetView>
  </sheetViews>
  <sheetFormatPr defaultColWidth="11.19921875" defaultRowHeight="15" customHeight="1" x14ac:dyDescent="0.3"/>
  <cols>
    <col min="1" max="1" width="12.3984375" customWidth="1"/>
    <col min="2" max="2" width="35.3984375" customWidth="1"/>
    <col min="3" max="4" width="15.3984375" customWidth="1"/>
    <col min="5" max="5" width="18.59765625" customWidth="1"/>
    <col min="6" max="12" width="15.3984375" customWidth="1"/>
    <col min="13" max="13" width="13.3984375" customWidth="1"/>
    <col min="14" max="14" width="2.8984375" customWidth="1"/>
    <col min="15" max="15" width="15.3984375" customWidth="1"/>
    <col min="16" max="16" width="15.09765625" customWidth="1"/>
    <col min="17" max="26" width="11" customWidth="1"/>
  </cols>
  <sheetData>
    <row r="1" spans="1:16" ht="15.75" customHeight="1" x14ac:dyDescent="0.3">
      <c r="B1" s="30" t="s">
        <v>41</v>
      </c>
      <c r="E1" s="1" t="s">
        <v>5</v>
      </c>
    </row>
    <row r="2" spans="1:16" ht="15.75" customHeight="1" x14ac:dyDescent="0.3">
      <c r="D2" s="2" t="s">
        <v>6</v>
      </c>
      <c r="E2" s="2" t="s">
        <v>7</v>
      </c>
    </row>
    <row r="3" spans="1:16" ht="15.75" customHeight="1" x14ac:dyDescent="0.3">
      <c r="D3" s="2" t="s">
        <v>8</v>
      </c>
      <c r="E3" s="2" t="s">
        <v>9</v>
      </c>
    </row>
    <row r="4" spans="1:16" ht="15.75" customHeight="1" x14ac:dyDescent="0.3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3">
      <c r="A5" s="3"/>
      <c r="B5" s="3"/>
      <c r="D5" s="3"/>
      <c r="E5" s="3"/>
    </row>
    <row r="6" spans="1:16" ht="15.75" customHeight="1" x14ac:dyDescent="0.3">
      <c r="A6" s="3"/>
      <c r="B6" s="3"/>
    </row>
    <row r="7" spans="1:16" ht="15.75" customHeight="1" x14ac:dyDescent="0.3">
      <c r="A7" s="4" t="s">
        <v>13</v>
      </c>
      <c r="B7" s="19" t="s">
        <v>14</v>
      </c>
      <c r="C7" s="19" t="s">
        <v>15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  <c r="I7" s="19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3">
      <c r="A8" s="10">
        <v>1</v>
      </c>
      <c r="B8" s="20" t="s">
        <v>6</v>
      </c>
      <c r="C8" s="20" t="s">
        <v>6</v>
      </c>
      <c r="D8" s="21"/>
      <c r="E8" s="22">
        <v>0.1</v>
      </c>
      <c r="F8" s="22">
        <v>0.12640000000000001</v>
      </c>
      <c r="G8" s="22">
        <v>0.1265</v>
      </c>
      <c r="H8" s="22">
        <v>0.13489999999999999</v>
      </c>
      <c r="I8" s="22">
        <v>0.13489999999999999</v>
      </c>
      <c r="J8" s="11">
        <f t="shared" ref="J8:J30" si="0">1000*(AVERAGE(H8:I8)-AVERAGE(F8:G8))/E8</f>
        <v>84.499999999999844</v>
      </c>
      <c r="K8" s="6"/>
      <c r="L8" s="6"/>
      <c r="M8" s="5"/>
      <c r="O8" s="67"/>
      <c r="P8" s="68"/>
    </row>
    <row r="9" spans="1:16" ht="15.75" customHeight="1" x14ac:dyDescent="0.3">
      <c r="A9" s="10">
        <v>2</v>
      </c>
      <c r="B9" s="20" t="s">
        <v>9</v>
      </c>
      <c r="C9" s="20" t="s">
        <v>8</v>
      </c>
      <c r="D9" s="21"/>
      <c r="E9" s="22">
        <v>0.1</v>
      </c>
      <c r="F9" s="22">
        <v>0.1283</v>
      </c>
      <c r="G9" s="22">
        <v>0.1285</v>
      </c>
      <c r="H9" s="22">
        <v>0.12859999999999999</v>
      </c>
      <c r="I9" s="22">
        <v>0.12820000000000001</v>
      </c>
      <c r="J9" s="11">
        <f t="shared" si="0"/>
        <v>0</v>
      </c>
      <c r="K9" s="6"/>
      <c r="L9" s="6"/>
      <c r="M9" s="5"/>
    </row>
    <row r="10" spans="1:16" ht="15.75" customHeight="1" x14ac:dyDescent="0.3">
      <c r="A10" s="10">
        <v>3</v>
      </c>
      <c r="B10" s="20" t="s">
        <v>30</v>
      </c>
      <c r="C10" s="20" t="s">
        <v>11</v>
      </c>
      <c r="D10" s="23">
        <v>45090</v>
      </c>
      <c r="E10" s="22">
        <v>0.1</v>
      </c>
      <c r="F10" s="22">
        <v>0.128</v>
      </c>
      <c r="G10" s="22">
        <v>0.12839999999999999</v>
      </c>
      <c r="H10" s="22">
        <v>0.17180000000000001</v>
      </c>
      <c r="I10" s="22">
        <v>0.17130000000000001</v>
      </c>
      <c r="J10" s="11">
        <f t="shared" si="0"/>
        <v>433.50000000000028</v>
      </c>
      <c r="K10" s="60">
        <f>AVERAGE(J10:J11)</f>
        <v>433.50000000000028</v>
      </c>
      <c r="L10" s="60" t="e">
        <f>STDEV(J10:J11)</f>
        <v>#DIV/0!</v>
      </c>
      <c r="M10" s="60">
        <f>((J10-J11)*100)/AVERAGE(J10:J11)</f>
        <v>100</v>
      </c>
      <c r="O10" s="62" t="s">
        <v>6</v>
      </c>
      <c r="P10" s="63"/>
    </row>
    <row r="11" spans="1:16" ht="15.75" customHeight="1" x14ac:dyDescent="0.3">
      <c r="A11" s="10">
        <v>4</v>
      </c>
      <c r="B11" s="24"/>
      <c r="C11" s="24"/>
      <c r="D11" s="24"/>
      <c r="E11" s="24"/>
      <c r="F11" s="24"/>
      <c r="G11" s="24"/>
      <c r="H11" s="24"/>
      <c r="I11" s="24"/>
      <c r="J11" s="11"/>
      <c r="K11" s="61"/>
      <c r="L11" s="61"/>
      <c r="M11" s="61"/>
      <c r="O11" s="69" t="s">
        <v>25</v>
      </c>
      <c r="P11" s="63"/>
    </row>
    <row r="12" spans="1:16" ht="15.75" customHeight="1" x14ac:dyDescent="0.3">
      <c r="A12" s="10">
        <v>5</v>
      </c>
      <c r="B12" s="20" t="s">
        <v>32</v>
      </c>
      <c r="C12" s="20" t="s">
        <v>11</v>
      </c>
      <c r="D12" s="23">
        <v>45090</v>
      </c>
      <c r="E12" s="22">
        <v>0.1</v>
      </c>
      <c r="F12" s="22">
        <v>0.1283</v>
      </c>
      <c r="G12" s="22">
        <v>0.12859999999999999</v>
      </c>
      <c r="H12" s="22">
        <v>0.13250000000000001</v>
      </c>
      <c r="I12" s="22">
        <v>0.1321</v>
      </c>
      <c r="J12" s="11">
        <f t="shared" si="0"/>
        <v>38.499999999999922</v>
      </c>
      <c r="K12" s="60">
        <f>AVERAGE(J12:J13)</f>
        <v>38.999999999999872</v>
      </c>
      <c r="L12" s="60">
        <f>STDEV(J12:J13)</f>
        <v>0.70710678118647219</v>
      </c>
      <c r="M12" s="60">
        <f>((J12-J13)*100)/AVERAGE(J12:J13)</f>
        <v>-2.5641025641022992</v>
      </c>
      <c r="O12" s="2" t="s">
        <v>26</v>
      </c>
      <c r="P12" s="7">
        <f>J8</f>
        <v>84.499999999999844</v>
      </c>
    </row>
    <row r="13" spans="1:16" ht="15.75" customHeight="1" x14ac:dyDescent="0.3">
      <c r="A13" s="10">
        <v>6</v>
      </c>
      <c r="B13" s="20" t="s">
        <v>32</v>
      </c>
      <c r="C13" s="20" t="s">
        <v>11</v>
      </c>
      <c r="D13" s="23">
        <v>45090</v>
      </c>
      <c r="E13" s="22">
        <v>0.1</v>
      </c>
      <c r="F13" s="22">
        <v>0.12920000000000001</v>
      </c>
      <c r="G13" s="22">
        <v>0.12959999999999999</v>
      </c>
      <c r="H13" s="22">
        <v>0.13339999999999999</v>
      </c>
      <c r="I13" s="22">
        <v>0.1333</v>
      </c>
      <c r="J13" s="11">
        <f t="shared" si="0"/>
        <v>39.499999999999815</v>
      </c>
      <c r="K13" s="61"/>
      <c r="L13" s="61"/>
      <c r="M13" s="61"/>
      <c r="O13" s="2" t="s">
        <v>27</v>
      </c>
      <c r="P13" s="7">
        <f>P12/93.2*100</f>
        <v>90.665236051501978</v>
      </c>
    </row>
    <row r="14" spans="1:16" ht="15.75" customHeight="1" x14ac:dyDescent="0.3">
      <c r="A14" s="10">
        <v>7</v>
      </c>
      <c r="B14" s="20" t="s">
        <v>31</v>
      </c>
      <c r="C14" s="20" t="s">
        <v>11</v>
      </c>
      <c r="D14" s="23">
        <v>45090</v>
      </c>
      <c r="E14" s="22">
        <v>0.1</v>
      </c>
      <c r="F14" s="22">
        <v>0.12759999999999999</v>
      </c>
      <c r="G14" s="22">
        <v>0.12759999999999999</v>
      </c>
      <c r="H14" s="22">
        <v>0.13220000000000001</v>
      </c>
      <c r="I14" s="22">
        <v>0.13200000000000001</v>
      </c>
      <c r="J14" s="11">
        <f t="shared" si="0"/>
        <v>45.000000000000036</v>
      </c>
      <c r="K14" s="60">
        <f>AVERAGE(J14:J15)</f>
        <v>45.250000000000149</v>
      </c>
      <c r="L14" s="60">
        <f>STDEV(J14:J15)</f>
        <v>0.35355339059343455</v>
      </c>
      <c r="M14" s="60">
        <f>((J14-J15)*100)/AVERAGE(J14:J15)</f>
        <v>-1.1049723756911065</v>
      </c>
    </row>
    <row r="15" spans="1:16" ht="15.75" customHeight="1" x14ac:dyDescent="0.3">
      <c r="A15" s="10">
        <v>8</v>
      </c>
      <c r="B15" s="20" t="s">
        <v>31</v>
      </c>
      <c r="C15" s="20" t="s">
        <v>11</v>
      </c>
      <c r="D15" s="23">
        <v>45090</v>
      </c>
      <c r="E15" s="22">
        <v>0.1</v>
      </c>
      <c r="F15" s="22">
        <v>0.126</v>
      </c>
      <c r="G15" s="22">
        <v>0.1263</v>
      </c>
      <c r="H15" s="22">
        <v>0.13070000000000001</v>
      </c>
      <c r="I15" s="22">
        <v>0.13070000000000001</v>
      </c>
      <c r="J15" s="11">
        <f t="shared" si="0"/>
        <v>45.500000000000263</v>
      </c>
      <c r="K15" s="61"/>
      <c r="L15" s="61"/>
      <c r="M15" s="61"/>
      <c r="O15" s="62" t="s">
        <v>28</v>
      </c>
      <c r="P15" s="63"/>
    </row>
    <row r="16" spans="1:16" ht="15.75" customHeight="1" x14ac:dyDescent="0.3">
      <c r="A16" s="10">
        <v>9</v>
      </c>
      <c r="B16" s="20" t="s">
        <v>2</v>
      </c>
      <c r="C16" s="20" t="s">
        <v>11</v>
      </c>
      <c r="D16" s="23">
        <v>45090</v>
      </c>
      <c r="E16" s="22">
        <v>0.1</v>
      </c>
      <c r="F16" s="22">
        <v>0.12790000000000001</v>
      </c>
      <c r="G16" s="22">
        <v>0.128</v>
      </c>
      <c r="H16" s="22">
        <v>0.13189999999999999</v>
      </c>
      <c r="I16" s="22">
        <v>0.13170000000000001</v>
      </c>
      <c r="J16" s="11">
        <f t="shared" si="0"/>
        <v>38.499999999999922</v>
      </c>
      <c r="K16" s="60">
        <f>AVERAGE(J16:J17)</f>
        <v>39.249999999999979</v>
      </c>
      <c r="L16" s="60">
        <f>STDEV(J16:J17)</f>
        <v>1.0606601717799016</v>
      </c>
      <c r="M16" s="60">
        <f>((J16-J17)*100)/AVERAGE(J16:J17)</f>
        <v>-3.8216560509557058</v>
      </c>
      <c r="O16" s="2" t="s">
        <v>9</v>
      </c>
      <c r="P16" s="7">
        <f>AVERAGE(J9,J30)</f>
        <v>0.7499999999999174</v>
      </c>
    </row>
    <row r="17" spans="1:16" ht="15.75" customHeight="1" x14ac:dyDescent="0.3">
      <c r="A17" s="10">
        <v>10</v>
      </c>
      <c r="B17" s="20" t="s">
        <v>2</v>
      </c>
      <c r="C17" s="20" t="s">
        <v>11</v>
      </c>
      <c r="D17" s="23">
        <v>45090</v>
      </c>
      <c r="E17" s="22">
        <v>0.1</v>
      </c>
      <c r="F17" s="22">
        <v>0.1263</v>
      </c>
      <c r="G17" s="22">
        <v>0.12659999999999999</v>
      </c>
      <c r="H17" s="22">
        <v>0.13059999999999999</v>
      </c>
      <c r="I17" s="22">
        <v>0.1303</v>
      </c>
      <c r="J17" s="11">
        <f t="shared" si="0"/>
        <v>40.000000000000036</v>
      </c>
      <c r="K17" s="61"/>
      <c r="L17" s="61"/>
      <c r="M17" s="61"/>
      <c r="O17" s="3"/>
      <c r="P17" s="3"/>
    </row>
    <row r="18" spans="1:16" ht="15.75" customHeight="1" x14ac:dyDescent="0.3">
      <c r="A18" s="10">
        <v>11</v>
      </c>
      <c r="B18" s="20" t="s">
        <v>33</v>
      </c>
      <c r="C18" s="20" t="s">
        <v>11</v>
      </c>
      <c r="D18" s="23">
        <v>45090</v>
      </c>
      <c r="E18" s="22">
        <v>0.1</v>
      </c>
      <c r="F18" s="22">
        <v>0.1285</v>
      </c>
      <c r="G18" s="22">
        <v>0.12889999999999999</v>
      </c>
      <c r="H18" s="22">
        <v>0.1338</v>
      </c>
      <c r="I18" s="22">
        <v>0.13370000000000001</v>
      </c>
      <c r="J18" s="11">
        <f t="shared" si="0"/>
        <v>50.500000000000263</v>
      </c>
      <c r="K18" s="60">
        <f>AVERAGE(J18:J19)</f>
        <v>64.000000000000171</v>
      </c>
      <c r="L18" s="60">
        <f>STDEV(J18:J19)</f>
        <v>19.091883092036593</v>
      </c>
      <c r="M18" s="60">
        <f>((J18-J19)*100)/AVERAGE(J18:J19)</f>
        <v>-42.187499999999588</v>
      </c>
    </row>
    <row r="19" spans="1:16" ht="15.75" customHeight="1" x14ac:dyDescent="0.3">
      <c r="A19" s="10">
        <v>12</v>
      </c>
      <c r="B19" s="20" t="s">
        <v>33</v>
      </c>
      <c r="C19" s="20" t="s">
        <v>11</v>
      </c>
      <c r="D19" s="23">
        <v>45090</v>
      </c>
      <c r="E19" s="22">
        <v>0.1</v>
      </c>
      <c r="F19" s="22">
        <v>0.1242</v>
      </c>
      <c r="G19" s="22">
        <v>0.12920000000000001</v>
      </c>
      <c r="H19" s="22">
        <v>0.13439999999999999</v>
      </c>
      <c r="I19" s="22">
        <v>0.13450000000000001</v>
      </c>
      <c r="J19" s="11">
        <f t="shared" si="0"/>
        <v>77.500000000000071</v>
      </c>
      <c r="K19" s="61"/>
      <c r="L19" s="61"/>
      <c r="M19" s="61"/>
      <c r="O19" s="8"/>
      <c r="P19" s="8"/>
    </row>
    <row r="20" spans="1:16" ht="15.75" customHeight="1" x14ac:dyDescent="0.3">
      <c r="A20" s="10">
        <v>13</v>
      </c>
      <c r="B20" s="20" t="s">
        <v>34</v>
      </c>
      <c r="C20" s="20" t="s">
        <v>11</v>
      </c>
      <c r="D20" s="23">
        <v>45090</v>
      </c>
      <c r="E20" s="22">
        <v>0.1</v>
      </c>
      <c r="F20" s="22">
        <v>0.1295</v>
      </c>
      <c r="G20" s="22">
        <v>0.1295</v>
      </c>
      <c r="H20" s="22">
        <v>0.13400000000000001</v>
      </c>
      <c r="I20" s="22">
        <v>0.13420000000000001</v>
      </c>
      <c r="J20" s="11">
        <f t="shared" si="0"/>
        <v>45.999999999999922</v>
      </c>
      <c r="K20" s="60">
        <f>AVERAGE(J20:J21)</f>
        <v>47.499999999999901</v>
      </c>
      <c r="L20" s="60">
        <f>STDEV(J20:J21)</f>
        <v>2.1213203435596126</v>
      </c>
      <c r="M20" s="60">
        <f>((J20-J21)*100)/AVERAGE(J20:J21)</f>
        <v>-6.3157894736841342</v>
      </c>
      <c r="O20" s="3"/>
      <c r="P20" s="3"/>
    </row>
    <row r="21" spans="1:16" ht="15.75" customHeight="1" x14ac:dyDescent="0.3">
      <c r="A21" s="10">
        <v>14</v>
      </c>
      <c r="B21" s="20" t="s">
        <v>34</v>
      </c>
      <c r="C21" s="20" t="s">
        <v>11</v>
      </c>
      <c r="D21" s="23">
        <v>45090</v>
      </c>
      <c r="E21" s="22">
        <v>0.1</v>
      </c>
      <c r="F21" s="22">
        <v>0.12770000000000001</v>
      </c>
      <c r="G21" s="22">
        <v>0.12770000000000001</v>
      </c>
      <c r="H21" s="22">
        <v>0.1326</v>
      </c>
      <c r="I21" s="22">
        <v>0.1326</v>
      </c>
      <c r="J21" s="11">
        <f t="shared" si="0"/>
        <v>48.999999999999879</v>
      </c>
      <c r="K21" s="61"/>
      <c r="L21" s="61"/>
      <c r="M21" s="61"/>
      <c r="O21" s="3"/>
      <c r="P21" s="3"/>
    </row>
    <row r="22" spans="1:16" ht="15.75" customHeight="1" x14ac:dyDescent="0.3">
      <c r="A22" s="10">
        <v>15</v>
      </c>
      <c r="B22" s="20" t="s">
        <v>35</v>
      </c>
      <c r="C22" s="20" t="s">
        <v>11</v>
      </c>
      <c r="D22" s="23">
        <v>45090</v>
      </c>
      <c r="E22" s="22">
        <v>0.1</v>
      </c>
      <c r="F22" s="22">
        <v>0.12859999999999999</v>
      </c>
      <c r="G22" s="22">
        <v>0.12870000000000001</v>
      </c>
      <c r="H22" s="22">
        <v>0.13239999999999999</v>
      </c>
      <c r="I22" s="22">
        <v>0.1326</v>
      </c>
      <c r="J22" s="11">
        <f t="shared" si="0"/>
        <v>38.500000000000199</v>
      </c>
      <c r="K22" s="60">
        <f>AVERAGE(J22:J23)</f>
        <v>39.250000000000114</v>
      </c>
      <c r="L22" s="60">
        <f>STDEV(J22:J23)</f>
        <v>1.0606601717797057</v>
      </c>
      <c r="M22" s="60">
        <f>((J22-J23)*100)/AVERAGE(J22:J23)</f>
        <v>-3.8216560509549864</v>
      </c>
      <c r="O22" s="3"/>
      <c r="P22" s="3"/>
    </row>
    <row r="23" spans="1:16" ht="15.75" customHeight="1" x14ac:dyDescent="0.3">
      <c r="A23" s="10">
        <v>16</v>
      </c>
      <c r="B23" s="20" t="s">
        <v>35</v>
      </c>
      <c r="C23" s="20" t="s">
        <v>11</v>
      </c>
      <c r="D23" s="23">
        <v>45090</v>
      </c>
      <c r="E23" s="22">
        <v>0.1</v>
      </c>
      <c r="F23" s="22">
        <v>0.128</v>
      </c>
      <c r="G23" s="22">
        <v>0.128</v>
      </c>
      <c r="H23" s="22">
        <v>0.13189999999999999</v>
      </c>
      <c r="I23" s="22">
        <v>0.1321</v>
      </c>
      <c r="J23" s="11">
        <f t="shared" si="0"/>
        <v>40.000000000000036</v>
      </c>
      <c r="K23" s="61"/>
      <c r="L23" s="61"/>
      <c r="M23" s="61"/>
      <c r="O23" s="3"/>
      <c r="P23" s="3"/>
    </row>
    <row r="24" spans="1:16" ht="15.75" customHeight="1" x14ac:dyDescent="0.3">
      <c r="A24" s="10">
        <v>17</v>
      </c>
      <c r="B24" s="20" t="s">
        <v>36</v>
      </c>
      <c r="C24" s="20" t="s">
        <v>11</v>
      </c>
      <c r="D24" s="23">
        <v>45090</v>
      </c>
      <c r="E24" s="22">
        <v>0.1</v>
      </c>
      <c r="F24" s="22">
        <v>0.1275</v>
      </c>
      <c r="G24" s="22">
        <v>0.12770000000000001</v>
      </c>
      <c r="H24" s="22">
        <v>0.12959999999999999</v>
      </c>
      <c r="I24" s="22">
        <v>0.1295</v>
      </c>
      <c r="J24" s="11">
        <f t="shared" si="0"/>
        <v>19.500000000000071</v>
      </c>
      <c r="K24" s="60">
        <f>AVERAGE(J24:J25)</f>
        <v>22.500000000000018</v>
      </c>
      <c r="L24" s="60">
        <f>STDEV(J24:J25)</f>
        <v>4.2426406871192048</v>
      </c>
      <c r="M24" s="60">
        <f>((J24-J25)*100)/AVERAGE(J24:J25)</f>
        <v>-26.66666666666617</v>
      </c>
      <c r="O24" s="8"/>
      <c r="P24" s="8"/>
    </row>
    <row r="25" spans="1:16" ht="15.75" customHeight="1" x14ac:dyDescent="0.3">
      <c r="A25" s="10">
        <v>18</v>
      </c>
      <c r="B25" s="20" t="s">
        <v>36</v>
      </c>
      <c r="C25" s="20" t="s">
        <v>11</v>
      </c>
      <c r="D25" s="23">
        <v>45090</v>
      </c>
      <c r="E25" s="22">
        <v>0.1</v>
      </c>
      <c r="F25" s="22">
        <v>0.12970000000000001</v>
      </c>
      <c r="G25" s="22">
        <v>0.12939999999999999</v>
      </c>
      <c r="H25" s="22">
        <v>0.1321</v>
      </c>
      <c r="I25" s="22">
        <v>0.1321</v>
      </c>
      <c r="J25" s="11">
        <f t="shared" si="0"/>
        <v>25.499999999999964</v>
      </c>
      <c r="K25" s="61"/>
      <c r="L25" s="61"/>
      <c r="M25" s="61"/>
      <c r="O25" s="3"/>
      <c r="P25" s="3"/>
    </row>
    <row r="26" spans="1:16" ht="15.75" customHeight="1" x14ac:dyDescent="0.3">
      <c r="A26" s="10">
        <v>19</v>
      </c>
      <c r="B26" s="20" t="s">
        <v>4</v>
      </c>
      <c r="C26" s="20" t="s">
        <v>11</v>
      </c>
      <c r="D26" s="23">
        <v>45090</v>
      </c>
      <c r="E26" s="22">
        <v>0.1</v>
      </c>
      <c r="F26" s="22">
        <v>0.1275</v>
      </c>
      <c r="G26" s="22">
        <v>0.1278</v>
      </c>
      <c r="H26" s="22">
        <v>0.13070000000000001</v>
      </c>
      <c r="I26" s="22">
        <v>0.13039999999999999</v>
      </c>
      <c r="J26" s="11">
        <f t="shared" si="0"/>
        <v>29.000000000000135</v>
      </c>
      <c r="K26" s="60">
        <f>AVERAGE(J26:J27)</f>
        <v>28.500000000000053</v>
      </c>
      <c r="L26" s="60">
        <f>STDEV(J26:J27)</f>
        <v>0.70710678118666304</v>
      </c>
      <c r="M26" s="60">
        <f>((J26-J27)*100)/AVERAGE(J26:J27)</f>
        <v>3.5087719298251283</v>
      </c>
      <c r="O26" s="3"/>
      <c r="P26" s="3"/>
    </row>
    <row r="27" spans="1:16" ht="15.75" customHeight="1" x14ac:dyDescent="0.3">
      <c r="A27" s="10">
        <v>20</v>
      </c>
      <c r="B27" s="20" t="s">
        <v>4</v>
      </c>
      <c r="C27" s="20" t="s">
        <v>11</v>
      </c>
      <c r="D27" s="23">
        <v>45090</v>
      </c>
      <c r="E27" s="22">
        <v>0.1</v>
      </c>
      <c r="F27" s="22">
        <v>0.12870000000000001</v>
      </c>
      <c r="G27" s="22">
        <v>0.1288</v>
      </c>
      <c r="H27" s="22">
        <v>0.13159999999999999</v>
      </c>
      <c r="I27" s="22">
        <v>0.13150000000000001</v>
      </c>
      <c r="J27" s="11">
        <f t="shared" si="0"/>
        <v>27.999999999999972</v>
      </c>
      <c r="K27" s="61"/>
      <c r="L27" s="61"/>
      <c r="M27" s="61"/>
      <c r="O27" s="3"/>
      <c r="P27" s="3"/>
    </row>
    <row r="28" spans="1:16" ht="15.75" customHeight="1" x14ac:dyDescent="0.3">
      <c r="A28" s="10">
        <v>21</v>
      </c>
      <c r="B28" s="20" t="s">
        <v>3</v>
      </c>
      <c r="C28" s="20" t="s">
        <v>11</v>
      </c>
      <c r="D28" s="23">
        <v>45090</v>
      </c>
      <c r="E28" s="22">
        <v>0.1</v>
      </c>
      <c r="F28" s="22">
        <v>0.1275</v>
      </c>
      <c r="G28" s="22">
        <v>0.12759999999999999</v>
      </c>
      <c r="H28" s="22">
        <v>0.12839999999999999</v>
      </c>
      <c r="I28" s="22">
        <v>0.12859999999999999</v>
      </c>
      <c r="J28" s="11">
        <f t="shared" si="0"/>
        <v>9.5000000000000639</v>
      </c>
      <c r="K28" s="60">
        <f t="shared" ref="K28" si="1">AVERAGE(J28:J29)</f>
        <v>8.2500000000000622</v>
      </c>
      <c r="L28" s="60">
        <f t="shared" ref="L28" si="2">STDEV(J28:J29)</f>
        <v>1.7677669529663769</v>
      </c>
      <c r="M28" s="60">
        <f t="shared" ref="M28" si="3">((J28-J29)*100)/AVERAGE(J28:J29)</f>
        <v>30.303030303030106</v>
      </c>
      <c r="O28" s="3"/>
      <c r="P28" s="3"/>
    </row>
    <row r="29" spans="1:16" ht="15.75" customHeight="1" x14ac:dyDescent="0.3">
      <c r="A29" s="10">
        <v>22</v>
      </c>
      <c r="B29" s="20" t="s">
        <v>3</v>
      </c>
      <c r="C29" s="20" t="s">
        <v>11</v>
      </c>
      <c r="D29" s="23">
        <v>45090</v>
      </c>
      <c r="E29" s="22">
        <v>0.1</v>
      </c>
      <c r="F29" s="22">
        <v>0.12839999999999999</v>
      </c>
      <c r="G29" s="22">
        <v>0.12870000000000001</v>
      </c>
      <c r="H29" s="22">
        <v>0.1295</v>
      </c>
      <c r="I29" s="22">
        <v>0.129</v>
      </c>
      <c r="J29" s="11">
        <f t="shared" si="0"/>
        <v>7.0000000000000613</v>
      </c>
      <c r="K29" s="61"/>
      <c r="L29" s="61"/>
      <c r="M29" s="61"/>
      <c r="O29" s="3"/>
      <c r="P29" s="3"/>
    </row>
    <row r="30" spans="1:16" ht="15.75" customHeight="1" x14ac:dyDescent="0.3">
      <c r="A30" s="10">
        <v>23</v>
      </c>
      <c r="B30" s="20" t="s">
        <v>9</v>
      </c>
      <c r="C30" s="20" t="s">
        <v>8</v>
      </c>
      <c r="D30" s="21"/>
      <c r="E30" s="22">
        <v>0.1</v>
      </c>
      <c r="F30" s="22">
        <v>0.1278</v>
      </c>
      <c r="G30" s="22">
        <v>0.128</v>
      </c>
      <c r="H30" s="22">
        <v>0.12809999999999999</v>
      </c>
      <c r="I30" s="22">
        <v>0.128</v>
      </c>
      <c r="J30" s="11">
        <f t="shared" si="0"/>
        <v>1.4999999999998348</v>
      </c>
      <c r="K30" s="6"/>
      <c r="L30" s="6"/>
      <c r="M30" s="5"/>
      <c r="O30" s="3"/>
      <c r="P30" s="3"/>
    </row>
    <row r="31" spans="1:16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O31" s="3"/>
      <c r="P31" s="3"/>
    </row>
    <row r="32" spans="1:16" ht="15.75" customHeight="1" x14ac:dyDescent="0.3">
      <c r="A32" s="3"/>
      <c r="B32" s="20" t="s">
        <v>39</v>
      </c>
      <c r="C32" s="20" t="s">
        <v>11</v>
      </c>
      <c r="D32" s="23">
        <v>45090</v>
      </c>
      <c r="E32" s="22">
        <v>0.1</v>
      </c>
      <c r="F32" s="22">
        <v>0.1308</v>
      </c>
      <c r="G32" s="22">
        <v>0.13089999999999999</v>
      </c>
      <c r="H32" s="22">
        <v>0.1694</v>
      </c>
      <c r="I32" s="22">
        <v>0.16900000000000001</v>
      </c>
      <c r="J32" s="3"/>
      <c r="K32" s="3"/>
      <c r="L32" s="3"/>
      <c r="M32" s="3"/>
      <c r="O32" s="3"/>
      <c r="P32" s="3"/>
    </row>
    <row r="33" spans="1:13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5.75" customHeight="1" x14ac:dyDescent="0.3"/>
    <row r="35" spans="1:13" ht="15.75" customHeight="1" x14ac:dyDescent="0.3"/>
    <row r="36" spans="1:13" ht="15.75" customHeight="1" x14ac:dyDescent="0.3"/>
    <row r="37" spans="1:13" ht="15.75" customHeight="1" x14ac:dyDescent="0.3"/>
    <row r="38" spans="1:13" ht="15.75" customHeight="1" x14ac:dyDescent="0.3"/>
    <row r="39" spans="1:13" ht="15.75" customHeight="1" x14ac:dyDescent="0.3"/>
    <row r="40" spans="1:13" ht="15.75" customHeight="1" x14ac:dyDescent="0.3"/>
    <row r="41" spans="1:13" ht="15.75" customHeight="1" x14ac:dyDescent="0.3"/>
    <row r="42" spans="1:13" ht="15.75" customHeight="1" x14ac:dyDescent="0.3"/>
    <row r="43" spans="1:13" ht="15.75" customHeight="1" x14ac:dyDescent="0.3"/>
    <row r="44" spans="1:13" ht="15.75" customHeight="1" x14ac:dyDescent="0.3"/>
    <row r="45" spans="1:13" ht="15.75" customHeight="1" x14ac:dyDescent="0.3"/>
    <row r="46" spans="1:13" ht="15.75" customHeight="1" x14ac:dyDescent="0.3"/>
    <row r="47" spans="1:13" ht="15.75" customHeight="1" x14ac:dyDescent="0.3"/>
    <row r="48" spans="1:1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sheetProtection algorithmName="SHA-512" hashValue="ZUkTKcXmOn/Y1GPJpBDynhwB/ACn8QMlEoG9HHRaD8QnuhqgH2yPpdDB/73qwBze0u3jR4Hok9pn32gwhNTlQQ==" saltValue="Yf5WYfJA+MDIsBuOtL3tMA==" spinCount="100000" sheet="1" objects="1" scenarios="1"/>
  <mergeCells count="35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8:K29"/>
    <mergeCell ref="L28:L29"/>
    <mergeCell ref="M28:M29"/>
    <mergeCell ref="K24:K25"/>
    <mergeCell ref="L24:L25"/>
    <mergeCell ref="M24:M25"/>
    <mergeCell ref="K26:K27"/>
    <mergeCell ref="L26:L27"/>
    <mergeCell ref="M26:M2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B3E2-7F65-46E0-836E-2168D240C691}">
  <sheetPr codeName="Sheet5">
    <tabColor rgb="FF00B050"/>
  </sheetPr>
  <dimension ref="A1:P996"/>
  <sheetViews>
    <sheetView showGridLines="0" topLeftCell="A7" workbookViewId="0">
      <selection activeCell="B35" sqref="B35"/>
    </sheetView>
  </sheetViews>
  <sheetFormatPr defaultColWidth="11.19921875" defaultRowHeight="15" customHeight="1" x14ac:dyDescent="0.3"/>
  <cols>
    <col min="1" max="1" width="12.3984375" customWidth="1"/>
    <col min="2" max="2" width="35.3984375" customWidth="1"/>
    <col min="3" max="4" width="15.3984375" customWidth="1"/>
    <col min="5" max="5" width="18.59765625" customWidth="1"/>
    <col min="6" max="12" width="15.3984375" customWidth="1"/>
    <col min="13" max="13" width="13.3984375" customWidth="1"/>
    <col min="14" max="14" width="2.8984375" customWidth="1"/>
    <col min="15" max="15" width="15.3984375" customWidth="1"/>
    <col min="16" max="16" width="15.09765625" customWidth="1"/>
    <col min="17" max="26" width="11" customWidth="1"/>
  </cols>
  <sheetData>
    <row r="1" spans="1:16" ht="15.75" customHeight="1" x14ac:dyDescent="0.3">
      <c r="E1" s="1" t="s">
        <v>5</v>
      </c>
    </row>
    <row r="2" spans="1:16" ht="15.75" customHeight="1" x14ac:dyDescent="0.3">
      <c r="D2" s="2" t="s">
        <v>6</v>
      </c>
      <c r="E2" s="2" t="s">
        <v>7</v>
      </c>
    </row>
    <row r="3" spans="1:16" ht="15.75" customHeight="1" x14ac:dyDescent="0.3">
      <c r="D3" s="2" t="s">
        <v>8</v>
      </c>
      <c r="E3" s="2" t="s">
        <v>9</v>
      </c>
    </row>
    <row r="4" spans="1:16" ht="15.75" customHeight="1" x14ac:dyDescent="0.3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3">
      <c r="A5" s="3"/>
      <c r="B5" s="3"/>
      <c r="D5" s="3"/>
      <c r="E5" s="3"/>
    </row>
    <row r="6" spans="1:16" ht="15.75" customHeight="1" x14ac:dyDescent="0.3">
      <c r="A6" s="3"/>
      <c r="B6" s="3"/>
    </row>
    <row r="7" spans="1:16" ht="15.75" customHeight="1" x14ac:dyDescent="0.3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3">
      <c r="A8" s="2">
        <v>1</v>
      </c>
      <c r="B8" s="31" t="s">
        <v>6</v>
      </c>
      <c r="C8" s="31" t="s">
        <v>6</v>
      </c>
      <c r="D8" s="32"/>
      <c r="E8" s="31">
        <v>0.1</v>
      </c>
      <c r="F8" s="31">
        <v>0.12939999999999999</v>
      </c>
      <c r="G8" s="31">
        <v>0.12889999999999999</v>
      </c>
      <c r="H8" s="31">
        <v>0.13819999999999999</v>
      </c>
      <c r="I8" s="31">
        <v>0.1381</v>
      </c>
      <c r="J8" s="31">
        <v>90</v>
      </c>
      <c r="K8" s="6"/>
      <c r="L8" s="6"/>
      <c r="M8" s="5"/>
      <c r="O8" s="67"/>
      <c r="P8" s="68"/>
    </row>
    <row r="9" spans="1:16" ht="15.75" customHeight="1" x14ac:dyDescent="0.3">
      <c r="A9" s="2">
        <v>2</v>
      </c>
      <c r="B9" s="31" t="s">
        <v>9</v>
      </c>
      <c r="C9" s="31" t="s">
        <v>8</v>
      </c>
      <c r="D9" s="32"/>
      <c r="E9" s="31">
        <v>0.1</v>
      </c>
      <c r="F9" s="31">
        <v>0.12989999999999999</v>
      </c>
      <c r="G9" s="31">
        <v>0.12959999999999999</v>
      </c>
      <c r="H9" s="31">
        <v>0.12989999999999999</v>
      </c>
      <c r="I9" s="31">
        <v>0.12959999999999999</v>
      </c>
      <c r="J9" s="31">
        <v>0</v>
      </c>
      <c r="K9" s="6"/>
      <c r="L9" s="6"/>
      <c r="M9" s="5"/>
    </row>
    <row r="10" spans="1:16" ht="15.75" customHeight="1" x14ac:dyDescent="0.3">
      <c r="A10" s="2">
        <v>3</v>
      </c>
      <c r="B10" s="31" t="s">
        <v>30</v>
      </c>
      <c r="C10" s="31" t="s">
        <v>11</v>
      </c>
      <c r="D10" s="33">
        <v>45097</v>
      </c>
      <c r="E10" s="31">
        <v>0.1</v>
      </c>
      <c r="F10" s="31">
        <v>0.12759999999999999</v>
      </c>
      <c r="G10" s="31">
        <v>0.1275</v>
      </c>
      <c r="H10" s="31">
        <v>0.13339999999999999</v>
      </c>
      <c r="I10" s="31">
        <v>0.1333</v>
      </c>
      <c r="J10" s="31">
        <v>58</v>
      </c>
      <c r="K10" s="60">
        <f>AVERAGE(J10:J11)</f>
        <v>59</v>
      </c>
      <c r="L10" s="60">
        <f>STDEV(J10:J11)</f>
        <v>1.4142135623730951</v>
      </c>
      <c r="M10" s="60">
        <f>((J10-J11)*100)/AVERAGE(J10:J11)</f>
        <v>-3.3898305084745761</v>
      </c>
      <c r="O10" s="62" t="s">
        <v>6</v>
      </c>
      <c r="P10" s="63"/>
    </row>
    <row r="11" spans="1:16" ht="15.75" customHeight="1" x14ac:dyDescent="0.3">
      <c r="A11" s="2">
        <v>4</v>
      </c>
      <c r="B11" s="31" t="s">
        <v>30</v>
      </c>
      <c r="C11" s="31" t="s">
        <v>11</v>
      </c>
      <c r="D11" s="33">
        <v>45097</v>
      </c>
      <c r="E11" s="31">
        <v>0.1</v>
      </c>
      <c r="F11" s="31">
        <v>0.1275</v>
      </c>
      <c r="G11" s="31">
        <v>0.12709999999999999</v>
      </c>
      <c r="H11" s="31">
        <v>0.13339999999999999</v>
      </c>
      <c r="I11" s="31">
        <v>0.13320000000000001</v>
      </c>
      <c r="J11" s="31">
        <v>60</v>
      </c>
      <c r="K11" s="61"/>
      <c r="L11" s="61"/>
      <c r="M11" s="61"/>
      <c r="O11" s="69" t="s">
        <v>25</v>
      </c>
      <c r="P11" s="63"/>
    </row>
    <row r="12" spans="1:16" ht="15.75" customHeight="1" x14ac:dyDescent="0.3">
      <c r="A12" s="2">
        <v>5</v>
      </c>
      <c r="B12" s="31" t="s">
        <v>31</v>
      </c>
      <c r="C12" s="31" t="s">
        <v>11</v>
      </c>
      <c r="D12" s="33">
        <v>45097</v>
      </c>
      <c r="E12" s="31">
        <v>0.1</v>
      </c>
      <c r="F12" s="31">
        <v>0.1268</v>
      </c>
      <c r="G12" s="31">
        <v>0.12659999999999999</v>
      </c>
      <c r="H12" s="31">
        <v>0.1343</v>
      </c>
      <c r="I12" s="31">
        <v>0.1343</v>
      </c>
      <c r="J12" s="31">
        <v>76</v>
      </c>
      <c r="K12" s="60">
        <f>AVERAGE(J12:J13)</f>
        <v>75.5</v>
      </c>
      <c r="L12" s="60">
        <f>STDEV(J12:J13)</f>
        <v>0.70710678118654757</v>
      </c>
      <c r="M12" s="60">
        <f>((J12-J13)*100)/AVERAGE(J12:J13)</f>
        <v>1.3245033112582782</v>
      </c>
      <c r="O12" s="2" t="s">
        <v>26</v>
      </c>
      <c r="P12" s="7">
        <f>J8</f>
        <v>90</v>
      </c>
    </row>
    <row r="13" spans="1:16" ht="15.75" customHeight="1" x14ac:dyDescent="0.3">
      <c r="A13" s="2">
        <v>6</v>
      </c>
      <c r="B13" s="31" t="s">
        <v>31</v>
      </c>
      <c r="C13" s="31" t="s">
        <v>11</v>
      </c>
      <c r="D13" s="33">
        <v>45097</v>
      </c>
      <c r="E13" s="31">
        <v>0.1</v>
      </c>
      <c r="F13" s="31">
        <v>0.12889999999999999</v>
      </c>
      <c r="G13" s="31">
        <v>0.129</v>
      </c>
      <c r="H13" s="31">
        <v>0.1366</v>
      </c>
      <c r="I13" s="31">
        <v>0.1363</v>
      </c>
      <c r="J13" s="31">
        <v>75</v>
      </c>
      <c r="K13" s="61"/>
      <c r="L13" s="61"/>
      <c r="M13" s="61"/>
      <c r="O13" s="2" t="s">
        <v>27</v>
      </c>
      <c r="P13" s="7">
        <f>P12/93.2*100</f>
        <v>96.566523605150209</v>
      </c>
    </row>
    <row r="14" spans="1:16" ht="15.75" customHeight="1" x14ac:dyDescent="0.3">
      <c r="A14" s="2">
        <v>7</v>
      </c>
      <c r="B14" s="31" t="s">
        <v>32</v>
      </c>
      <c r="C14" s="31" t="s">
        <v>11</v>
      </c>
      <c r="D14" s="33">
        <v>45097</v>
      </c>
      <c r="E14" s="31">
        <v>0.1</v>
      </c>
      <c r="F14" s="31">
        <v>0.12809999999999999</v>
      </c>
      <c r="G14" s="31">
        <v>0.12790000000000001</v>
      </c>
      <c r="H14" s="31">
        <v>0.12970000000000001</v>
      </c>
      <c r="I14" s="31">
        <v>0.1295</v>
      </c>
      <c r="J14" s="31">
        <v>16</v>
      </c>
      <c r="K14" s="60">
        <f>AVERAGE(J14:J15)</f>
        <v>17.75</v>
      </c>
      <c r="L14" s="60">
        <f>STDEV(J14:J15)</f>
        <v>2.4748737341529163</v>
      </c>
      <c r="M14" s="60">
        <f>((J14-J15)*100)/AVERAGE(J14:J15)</f>
        <v>-19.718309859154928</v>
      </c>
    </row>
    <row r="15" spans="1:16" ht="15.75" customHeight="1" x14ac:dyDescent="0.3">
      <c r="A15" s="2">
        <v>8</v>
      </c>
      <c r="B15" s="31" t="s">
        <v>32</v>
      </c>
      <c r="C15" s="31" t="s">
        <v>11</v>
      </c>
      <c r="D15" s="33">
        <v>45097</v>
      </c>
      <c r="E15" s="31">
        <v>0.1</v>
      </c>
      <c r="F15" s="31">
        <v>0.12889999999999999</v>
      </c>
      <c r="G15" s="31">
        <v>0.12859999999999999</v>
      </c>
      <c r="H15" s="31">
        <v>0.13089999999999999</v>
      </c>
      <c r="I15" s="31">
        <v>0.1305</v>
      </c>
      <c r="J15" s="31">
        <v>19.5</v>
      </c>
      <c r="K15" s="61"/>
      <c r="L15" s="61"/>
      <c r="M15" s="61"/>
      <c r="O15" s="62" t="s">
        <v>28</v>
      </c>
      <c r="P15" s="63"/>
    </row>
    <row r="16" spans="1:16" ht="15.75" customHeight="1" x14ac:dyDescent="0.3">
      <c r="A16" s="2">
        <v>9</v>
      </c>
      <c r="B16" s="31" t="s">
        <v>2</v>
      </c>
      <c r="C16" s="31" t="s">
        <v>11</v>
      </c>
      <c r="D16" s="33">
        <v>45097</v>
      </c>
      <c r="E16" s="31">
        <v>0.1</v>
      </c>
      <c r="F16" s="31">
        <v>0.12820000000000001</v>
      </c>
      <c r="G16" s="31">
        <v>0.12820000000000001</v>
      </c>
      <c r="H16" s="31">
        <v>0.13109999999999999</v>
      </c>
      <c r="I16" s="31">
        <v>0.13070000000000001</v>
      </c>
      <c r="J16" s="31">
        <v>27</v>
      </c>
      <c r="K16" s="60">
        <f>AVERAGE(J16:J17)</f>
        <v>26</v>
      </c>
      <c r="L16" s="60">
        <f>STDEV(J16:J17)</f>
        <v>1.4142135623730951</v>
      </c>
      <c r="M16" s="60">
        <f>((J16-J17)*100)/AVERAGE(J16:J17)</f>
        <v>7.6923076923076925</v>
      </c>
      <c r="O16" s="2" t="s">
        <v>9</v>
      </c>
      <c r="P16" s="7">
        <f>AVERAGE(J9,J28)</f>
        <v>0.25</v>
      </c>
    </row>
    <row r="17" spans="1:16" ht="15.75" customHeight="1" x14ac:dyDescent="0.3">
      <c r="A17" s="2">
        <v>10</v>
      </c>
      <c r="B17" s="31" t="s">
        <v>2</v>
      </c>
      <c r="C17" s="31" t="s">
        <v>11</v>
      </c>
      <c r="D17" s="33">
        <v>45097</v>
      </c>
      <c r="E17" s="31">
        <v>0.1</v>
      </c>
      <c r="F17" s="31">
        <v>0.129</v>
      </c>
      <c r="G17" s="31">
        <v>0.1288</v>
      </c>
      <c r="H17" s="31">
        <v>0.13139999999999999</v>
      </c>
      <c r="I17" s="31">
        <v>0.13139999999999999</v>
      </c>
      <c r="J17" s="31">
        <v>25</v>
      </c>
      <c r="K17" s="61"/>
      <c r="L17" s="61"/>
      <c r="M17" s="61"/>
      <c r="O17" s="3"/>
      <c r="P17" s="3"/>
    </row>
    <row r="18" spans="1:16" ht="15.75" customHeight="1" x14ac:dyDescent="0.3">
      <c r="A18" s="2">
        <v>11</v>
      </c>
      <c r="B18" s="31" t="s">
        <v>33</v>
      </c>
      <c r="C18" s="31" t="s">
        <v>11</v>
      </c>
      <c r="D18" s="33">
        <v>45097</v>
      </c>
      <c r="E18" s="31">
        <v>0.1</v>
      </c>
      <c r="F18" s="31">
        <v>0.12790000000000001</v>
      </c>
      <c r="G18" s="31">
        <v>0.1275</v>
      </c>
      <c r="H18" s="31">
        <v>0.13020000000000001</v>
      </c>
      <c r="I18" s="31">
        <v>0.13009999999999999</v>
      </c>
      <c r="J18" s="31">
        <v>24.5</v>
      </c>
      <c r="K18" s="60">
        <f>AVERAGE(J18:J19)</f>
        <v>24</v>
      </c>
      <c r="L18" s="60">
        <f>STDEV(J18:J19)</f>
        <v>0.70710678118654757</v>
      </c>
      <c r="M18" s="60">
        <f>((J18-J19)*100)/AVERAGE(J18:J19)</f>
        <v>4.166666666666667</v>
      </c>
    </row>
    <row r="19" spans="1:16" ht="15.75" customHeight="1" x14ac:dyDescent="0.3">
      <c r="A19" s="2">
        <v>12</v>
      </c>
      <c r="B19" s="31" t="s">
        <v>33</v>
      </c>
      <c r="C19" s="31" t="s">
        <v>11</v>
      </c>
      <c r="D19" s="33">
        <v>45097</v>
      </c>
      <c r="E19" s="31">
        <v>0.1</v>
      </c>
      <c r="F19" s="31">
        <v>0.1298</v>
      </c>
      <c r="G19" s="31">
        <v>0.1295</v>
      </c>
      <c r="H19" s="31">
        <v>0.13200000000000001</v>
      </c>
      <c r="I19" s="31">
        <v>0.13200000000000001</v>
      </c>
      <c r="J19" s="31">
        <v>23.5</v>
      </c>
      <c r="K19" s="61"/>
      <c r="L19" s="61"/>
      <c r="M19" s="61"/>
      <c r="O19" s="8"/>
      <c r="P19" s="8"/>
    </row>
    <row r="20" spans="1:16" ht="15.75" customHeight="1" x14ac:dyDescent="0.3">
      <c r="A20" s="2">
        <v>13</v>
      </c>
      <c r="B20" s="31" t="s">
        <v>34</v>
      </c>
      <c r="C20" s="31" t="s">
        <v>11</v>
      </c>
      <c r="D20" s="33">
        <v>45097</v>
      </c>
      <c r="E20" s="31">
        <v>0.1</v>
      </c>
      <c r="F20" s="31">
        <v>0.1278</v>
      </c>
      <c r="G20" s="31">
        <v>0.1278</v>
      </c>
      <c r="H20" s="31">
        <v>0.1295</v>
      </c>
      <c r="I20" s="31">
        <v>0.12909999999999999</v>
      </c>
      <c r="J20" s="31">
        <v>15</v>
      </c>
      <c r="K20" s="60">
        <f>AVERAGE(J20:J21)</f>
        <v>15</v>
      </c>
      <c r="L20" s="60">
        <f>STDEV(J20:J21)</f>
        <v>0</v>
      </c>
      <c r="M20" s="60">
        <f>((J20-J21)*100)/AVERAGE(J20:J21)</f>
        <v>0</v>
      </c>
      <c r="O20" s="3"/>
      <c r="P20" s="3"/>
    </row>
    <row r="21" spans="1:16" ht="15.75" customHeight="1" x14ac:dyDescent="0.3">
      <c r="A21" s="2">
        <v>14</v>
      </c>
      <c r="B21" s="31" t="s">
        <v>34</v>
      </c>
      <c r="C21" s="31" t="s">
        <v>11</v>
      </c>
      <c r="D21" s="33">
        <v>45097</v>
      </c>
      <c r="E21" s="31">
        <v>0.1</v>
      </c>
      <c r="F21" s="31">
        <v>0.12970000000000001</v>
      </c>
      <c r="G21" s="31">
        <v>0.12970000000000001</v>
      </c>
      <c r="H21" s="31">
        <v>0.1313</v>
      </c>
      <c r="I21" s="31">
        <v>0.13109999999999999</v>
      </c>
      <c r="J21" s="31">
        <v>15</v>
      </c>
      <c r="K21" s="61"/>
      <c r="L21" s="61"/>
      <c r="M21" s="61"/>
      <c r="O21" s="3"/>
      <c r="P21" s="3"/>
    </row>
    <row r="22" spans="1:16" ht="15.75" customHeight="1" x14ac:dyDescent="0.3">
      <c r="A22" s="2">
        <v>15</v>
      </c>
      <c r="B22" s="31" t="s">
        <v>35</v>
      </c>
      <c r="C22" s="31" t="s">
        <v>11</v>
      </c>
      <c r="D22" s="33">
        <v>45097</v>
      </c>
      <c r="E22" s="31">
        <v>0.1</v>
      </c>
      <c r="F22" s="31">
        <v>0.12859999999999999</v>
      </c>
      <c r="G22" s="31">
        <v>0.1285</v>
      </c>
      <c r="H22" s="31">
        <v>0.13020000000000001</v>
      </c>
      <c r="I22" s="31">
        <v>0.12989999999999999</v>
      </c>
      <c r="J22" s="31">
        <v>15</v>
      </c>
      <c r="K22" s="60">
        <f>AVERAGE(J22:J23)</f>
        <v>15.25</v>
      </c>
      <c r="L22" s="60">
        <f>STDEV(J22:J23)</f>
        <v>0.35355339059327379</v>
      </c>
      <c r="M22" s="60">
        <f>((J22-J23)*100)/AVERAGE(J22:J23)</f>
        <v>-3.278688524590164</v>
      </c>
      <c r="O22" s="3"/>
      <c r="P22" s="3"/>
    </row>
    <row r="23" spans="1:16" ht="15.75" customHeight="1" x14ac:dyDescent="0.3">
      <c r="A23" s="2">
        <v>16</v>
      </c>
      <c r="B23" s="31" t="s">
        <v>35</v>
      </c>
      <c r="C23" s="31" t="s">
        <v>11</v>
      </c>
      <c r="D23" s="33">
        <v>45097</v>
      </c>
      <c r="E23" s="31">
        <v>0.1</v>
      </c>
      <c r="F23" s="31">
        <v>0.12839999999999999</v>
      </c>
      <c r="G23" s="31">
        <v>0.1283</v>
      </c>
      <c r="H23" s="31">
        <v>0.13</v>
      </c>
      <c r="I23" s="31">
        <v>0.1298</v>
      </c>
      <c r="J23" s="31">
        <v>15.5</v>
      </c>
      <c r="K23" s="61"/>
      <c r="L23" s="61"/>
      <c r="M23" s="61"/>
      <c r="O23" s="3"/>
      <c r="P23" s="3"/>
    </row>
    <row r="24" spans="1:16" ht="15.75" customHeight="1" x14ac:dyDescent="0.3">
      <c r="A24" s="2">
        <v>17</v>
      </c>
      <c r="B24" s="31" t="s">
        <v>36</v>
      </c>
      <c r="C24" s="31" t="s">
        <v>11</v>
      </c>
      <c r="D24" s="33">
        <v>45097</v>
      </c>
      <c r="E24" s="31">
        <v>0.1</v>
      </c>
      <c r="F24" s="31">
        <v>0.13</v>
      </c>
      <c r="G24" s="31">
        <v>0.12989999999999999</v>
      </c>
      <c r="H24" s="31">
        <v>0.1313</v>
      </c>
      <c r="I24" s="31">
        <v>0.1313</v>
      </c>
      <c r="J24" s="31">
        <v>13.5</v>
      </c>
      <c r="K24" s="60">
        <f>AVERAGE(J24:J25)</f>
        <v>13.5</v>
      </c>
      <c r="L24" s="60">
        <f>STDEV(J24:J25)</f>
        <v>0</v>
      </c>
      <c r="M24" s="60">
        <f>((J24-J25)*100)/AVERAGE(J24:J25)</f>
        <v>0</v>
      </c>
      <c r="O24" s="8"/>
      <c r="P24" s="8"/>
    </row>
    <row r="25" spans="1:16" ht="15.75" customHeight="1" x14ac:dyDescent="0.3">
      <c r="A25" s="2">
        <v>18</v>
      </c>
      <c r="B25" s="34" t="s">
        <v>36</v>
      </c>
      <c r="C25" s="31" t="s">
        <v>11</v>
      </c>
      <c r="D25" s="33">
        <v>45097</v>
      </c>
      <c r="E25" s="31">
        <v>0.1</v>
      </c>
      <c r="F25" s="31">
        <v>0.12690000000000001</v>
      </c>
      <c r="G25" s="31">
        <v>0.1268</v>
      </c>
      <c r="H25" s="31">
        <v>0.12820000000000001</v>
      </c>
      <c r="I25" s="31">
        <v>0.12820000000000001</v>
      </c>
      <c r="J25" s="31">
        <v>13.5</v>
      </c>
      <c r="K25" s="61"/>
      <c r="L25" s="61"/>
      <c r="M25" s="61"/>
      <c r="O25" s="3"/>
      <c r="P25" s="3"/>
    </row>
    <row r="26" spans="1:16" ht="15.75" customHeight="1" x14ac:dyDescent="0.3">
      <c r="A26" s="10">
        <v>19</v>
      </c>
      <c r="B26" s="31" t="s">
        <v>4</v>
      </c>
      <c r="C26" s="35" t="s">
        <v>11</v>
      </c>
      <c r="D26" s="33">
        <v>45097</v>
      </c>
      <c r="E26" s="31">
        <v>0.1</v>
      </c>
      <c r="F26" s="31">
        <v>0.12839999999999999</v>
      </c>
      <c r="G26" s="31">
        <v>0.12809999999999999</v>
      </c>
      <c r="H26" s="31">
        <v>0.13059999999999999</v>
      </c>
      <c r="I26" s="31">
        <v>0.1305</v>
      </c>
      <c r="J26" s="31">
        <v>23</v>
      </c>
      <c r="K26" s="60">
        <f>AVERAGE(J26:J27)</f>
        <v>22.25</v>
      </c>
      <c r="L26" s="60">
        <f>STDEV(J26:J27)</f>
        <v>1.0606601717798212</v>
      </c>
      <c r="M26" s="60">
        <f>((J26-J27)*100)/AVERAGE(J26:J27)</f>
        <v>6.7415730337078648</v>
      </c>
      <c r="O26" s="3"/>
      <c r="P26" s="3"/>
    </row>
    <row r="27" spans="1:16" ht="15.75" customHeight="1" x14ac:dyDescent="0.3">
      <c r="A27" s="10">
        <v>20</v>
      </c>
      <c r="B27" s="31" t="s">
        <v>4</v>
      </c>
      <c r="C27" s="35" t="s">
        <v>11</v>
      </c>
      <c r="D27" s="33">
        <v>45097</v>
      </c>
      <c r="E27" s="31">
        <v>0.1</v>
      </c>
      <c r="F27" s="31">
        <v>0.12670000000000001</v>
      </c>
      <c r="G27" s="31">
        <v>0.1263</v>
      </c>
      <c r="H27" s="31">
        <v>0.1288</v>
      </c>
      <c r="I27" s="31">
        <v>0.1285</v>
      </c>
      <c r="J27" s="31">
        <v>21.5</v>
      </c>
      <c r="K27" s="61"/>
      <c r="L27" s="61"/>
      <c r="M27" s="61"/>
      <c r="O27" s="3"/>
      <c r="P27" s="3"/>
    </row>
    <row r="28" spans="1:16" ht="15.75" customHeight="1" x14ac:dyDescent="0.3">
      <c r="A28" s="2">
        <v>25</v>
      </c>
      <c r="B28" s="31" t="s">
        <v>9</v>
      </c>
      <c r="C28" s="31" t="s">
        <v>8</v>
      </c>
      <c r="D28" s="32"/>
      <c r="E28" s="31">
        <v>0.1</v>
      </c>
      <c r="F28" s="31">
        <v>0.1303</v>
      </c>
      <c r="G28" s="31">
        <v>0.13</v>
      </c>
      <c r="H28" s="31">
        <v>0.13039999999999999</v>
      </c>
      <c r="I28" s="31">
        <v>0.13</v>
      </c>
      <c r="J28" s="31">
        <v>0.5</v>
      </c>
      <c r="K28" s="6"/>
      <c r="L28" s="6"/>
      <c r="M28" s="5"/>
      <c r="O28" s="3"/>
      <c r="P28" s="3"/>
    </row>
    <row r="29" spans="1:16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O29" s="3"/>
      <c r="P29" s="3"/>
    </row>
    <row r="30" spans="1:16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O30" s="3"/>
      <c r="P30" s="3"/>
    </row>
    <row r="31" spans="1:16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mergeCells count="32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4:K25"/>
    <mergeCell ref="L24:L25"/>
    <mergeCell ref="M24:M25"/>
    <mergeCell ref="K26:K27"/>
    <mergeCell ref="L26:L27"/>
    <mergeCell ref="M26:M27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993A-D506-4E6A-B6ED-CAD248764ADB}">
  <sheetPr codeName="Sheet6">
    <tabColor rgb="FF00B050"/>
  </sheetPr>
  <dimension ref="A1:P998"/>
  <sheetViews>
    <sheetView topLeftCell="A6" workbookViewId="0">
      <selection activeCell="E34" sqref="E34"/>
    </sheetView>
  </sheetViews>
  <sheetFormatPr defaultColWidth="11.19921875" defaultRowHeight="15" customHeight="1" x14ac:dyDescent="0.3"/>
  <cols>
    <col min="1" max="1" width="12.3984375" customWidth="1"/>
    <col min="2" max="2" width="35.3984375" customWidth="1"/>
    <col min="3" max="4" width="15.3984375" customWidth="1"/>
    <col min="5" max="5" width="18.59765625" customWidth="1"/>
    <col min="6" max="12" width="15.3984375" customWidth="1"/>
    <col min="13" max="13" width="13.3984375" customWidth="1"/>
    <col min="14" max="14" width="2.8984375" customWidth="1"/>
    <col min="15" max="15" width="15.3984375" customWidth="1"/>
    <col min="16" max="16" width="15.09765625" customWidth="1"/>
    <col min="17" max="26" width="11" customWidth="1"/>
  </cols>
  <sheetData>
    <row r="1" spans="1:16" ht="15.75" customHeight="1" x14ac:dyDescent="0.3">
      <c r="E1" s="1" t="s">
        <v>5</v>
      </c>
    </row>
    <row r="2" spans="1:16" ht="15.75" customHeight="1" x14ac:dyDescent="0.3">
      <c r="D2" s="2" t="s">
        <v>6</v>
      </c>
      <c r="E2" s="2" t="s">
        <v>7</v>
      </c>
    </row>
    <row r="3" spans="1:16" ht="15.75" customHeight="1" x14ac:dyDescent="0.3">
      <c r="D3" s="2" t="s">
        <v>8</v>
      </c>
      <c r="E3" s="2" t="s">
        <v>9</v>
      </c>
    </row>
    <row r="4" spans="1:16" ht="15.75" customHeight="1" x14ac:dyDescent="0.3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3">
      <c r="A5" s="3"/>
      <c r="B5" s="3"/>
      <c r="D5" s="3"/>
      <c r="E5" s="3"/>
    </row>
    <row r="6" spans="1:16" ht="15.75" customHeight="1" x14ac:dyDescent="0.3">
      <c r="A6" s="3"/>
      <c r="B6" s="3"/>
    </row>
    <row r="7" spans="1:16" ht="15.75" customHeight="1" x14ac:dyDescent="0.3">
      <c r="A7" s="37" t="s">
        <v>13</v>
      </c>
      <c r="B7" s="37" t="s">
        <v>14</v>
      </c>
      <c r="C7" s="37" t="s">
        <v>15</v>
      </c>
      <c r="D7" s="37" t="s">
        <v>16</v>
      </c>
      <c r="E7" s="37" t="s">
        <v>17</v>
      </c>
      <c r="F7" s="37" t="s">
        <v>18</v>
      </c>
      <c r="G7" s="37" t="s">
        <v>19</v>
      </c>
      <c r="H7" s="37" t="s">
        <v>20</v>
      </c>
      <c r="I7" s="37" t="s">
        <v>21</v>
      </c>
      <c r="J7" s="37" t="s">
        <v>0</v>
      </c>
      <c r="K7" s="37" t="s">
        <v>22</v>
      </c>
      <c r="L7" s="37" t="s">
        <v>1</v>
      </c>
      <c r="M7" s="37" t="s">
        <v>23</v>
      </c>
      <c r="O7" s="65" t="s">
        <v>24</v>
      </c>
      <c r="P7" s="66"/>
    </row>
    <row r="8" spans="1:16" ht="15.75" customHeight="1" x14ac:dyDescent="0.3">
      <c r="A8" s="31">
        <v>22</v>
      </c>
      <c r="B8" s="31" t="s">
        <v>6</v>
      </c>
      <c r="C8" s="31" t="s">
        <v>6</v>
      </c>
      <c r="D8" s="32"/>
      <c r="E8" s="31">
        <v>0.1</v>
      </c>
      <c r="F8" s="31">
        <v>0.1288</v>
      </c>
      <c r="G8" s="31">
        <v>0.1288</v>
      </c>
      <c r="H8" s="31">
        <v>0.13750000000000001</v>
      </c>
      <c r="I8" s="31">
        <v>0.13719999999999999</v>
      </c>
      <c r="J8" s="2">
        <f t="shared" ref="J8:J29" si="0">1000*(AVERAGE(H8:I8)-AVERAGE(F8:G8))/E8</f>
        <v>85.500000000000014</v>
      </c>
      <c r="K8" s="6"/>
      <c r="L8" s="6"/>
      <c r="M8" s="5"/>
      <c r="O8" s="67"/>
      <c r="P8" s="68"/>
    </row>
    <row r="9" spans="1:16" ht="15.75" customHeight="1" x14ac:dyDescent="0.3">
      <c r="A9" s="31">
        <v>23</v>
      </c>
      <c r="B9" s="31" t="s">
        <v>9</v>
      </c>
      <c r="C9" s="31" t="s">
        <v>8</v>
      </c>
      <c r="D9" s="32"/>
      <c r="E9" s="31">
        <v>0.1</v>
      </c>
      <c r="F9" s="31">
        <v>0.12889999999999999</v>
      </c>
      <c r="G9" s="31">
        <v>0.12870000000000001</v>
      </c>
      <c r="H9" s="31">
        <v>0.12859999999999999</v>
      </c>
      <c r="I9" s="31">
        <v>0.1285</v>
      </c>
      <c r="J9" s="2">
        <f t="shared" si="0"/>
        <v>-2.5000000000000022</v>
      </c>
      <c r="K9" s="6"/>
      <c r="L9" s="6"/>
      <c r="M9" s="5"/>
    </row>
    <row r="10" spans="1:16" ht="15.75" customHeight="1" x14ac:dyDescent="0.3">
      <c r="A10" s="31">
        <v>24</v>
      </c>
      <c r="B10" s="31" t="s">
        <v>30</v>
      </c>
      <c r="C10" s="31" t="s">
        <v>11</v>
      </c>
      <c r="D10" s="33">
        <v>45104</v>
      </c>
      <c r="E10" s="31">
        <v>0.1</v>
      </c>
      <c r="F10" s="31">
        <v>0.12889999999999999</v>
      </c>
      <c r="G10" s="31">
        <v>0.12889999999999999</v>
      </c>
      <c r="H10" s="31">
        <v>0.15359999999999999</v>
      </c>
      <c r="I10" s="31">
        <v>0.1537</v>
      </c>
      <c r="J10" s="2">
        <f t="shared" si="0"/>
        <v>247.5000000000002</v>
      </c>
      <c r="K10" s="60">
        <f>AVERAGE(J10:J11)</f>
        <v>251.00000000000023</v>
      </c>
      <c r="L10" s="60">
        <f>STDEV(J10:J11)</f>
        <v>4.9497474683058726</v>
      </c>
      <c r="M10" s="60">
        <f>((J10-J11)*100)/AVERAGE(J10:J11)</f>
        <v>-2.7888446215139644</v>
      </c>
      <c r="O10" s="62" t="s">
        <v>6</v>
      </c>
      <c r="P10" s="63"/>
    </row>
    <row r="11" spans="1:16" ht="15.75" customHeight="1" x14ac:dyDescent="0.3">
      <c r="A11" s="31">
        <v>25</v>
      </c>
      <c r="B11" s="31" t="s">
        <v>30</v>
      </c>
      <c r="C11" s="31" t="s">
        <v>11</v>
      </c>
      <c r="D11" s="33">
        <v>45104</v>
      </c>
      <c r="E11" s="31">
        <v>0.1</v>
      </c>
      <c r="F11" s="31">
        <v>0.128</v>
      </c>
      <c r="G11" s="31">
        <v>0.1283</v>
      </c>
      <c r="H11" s="31">
        <v>0.1537</v>
      </c>
      <c r="I11" s="31">
        <v>0.1535</v>
      </c>
      <c r="J11" s="2">
        <f t="shared" si="0"/>
        <v>254.50000000000026</v>
      </c>
      <c r="K11" s="61"/>
      <c r="L11" s="61"/>
      <c r="M11" s="61"/>
      <c r="O11" s="69" t="s">
        <v>25</v>
      </c>
      <c r="P11" s="63"/>
    </row>
    <row r="12" spans="1:16" ht="15.75" customHeight="1" x14ac:dyDescent="0.3">
      <c r="A12" s="31">
        <v>26</v>
      </c>
      <c r="B12" s="31" t="s">
        <v>31</v>
      </c>
      <c r="C12" s="31" t="s">
        <v>11</v>
      </c>
      <c r="D12" s="33">
        <v>45104</v>
      </c>
      <c r="E12" s="31">
        <v>0.1</v>
      </c>
      <c r="F12" s="31">
        <v>0.12909999999999999</v>
      </c>
      <c r="G12" s="31">
        <v>0.129</v>
      </c>
      <c r="H12" s="31">
        <v>0.1356</v>
      </c>
      <c r="I12" s="31">
        <v>0.13569999999999999</v>
      </c>
      <c r="J12" s="2">
        <f t="shared" si="0"/>
        <v>65.999999999999943</v>
      </c>
      <c r="K12" s="60">
        <f>AVERAGE(J12:J13)</f>
        <v>68</v>
      </c>
      <c r="L12" s="60">
        <f>STDEV(J12:J13)</f>
        <v>2.8284271247462707</v>
      </c>
      <c r="M12" s="60">
        <f>((J12-J13)*100)/AVERAGE(J12:J13)</f>
        <v>-5.882352941176638</v>
      </c>
      <c r="O12" s="2" t="s">
        <v>26</v>
      </c>
      <c r="P12" s="7">
        <f>J8</f>
        <v>85.500000000000014</v>
      </c>
    </row>
    <row r="13" spans="1:16" ht="15.75" customHeight="1" x14ac:dyDescent="0.3">
      <c r="A13" s="31">
        <v>27</v>
      </c>
      <c r="B13" s="31" t="s">
        <v>31</v>
      </c>
      <c r="C13" s="31" t="s">
        <v>11</v>
      </c>
      <c r="D13" s="33">
        <v>45104</v>
      </c>
      <c r="E13" s="31">
        <v>0.1</v>
      </c>
      <c r="F13" s="31">
        <v>0.12609999999999999</v>
      </c>
      <c r="G13" s="31">
        <v>0.1263</v>
      </c>
      <c r="H13" s="31">
        <v>0.1333</v>
      </c>
      <c r="I13" s="31">
        <v>0.1331</v>
      </c>
      <c r="J13" s="2">
        <f t="shared" si="0"/>
        <v>70.000000000000057</v>
      </c>
      <c r="K13" s="61"/>
      <c r="L13" s="61"/>
      <c r="M13" s="61"/>
      <c r="O13" s="2" t="s">
        <v>27</v>
      </c>
      <c r="P13" s="7">
        <f>P12/93.2*100</f>
        <v>91.738197424892718</v>
      </c>
    </row>
    <row r="14" spans="1:16" ht="15.75" customHeight="1" x14ac:dyDescent="0.3">
      <c r="A14" s="31">
        <v>28</v>
      </c>
      <c r="B14" s="31" t="s">
        <v>32</v>
      </c>
      <c r="C14" s="31" t="s">
        <v>11</v>
      </c>
      <c r="D14" s="33">
        <v>45104</v>
      </c>
      <c r="E14" s="31">
        <v>0.1</v>
      </c>
      <c r="F14" s="31">
        <v>0.12759999999999999</v>
      </c>
      <c r="G14" s="31">
        <v>0.1273</v>
      </c>
      <c r="H14" s="31">
        <v>0.1323</v>
      </c>
      <c r="I14" s="31">
        <v>0.13220000000000001</v>
      </c>
      <c r="J14" s="2">
        <f t="shared" si="0"/>
        <v>47.999999999999986</v>
      </c>
      <c r="K14" s="60">
        <f>AVERAGE(J14:J15)</f>
        <v>47.999999999999986</v>
      </c>
      <c r="L14" s="60">
        <f>STDEV(J14:J15)</f>
        <v>0</v>
      </c>
      <c r="M14" s="60">
        <f>((J14-J15)*100)/AVERAGE(J14:J15)</f>
        <v>0</v>
      </c>
    </row>
    <row r="15" spans="1:16" ht="15.75" customHeight="1" x14ac:dyDescent="0.3">
      <c r="A15" s="31">
        <v>29</v>
      </c>
      <c r="B15" s="31" t="s">
        <v>32</v>
      </c>
      <c r="C15" s="31" t="s">
        <v>11</v>
      </c>
      <c r="D15" s="33">
        <v>45104</v>
      </c>
      <c r="E15" s="31">
        <v>0.1</v>
      </c>
      <c r="F15" s="31">
        <v>0.12770000000000001</v>
      </c>
      <c r="G15" s="31">
        <v>0.12770000000000001</v>
      </c>
      <c r="H15" s="31">
        <v>0.13250000000000001</v>
      </c>
      <c r="I15" s="39">
        <v>0.13250000000000001</v>
      </c>
      <c r="J15" s="2">
        <f t="shared" si="0"/>
        <v>47.999999999999986</v>
      </c>
      <c r="K15" s="61"/>
      <c r="L15" s="61"/>
      <c r="M15" s="61"/>
      <c r="O15" s="62" t="s">
        <v>28</v>
      </c>
      <c r="P15" s="63"/>
    </row>
    <row r="16" spans="1:16" ht="15.75" customHeight="1" x14ac:dyDescent="0.3">
      <c r="A16" s="31">
        <v>30</v>
      </c>
      <c r="B16" s="31" t="s">
        <v>2</v>
      </c>
      <c r="C16" s="31" t="s">
        <v>11</v>
      </c>
      <c r="D16" s="33">
        <v>45104</v>
      </c>
      <c r="E16" s="31">
        <v>0.1</v>
      </c>
      <c r="F16" s="31">
        <v>0.12839999999999999</v>
      </c>
      <c r="G16" s="31">
        <v>0.12859999999999999</v>
      </c>
      <c r="H16" s="31">
        <v>0.1343</v>
      </c>
      <c r="I16" s="31">
        <v>0.13450000000000001</v>
      </c>
      <c r="J16" s="2">
        <f t="shared" si="0"/>
        <v>59.000000000000163</v>
      </c>
      <c r="K16" s="60">
        <f>AVERAGE(J16:J17)</f>
        <v>59.500000000000107</v>
      </c>
      <c r="L16" s="60">
        <f>STDEV(J16:J17)</f>
        <v>0.70710678118646708</v>
      </c>
      <c r="M16" s="60">
        <f>((J16-J17)*100)/AVERAGE(J16:J17)</f>
        <v>-1.680672268907369</v>
      </c>
      <c r="O16" s="2" t="s">
        <v>9</v>
      </c>
      <c r="P16" s="7" t="e">
        <f>AVERAGE(J9,#REF!)</f>
        <v>#REF!</v>
      </c>
    </row>
    <row r="17" spans="1:16" ht="15.75" customHeight="1" x14ac:dyDescent="0.3">
      <c r="A17" s="31">
        <v>31</v>
      </c>
      <c r="B17" s="31" t="s">
        <v>2</v>
      </c>
      <c r="C17" s="31" t="s">
        <v>11</v>
      </c>
      <c r="D17" s="33">
        <v>45104</v>
      </c>
      <c r="E17" s="31">
        <v>0.1</v>
      </c>
      <c r="F17" s="31">
        <v>0.1293</v>
      </c>
      <c r="G17" s="31">
        <v>0.12909999999999999</v>
      </c>
      <c r="H17" s="31">
        <v>0.13519999999999999</v>
      </c>
      <c r="I17" s="31">
        <v>0.13519999999999999</v>
      </c>
      <c r="J17" s="2">
        <f t="shared" si="0"/>
        <v>60.00000000000005</v>
      </c>
      <c r="K17" s="61"/>
      <c r="L17" s="61"/>
      <c r="M17" s="61"/>
      <c r="O17" s="3"/>
      <c r="P17" s="3"/>
    </row>
    <row r="18" spans="1:16" ht="15.75" customHeight="1" x14ac:dyDescent="0.3">
      <c r="A18" s="31">
        <v>32</v>
      </c>
      <c r="B18" s="31" t="s">
        <v>33</v>
      </c>
      <c r="C18" s="31" t="s">
        <v>11</v>
      </c>
      <c r="D18" s="33">
        <v>45104</v>
      </c>
      <c r="E18" s="31">
        <v>0.1</v>
      </c>
      <c r="F18" s="31">
        <v>0.12970000000000001</v>
      </c>
      <c r="G18" s="31">
        <v>0.13009999999999999</v>
      </c>
      <c r="H18" s="31">
        <v>0.13439999999999999</v>
      </c>
      <c r="I18" s="31">
        <v>0.13439999999999999</v>
      </c>
      <c r="J18" s="2">
        <f t="shared" si="0"/>
        <v>44.999999999999758</v>
      </c>
      <c r="K18" s="60">
        <f>AVERAGE(J18:J19)</f>
        <v>44.749999999999787</v>
      </c>
      <c r="L18" s="60">
        <f>STDEV(J18:J19)</f>
        <v>0.35355339059323354</v>
      </c>
      <c r="M18" s="60">
        <f>((J18-J19)*100)/AVERAGE(J18:J19)</f>
        <v>1.1173184357540682</v>
      </c>
    </row>
    <row r="19" spans="1:16" ht="15.75" customHeight="1" x14ac:dyDescent="0.3">
      <c r="A19" s="31">
        <v>33</v>
      </c>
      <c r="B19" s="31" t="s">
        <v>33</v>
      </c>
      <c r="C19" s="31" t="s">
        <v>11</v>
      </c>
      <c r="D19" s="33">
        <v>45104</v>
      </c>
      <c r="E19" s="31">
        <v>0.1</v>
      </c>
      <c r="F19" s="31">
        <v>0.13020000000000001</v>
      </c>
      <c r="G19" s="31">
        <v>0.13039999999999999</v>
      </c>
      <c r="H19" s="31">
        <v>0.1348</v>
      </c>
      <c r="I19" s="31">
        <v>0.13469999999999999</v>
      </c>
      <c r="J19" s="2">
        <f t="shared" si="0"/>
        <v>44.499999999999815</v>
      </c>
      <c r="K19" s="61"/>
      <c r="L19" s="61"/>
      <c r="M19" s="61"/>
      <c r="O19" s="8"/>
      <c r="P19" s="8"/>
    </row>
    <row r="20" spans="1:16" ht="15.75" customHeight="1" x14ac:dyDescent="0.3">
      <c r="A20" s="31">
        <v>34</v>
      </c>
      <c r="B20" s="31" t="s">
        <v>34</v>
      </c>
      <c r="C20" s="31" t="s">
        <v>11</v>
      </c>
      <c r="D20" s="33">
        <v>45104</v>
      </c>
      <c r="E20" s="31">
        <v>0.1</v>
      </c>
      <c r="F20" s="31">
        <v>0.12870000000000001</v>
      </c>
      <c r="G20" s="31">
        <v>0.12859999999999999</v>
      </c>
      <c r="H20" s="31">
        <v>0.1323</v>
      </c>
      <c r="I20" s="31">
        <v>0.13239999999999999</v>
      </c>
      <c r="J20" s="2">
        <f t="shared" si="0"/>
        <v>37.000000000000085</v>
      </c>
      <c r="K20" s="60">
        <f>AVERAGE(J20:J21)</f>
        <v>37.250000000000057</v>
      </c>
      <c r="L20" s="60">
        <f>STDEV(J20:J21)</f>
        <v>0.35355339059323859</v>
      </c>
      <c r="M20" s="60">
        <f>((J20-J21)*100)/AVERAGE(J20:J21)</f>
        <v>-1.3422818791944953</v>
      </c>
      <c r="O20" s="3"/>
      <c r="P20" s="3"/>
    </row>
    <row r="21" spans="1:16" ht="15.75" customHeight="1" x14ac:dyDescent="0.3">
      <c r="A21" s="31">
        <v>35</v>
      </c>
      <c r="B21" s="31" t="s">
        <v>34</v>
      </c>
      <c r="C21" s="31" t="s">
        <v>11</v>
      </c>
      <c r="D21" s="33">
        <v>45104</v>
      </c>
      <c r="E21" s="31">
        <v>0.1</v>
      </c>
      <c r="F21" s="31">
        <v>0.1295</v>
      </c>
      <c r="G21" s="31">
        <v>0.12939999999999999</v>
      </c>
      <c r="H21" s="31">
        <v>0.13320000000000001</v>
      </c>
      <c r="I21" s="31">
        <v>0.13320000000000001</v>
      </c>
      <c r="J21" s="2">
        <f t="shared" si="0"/>
        <v>37.500000000000036</v>
      </c>
      <c r="K21" s="61"/>
      <c r="L21" s="61"/>
      <c r="M21" s="61"/>
      <c r="O21" s="3"/>
      <c r="P21" s="3"/>
    </row>
    <row r="22" spans="1:16" ht="15.75" customHeight="1" x14ac:dyDescent="0.3">
      <c r="A22" s="31">
        <v>36</v>
      </c>
      <c r="B22" s="31" t="s">
        <v>35</v>
      </c>
      <c r="C22" s="31" t="s">
        <v>11</v>
      </c>
      <c r="D22" s="33">
        <v>45104</v>
      </c>
      <c r="E22" s="31">
        <v>0.1</v>
      </c>
      <c r="F22" s="31">
        <v>0.13</v>
      </c>
      <c r="G22" s="31">
        <v>0.13009999999999999</v>
      </c>
      <c r="H22" s="31">
        <v>0.13320000000000001</v>
      </c>
      <c r="I22" s="31">
        <v>0.1331</v>
      </c>
      <c r="J22" s="2">
        <f t="shared" si="0"/>
        <v>30.999999999999915</v>
      </c>
      <c r="K22" s="60">
        <f>AVERAGE(J22:J23)</f>
        <v>30.999999999999915</v>
      </c>
      <c r="L22" s="60">
        <f>STDEV(J22:J23)</f>
        <v>0</v>
      </c>
      <c r="M22" s="60">
        <f>((J22-J23)*100)/AVERAGE(J22:J23)</f>
        <v>0</v>
      </c>
      <c r="O22" s="3"/>
      <c r="P22" s="3"/>
    </row>
    <row r="23" spans="1:16" ht="15.75" customHeight="1" x14ac:dyDescent="0.3">
      <c r="A23" s="31">
        <v>37</v>
      </c>
      <c r="B23" s="31" t="s">
        <v>35</v>
      </c>
      <c r="C23" s="31" t="s">
        <v>11</v>
      </c>
      <c r="D23" s="33">
        <v>45104</v>
      </c>
      <c r="E23" s="31">
        <v>0.1</v>
      </c>
      <c r="F23" s="31">
        <v>0.1295</v>
      </c>
      <c r="G23" s="31">
        <v>0.1293</v>
      </c>
      <c r="H23" s="31">
        <v>0.13250000000000001</v>
      </c>
      <c r="I23" s="31">
        <v>0.13250000000000001</v>
      </c>
      <c r="J23" s="2">
        <f t="shared" si="0"/>
        <v>30.999999999999915</v>
      </c>
      <c r="K23" s="61"/>
      <c r="L23" s="61"/>
      <c r="M23" s="61"/>
      <c r="O23" s="3"/>
      <c r="P23" s="3"/>
    </row>
    <row r="24" spans="1:16" ht="15.75" customHeight="1" x14ac:dyDescent="0.3">
      <c r="A24" s="31">
        <v>38</v>
      </c>
      <c r="B24" s="31" t="s">
        <v>36</v>
      </c>
      <c r="C24" s="31" t="s">
        <v>11</v>
      </c>
      <c r="D24" s="33">
        <v>45104</v>
      </c>
      <c r="E24" s="31">
        <v>0.1</v>
      </c>
      <c r="F24" s="31">
        <v>0.1298</v>
      </c>
      <c r="G24" s="31">
        <v>0.12970000000000001</v>
      </c>
      <c r="H24" s="31">
        <v>0.13200000000000001</v>
      </c>
      <c r="I24" s="31">
        <v>0.13220000000000001</v>
      </c>
      <c r="J24" s="2">
        <f t="shared" si="0"/>
        <v>23.499999999999908</v>
      </c>
      <c r="K24" s="60">
        <f>AVERAGE(J24:J25)</f>
        <v>22.249999999999908</v>
      </c>
      <c r="L24" s="60">
        <f>STDEV(J24:J25)</f>
        <v>1.7677669529663689</v>
      </c>
      <c r="M24" s="60">
        <f>((J24-J25)*100)/AVERAGE(J24:J25)</f>
        <v>11.235955056179822</v>
      </c>
      <c r="O24" s="8"/>
      <c r="P24" s="8"/>
    </row>
    <row r="25" spans="1:16" ht="15.75" customHeight="1" x14ac:dyDescent="0.3">
      <c r="A25" s="31">
        <v>39</v>
      </c>
      <c r="B25" s="34" t="s">
        <v>36</v>
      </c>
      <c r="C25" s="31" t="s">
        <v>11</v>
      </c>
      <c r="D25" s="33">
        <v>45104</v>
      </c>
      <c r="E25" s="31">
        <v>0.1</v>
      </c>
      <c r="F25" s="31">
        <v>0.1288</v>
      </c>
      <c r="G25" s="31">
        <v>0.1288</v>
      </c>
      <c r="H25" s="31">
        <v>0.13089999999999999</v>
      </c>
      <c r="I25" s="31">
        <v>0.13089999999999999</v>
      </c>
      <c r="J25" s="2">
        <f t="shared" si="0"/>
        <v>20.999999999999908</v>
      </c>
      <c r="K25" s="61"/>
      <c r="L25" s="61"/>
      <c r="M25" s="61"/>
      <c r="O25" s="3"/>
      <c r="P25" s="3"/>
    </row>
    <row r="26" spans="1:16" ht="15.75" customHeight="1" x14ac:dyDescent="0.3">
      <c r="A26" s="38">
        <v>40</v>
      </c>
      <c r="B26" s="31" t="s">
        <v>4</v>
      </c>
      <c r="C26" s="35" t="s">
        <v>11</v>
      </c>
      <c r="D26" s="33">
        <v>45104</v>
      </c>
      <c r="E26" s="31">
        <v>0.1</v>
      </c>
      <c r="F26" s="31">
        <v>0.129</v>
      </c>
      <c r="G26" s="31">
        <v>0.12889999999999999</v>
      </c>
      <c r="H26" s="31">
        <v>0.13250000000000001</v>
      </c>
      <c r="I26" s="31">
        <v>0.1328</v>
      </c>
      <c r="J26" s="2">
        <f t="shared" si="0"/>
        <v>36.999999999999808</v>
      </c>
      <c r="K26" s="60">
        <f>AVERAGE(J26:J27)</f>
        <v>36.999999999999943</v>
      </c>
      <c r="L26" s="60">
        <f>STDEV(J26:J27)</f>
        <v>1.9601194230935054E-13</v>
      </c>
      <c r="M26" s="60">
        <f>((J26-J27)*100)/AVERAGE(J26:J27)</f>
        <v>-7.4895045120659329E-13</v>
      </c>
      <c r="O26" s="3"/>
      <c r="P26" s="3"/>
    </row>
    <row r="27" spans="1:16" ht="15.75" customHeight="1" x14ac:dyDescent="0.3">
      <c r="A27" s="38">
        <v>41</v>
      </c>
      <c r="B27" s="31" t="s">
        <v>4</v>
      </c>
      <c r="C27" s="35" t="s">
        <v>11</v>
      </c>
      <c r="D27" s="33">
        <v>45104</v>
      </c>
      <c r="E27" s="31">
        <v>0.1</v>
      </c>
      <c r="F27" s="31">
        <v>0.12659999999999999</v>
      </c>
      <c r="G27" s="31">
        <v>0.1265</v>
      </c>
      <c r="H27" s="31">
        <v>0.13020000000000001</v>
      </c>
      <c r="I27" s="31">
        <v>0.1303</v>
      </c>
      <c r="J27" s="2">
        <f t="shared" si="0"/>
        <v>37.000000000000085</v>
      </c>
      <c r="K27" s="61"/>
      <c r="L27" s="61"/>
      <c r="M27" s="61"/>
      <c r="O27" s="3"/>
      <c r="P27" s="3"/>
    </row>
    <row r="28" spans="1:16" ht="15.75" customHeight="1" x14ac:dyDescent="0.3">
      <c r="A28" s="31">
        <v>42</v>
      </c>
      <c r="B28" s="36" t="s">
        <v>3</v>
      </c>
      <c r="C28" s="31" t="s">
        <v>11</v>
      </c>
      <c r="D28" s="33">
        <v>45104</v>
      </c>
      <c r="E28" s="31">
        <v>0.1</v>
      </c>
      <c r="F28" s="31">
        <v>0.12790000000000001</v>
      </c>
      <c r="G28" s="31">
        <v>0.12770000000000001</v>
      </c>
      <c r="H28" s="31">
        <v>0.12889999999999999</v>
      </c>
      <c r="I28" s="31">
        <v>0.1288</v>
      </c>
      <c r="J28" s="2">
        <f t="shared" si="0"/>
        <v>10.499999999999675</v>
      </c>
      <c r="K28" s="60">
        <f t="shared" ref="K28" si="1">AVERAGE(J28:J29)</f>
        <v>10.749999999999925</v>
      </c>
      <c r="L28" s="60">
        <f t="shared" ref="L28" si="2">STDEV(J28:J29)</f>
        <v>0.35355339059362795</v>
      </c>
      <c r="M28" s="60">
        <f t="shared" ref="M28" si="3">((J28-J29)*100)/AVERAGE(J28:J29)</f>
        <v>-4.6511627907023669</v>
      </c>
      <c r="O28" s="3"/>
      <c r="P28" s="3"/>
    </row>
    <row r="29" spans="1:16" ht="15.75" customHeight="1" x14ac:dyDescent="0.3">
      <c r="A29" s="31">
        <v>43</v>
      </c>
      <c r="B29" s="31" t="s">
        <v>3</v>
      </c>
      <c r="C29" s="31" t="s">
        <v>11</v>
      </c>
      <c r="D29" s="33">
        <v>45104</v>
      </c>
      <c r="E29" s="31">
        <v>0.1</v>
      </c>
      <c r="F29" s="31">
        <v>0.1288</v>
      </c>
      <c r="G29" s="31">
        <v>0.1288</v>
      </c>
      <c r="H29" s="31">
        <v>0.1298</v>
      </c>
      <c r="I29" s="31">
        <v>0.13</v>
      </c>
      <c r="J29" s="2">
        <f t="shared" si="0"/>
        <v>11.000000000000176</v>
      </c>
      <c r="K29" s="61"/>
      <c r="L29" s="61"/>
      <c r="M29" s="61"/>
      <c r="O29" s="3"/>
      <c r="P29" s="3"/>
    </row>
    <row r="30" spans="1:16" ht="15.75" customHeight="1" x14ac:dyDescent="0.3">
      <c r="A30" s="31">
        <v>44</v>
      </c>
      <c r="B30" s="31" t="s">
        <v>9</v>
      </c>
      <c r="C30" s="31" t="s">
        <v>8</v>
      </c>
      <c r="D30" s="32"/>
      <c r="E30" s="31">
        <v>0.1</v>
      </c>
      <c r="F30" s="31">
        <v>0.12859999999999999</v>
      </c>
      <c r="G30" s="31">
        <v>0.12839999999999999</v>
      </c>
      <c r="H30" s="31">
        <v>0.1283</v>
      </c>
      <c r="I30" s="31">
        <v>0.12820000000000001</v>
      </c>
      <c r="J30" s="2">
        <f>1000*(AVERAGE(H30:I30)-AVERAGE(F30:G30))/E30</f>
        <v>-2.5000000000000022</v>
      </c>
      <c r="K30" s="32"/>
      <c r="L30" s="32"/>
      <c r="M30" s="32"/>
      <c r="O30" s="8"/>
      <c r="P30" s="8"/>
    </row>
    <row r="31" spans="1:16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O31" s="3"/>
      <c r="P31" s="3"/>
    </row>
    <row r="32" spans="1:16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O32" s="3"/>
      <c r="P32" s="3"/>
    </row>
    <row r="33" spans="1:13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5.75" customHeight="1" x14ac:dyDescent="0.3"/>
    <row r="35" spans="1:13" ht="15.75" customHeight="1" x14ac:dyDescent="0.3"/>
    <row r="36" spans="1:13" ht="15.75" customHeight="1" x14ac:dyDescent="0.3"/>
    <row r="37" spans="1:13" ht="15.75" customHeight="1" x14ac:dyDescent="0.3"/>
    <row r="38" spans="1:13" ht="15.75" customHeight="1" x14ac:dyDescent="0.3"/>
    <row r="39" spans="1:13" ht="15.75" customHeight="1" x14ac:dyDescent="0.3"/>
    <row r="40" spans="1:13" ht="15.75" customHeight="1" x14ac:dyDescent="0.3"/>
    <row r="41" spans="1:13" ht="15.75" customHeight="1" x14ac:dyDescent="0.3"/>
    <row r="42" spans="1:13" ht="15.75" customHeight="1" x14ac:dyDescent="0.3"/>
    <row r="43" spans="1:13" ht="15.75" customHeight="1" x14ac:dyDescent="0.3"/>
    <row r="44" spans="1:13" ht="15.75" customHeight="1" x14ac:dyDescent="0.3"/>
    <row r="45" spans="1:13" ht="15.75" customHeight="1" x14ac:dyDescent="0.3"/>
    <row r="46" spans="1:13" ht="15.75" customHeight="1" x14ac:dyDescent="0.3"/>
    <row r="47" spans="1:13" ht="15.75" customHeight="1" x14ac:dyDescent="0.3"/>
    <row r="48" spans="1:1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35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8:K29"/>
    <mergeCell ref="L28:L29"/>
    <mergeCell ref="M28:M29"/>
    <mergeCell ref="K24:K25"/>
    <mergeCell ref="L24:L25"/>
    <mergeCell ref="M24:M25"/>
    <mergeCell ref="K26:K27"/>
    <mergeCell ref="L26:L27"/>
    <mergeCell ref="M26:M27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6FFF-88BE-44DC-9708-51DD809F976E}">
  <sheetPr codeName="Sheet7">
    <tabColor rgb="FF00B050"/>
  </sheetPr>
  <dimension ref="A1:P998"/>
  <sheetViews>
    <sheetView topLeftCell="A10" workbookViewId="0">
      <selection activeCell="C40" sqref="C40"/>
    </sheetView>
  </sheetViews>
  <sheetFormatPr defaultColWidth="11.19921875" defaultRowHeight="15" customHeight="1" x14ac:dyDescent="0.3"/>
  <cols>
    <col min="1" max="1" width="12.3984375" customWidth="1"/>
    <col min="2" max="2" width="35.3984375" customWidth="1"/>
    <col min="3" max="4" width="15.3984375" customWidth="1"/>
    <col min="5" max="5" width="18.59765625" customWidth="1"/>
    <col min="6" max="12" width="15.3984375" customWidth="1"/>
    <col min="13" max="13" width="13.3984375" customWidth="1"/>
    <col min="14" max="14" width="2.8984375" customWidth="1"/>
    <col min="15" max="15" width="15.3984375" customWidth="1"/>
    <col min="16" max="16" width="15.09765625" customWidth="1"/>
    <col min="17" max="26" width="11" customWidth="1"/>
  </cols>
  <sheetData>
    <row r="1" spans="1:16" ht="15.75" customHeight="1" x14ac:dyDescent="0.3">
      <c r="E1" s="1" t="s">
        <v>5</v>
      </c>
    </row>
    <row r="2" spans="1:16" ht="15.75" customHeight="1" x14ac:dyDescent="0.3">
      <c r="D2" s="2" t="s">
        <v>6</v>
      </c>
      <c r="E2" s="2" t="s">
        <v>7</v>
      </c>
    </row>
    <row r="3" spans="1:16" ht="15.75" customHeight="1" x14ac:dyDescent="0.3">
      <c r="D3" s="2" t="s">
        <v>8</v>
      </c>
      <c r="E3" s="2" t="s">
        <v>9</v>
      </c>
    </row>
    <row r="4" spans="1:16" ht="15.75" customHeight="1" x14ac:dyDescent="0.3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3">
      <c r="A5" s="3"/>
      <c r="B5" s="3"/>
      <c r="D5" s="3"/>
      <c r="E5" s="3"/>
    </row>
    <row r="6" spans="1:16" ht="15.75" customHeight="1" x14ac:dyDescent="0.3">
      <c r="A6" s="3"/>
      <c r="B6" s="3"/>
    </row>
    <row r="7" spans="1:16" ht="15.75" customHeight="1" x14ac:dyDescent="0.3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3">
      <c r="A8" s="2">
        <v>1</v>
      </c>
      <c r="B8" s="31" t="s">
        <v>6</v>
      </c>
      <c r="C8" s="31" t="s">
        <v>6</v>
      </c>
      <c r="D8" s="32"/>
      <c r="E8" s="31">
        <v>0.1</v>
      </c>
      <c r="F8" s="31">
        <v>0.1303</v>
      </c>
      <c r="G8" s="31">
        <v>0.13009999999999999</v>
      </c>
      <c r="H8" s="31">
        <v>0.1396</v>
      </c>
      <c r="I8" s="31">
        <v>0.13930000000000001</v>
      </c>
      <c r="J8" s="31">
        <v>92.5</v>
      </c>
      <c r="K8" s="6"/>
      <c r="L8" s="6"/>
      <c r="M8" s="5"/>
      <c r="O8" s="67"/>
      <c r="P8" s="68"/>
    </row>
    <row r="9" spans="1:16" ht="15.75" customHeight="1" x14ac:dyDescent="0.3">
      <c r="A9" s="2">
        <v>2</v>
      </c>
      <c r="B9" s="31" t="s">
        <v>9</v>
      </c>
      <c r="C9" s="31" t="s">
        <v>8</v>
      </c>
      <c r="D9" s="32"/>
      <c r="E9" s="31">
        <v>0.1</v>
      </c>
      <c r="F9" s="31">
        <v>0.12989999999999999</v>
      </c>
      <c r="G9" s="31">
        <v>0.12959999999999999</v>
      </c>
      <c r="H9" s="31">
        <v>0.1298</v>
      </c>
      <c r="I9" s="31">
        <v>0.1298</v>
      </c>
      <c r="J9" s="31">
        <v>0.5</v>
      </c>
      <c r="K9" s="6"/>
      <c r="L9" s="6"/>
      <c r="M9" s="5"/>
    </row>
    <row r="10" spans="1:16" ht="15.75" customHeight="1" x14ac:dyDescent="0.3">
      <c r="A10" s="2">
        <v>3</v>
      </c>
      <c r="B10" s="31" t="s">
        <v>30</v>
      </c>
      <c r="C10" s="31" t="s">
        <v>11</v>
      </c>
      <c r="D10" s="33">
        <v>45118</v>
      </c>
      <c r="E10" s="31">
        <v>0.1</v>
      </c>
      <c r="F10" s="31">
        <v>0.12909999999999999</v>
      </c>
      <c r="G10" s="31">
        <v>0.12920000000000001</v>
      </c>
      <c r="H10" s="31">
        <v>0.1346</v>
      </c>
      <c r="I10" s="31">
        <v>0.13450000000000001</v>
      </c>
      <c r="J10" s="31">
        <v>54</v>
      </c>
      <c r="K10" s="60">
        <f>AVERAGE(J10:J11)</f>
        <v>56.75</v>
      </c>
      <c r="L10" s="60">
        <f>STDEV(J10:J11)</f>
        <v>3.8890872965260113</v>
      </c>
      <c r="M10" s="60">
        <f>((J10-J11)*100)/AVERAGE(J10:J11)</f>
        <v>-9.6916299559471373</v>
      </c>
      <c r="O10" s="62" t="s">
        <v>6</v>
      </c>
      <c r="P10" s="63"/>
    </row>
    <row r="11" spans="1:16" ht="15.75" customHeight="1" x14ac:dyDescent="0.3">
      <c r="A11" s="2">
        <v>4</v>
      </c>
      <c r="B11" s="31" t="s">
        <v>30</v>
      </c>
      <c r="C11" s="31" t="s">
        <v>11</v>
      </c>
      <c r="D11" s="33">
        <v>45118</v>
      </c>
      <c r="E11" s="31">
        <v>0.1</v>
      </c>
      <c r="F11" s="31">
        <v>0.12870000000000001</v>
      </c>
      <c r="G11" s="31">
        <v>0.12870000000000001</v>
      </c>
      <c r="H11" s="31">
        <v>0.13469999999999999</v>
      </c>
      <c r="I11" s="31">
        <v>0.1346</v>
      </c>
      <c r="J11" s="31">
        <v>59.5</v>
      </c>
      <c r="K11" s="61"/>
      <c r="L11" s="61"/>
      <c r="M11" s="61"/>
      <c r="O11" s="69" t="s">
        <v>25</v>
      </c>
      <c r="P11" s="63"/>
    </row>
    <row r="12" spans="1:16" ht="15.75" customHeight="1" x14ac:dyDescent="0.3">
      <c r="A12" s="2">
        <v>5</v>
      </c>
      <c r="B12" s="31" t="s">
        <v>31</v>
      </c>
      <c r="C12" s="31" t="s">
        <v>11</v>
      </c>
      <c r="D12" s="33">
        <v>45118</v>
      </c>
      <c r="E12" s="31">
        <v>0.1</v>
      </c>
      <c r="F12" s="31">
        <v>0.12859999999999999</v>
      </c>
      <c r="G12" s="31">
        <v>0.12839999999999999</v>
      </c>
      <c r="H12" s="31">
        <v>0.1313</v>
      </c>
      <c r="I12" s="31">
        <v>0.13109999999999999</v>
      </c>
      <c r="J12" s="31">
        <v>27</v>
      </c>
      <c r="K12" s="60">
        <f>AVERAGE(J12:J13)</f>
        <v>27.75</v>
      </c>
      <c r="L12" s="60">
        <f>STDEV(J12:J13)</f>
        <v>1.0606601717798212</v>
      </c>
      <c r="M12" s="60">
        <f>((J12-J13)*100)/AVERAGE(J12:J13)</f>
        <v>-5.4054054054054053</v>
      </c>
      <c r="O12" s="2" t="s">
        <v>26</v>
      </c>
      <c r="P12" s="7">
        <f>J8</f>
        <v>92.5</v>
      </c>
    </row>
    <row r="13" spans="1:16" ht="15.75" customHeight="1" x14ac:dyDescent="0.3">
      <c r="A13" s="2">
        <v>6</v>
      </c>
      <c r="B13" s="31" t="s">
        <v>31</v>
      </c>
      <c r="C13" s="31" t="s">
        <v>11</v>
      </c>
      <c r="D13" s="33">
        <v>45118</v>
      </c>
      <c r="E13" s="31">
        <v>0.1</v>
      </c>
      <c r="F13" s="31">
        <v>0.12709999999999999</v>
      </c>
      <c r="G13" s="31">
        <v>0.12740000000000001</v>
      </c>
      <c r="H13" s="31">
        <v>0.13</v>
      </c>
      <c r="I13" s="31">
        <v>0.13020000000000001</v>
      </c>
      <c r="J13" s="31">
        <v>28.5</v>
      </c>
      <c r="K13" s="61"/>
      <c r="L13" s="61"/>
      <c r="M13" s="61"/>
      <c r="O13" s="2" t="s">
        <v>27</v>
      </c>
      <c r="P13" s="7">
        <f>P12/93.2*100</f>
        <v>99.248927038626604</v>
      </c>
    </row>
    <row r="14" spans="1:16" ht="15.75" customHeight="1" x14ac:dyDescent="0.3">
      <c r="A14" s="2">
        <v>7</v>
      </c>
      <c r="B14" s="31" t="s">
        <v>32</v>
      </c>
      <c r="C14" s="31" t="s">
        <v>11</v>
      </c>
      <c r="D14" s="33">
        <v>45118</v>
      </c>
      <c r="E14" s="31">
        <v>0.1</v>
      </c>
      <c r="F14" s="31">
        <v>0.12720000000000001</v>
      </c>
      <c r="G14" s="31">
        <v>0.1273</v>
      </c>
      <c r="H14" s="31">
        <v>0.1305</v>
      </c>
      <c r="I14" s="31">
        <v>0.1303</v>
      </c>
      <c r="J14" s="31">
        <v>31.5</v>
      </c>
      <c r="K14" s="60">
        <f>AVERAGE(J14:J15)</f>
        <v>32.75</v>
      </c>
      <c r="L14" s="60">
        <f>STDEV(J14:J15)</f>
        <v>1.7677669529663689</v>
      </c>
      <c r="M14" s="60">
        <f>((J14-J15)*100)/AVERAGE(J14:J15)</f>
        <v>-7.6335877862595423</v>
      </c>
    </row>
    <row r="15" spans="1:16" ht="15.75" customHeight="1" x14ac:dyDescent="0.3">
      <c r="A15" s="2">
        <v>8</v>
      </c>
      <c r="B15" s="31" t="s">
        <v>32</v>
      </c>
      <c r="C15" s="31" t="s">
        <v>11</v>
      </c>
      <c r="D15" s="33">
        <v>45118</v>
      </c>
      <c r="E15" s="31">
        <v>0.1</v>
      </c>
      <c r="F15" s="31">
        <v>0.12970000000000001</v>
      </c>
      <c r="G15" s="31">
        <v>0.12959999999999999</v>
      </c>
      <c r="H15" s="31">
        <v>0.13300000000000001</v>
      </c>
      <c r="I15" s="31">
        <v>0.1331</v>
      </c>
      <c r="J15" s="31">
        <v>34</v>
      </c>
      <c r="K15" s="61"/>
      <c r="L15" s="61"/>
      <c r="M15" s="61"/>
      <c r="O15" s="62" t="s">
        <v>28</v>
      </c>
      <c r="P15" s="63"/>
    </row>
    <row r="16" spans="1:16" ht="15.75" customHeight="1" x14ac:dyDescent="0.3">
      <c r="A16" s="2">
        <v>9</v>
      </c>
      <c r="B16" s="31" t="s">
        <v>2</v>
      </c>
      <c r="C16" s="31" t="s">
        <v>11</v>
      </c>
      <c r="D16" s="33">
        <v>45118</v>
      </c>
      <c r="E16" s="31">
        <v>0.1</v>
      </c>
      <c r="F16" s="31">
        <v>0.12909999999999999</v>
      </c>
      <c r="G16" s="31">
        <v>0.129</v>
      </c>
      <c r="H16" s="31">
        <v>0.1326</v>
      </c>
      <c r="I16" s="31">
        <v>0.13250000000000001</v>
      </c>
      <c r="J16" s="31">
        <v>35</v>
      </c>
      <c r="K16" s="60">
        <f>AVERAGE(J16:J17)</f>
        <v>34</v>
      </c>
      <c r="L16" s="60">
        <f>STDEV(J16:J17)</f>
        <v>1.4142135623730951</v>
      </c>
      <c r="M16" s="60">
        <f>((J16-J17)*100)/AVERAGE(J16:J17)</f>
        <v>5.882352941176471</v>
      </c>
      <c r="O16" s="2" t="s">
        <v>9</v>
      </c>
      <c r="P16" s="7">
        <f>AVERAGE(J9,J30)</f>
        <v>0.25</v>
      </c>
    </row>
    <row r="17" spans="1:16" ht="15.75" customHeight="1" x14ac:dyDescent="0.3">
      <c r="A17" s="2">
        <v>10</v>
      </c>
      <c r="B17" s="31" t="s">
        <v>2</v>
      </c>
      <c r="C17" s="31" t="s">
        <v>11</v>
      </c>
      <c r="D17" s="33">
        <v>45118</v>
      </c>
      <c r="E17" s="31">
        <v>0.1</v>
      </c>
      <c r="F17" s="31">
        <v>0.1288</v>
      </c>
      <c r="G17" s="31">
        <v>0.1288</v>
      </c>
      <c r="H17" s="31">
        <v>0.13220000000000001</v>
      </c>
      <c r="I17" s="31">
        <v>0.13200000000000001</v>
      </c>
      <c r="J17" s="31">
        <v>33</v>
      </c>
      <c r="K17" s="61"/>
      <c r="L17" s="61"/>
      <c r="M17" s="61"/>
      <c r="O17" s="3"/>
      <c r="P17" s="3"/>
    </row>
    <row r="18" spans="1:16" ht="15.75" customHeight="1" x14ac:dyDescent="0.3">
      <c r="A18" s="2">
        <v>11</v>
      </c>
      <c r="B18" s="31" t="s">
        <v>33</v>
      </c>
      <c r="C18" s="31" t="s">
        <v>11</v>
      </c>
      <c r="D18" s="33">
        <v>45118</v>
      </c>
      <c r="E18" s="31">
        <v>0.1</v>
      </c>
      <c r="F18" s="31">
        <v>0.1268</v>
      </c>
      <c r="G18" s="31">
        <v>0.12670000000000001</v>
      </c>
      <c r="H18" s="31">
        <v>0.12939999999999999</v>
      </c>
      <c r="I18" s="31">
        <v>0.12909999999999999</v>
      </c>
      <c r="J18" s="31">
        <v>25</v>
      </c>
      <c r="K18" s="60">
        <f>AVERAGE(J18:J19)</f>
        <v>24</v>
      </c>
      <c r="L18" s="60">
        <f>STDEV(J18:J19)</f>
        <v>1.4142135623730951</v>
      </c>
      <c r="M18" s="60">
        <f>((J18-J19)*100)/AVERAGE(J18:J19)</f>
        <v>8.3333333333333339</v>
      </c>
    </row>
    <row r="19" spans="1:16" ht="15.75" customHeight="1" x14ac:dyDescent="0.3">
      <c r="A19" s="2">
        <v>12</v>
      </c>
      <c r="B19" s="31" t="s">
        <v>33</v>
      </c>
      <c r="C19" s="31" t="s">
        <v>11</v>
      </c>
      <c r="D19" s="33">
        <v>45118</v>
      </c>
      <c r="E19" s="31">
        <v>0.1</v>
      </c>
      <c r="F19" s="31">
        <v>0.1298</v>
      </c>
      <c r="G19" s="31">
        <v>0.12959999999999999</v>
      </c>
      <c r="H19" s="31">
        <v>0.1321</v>
      </c>
      <c r="I19" s="31">
        <v>0.13189999999999999</v>
      </c>
      <c r="J19" s="31">
        <v>23</v>
      </c>
      <c r="K19" s="61"/>
      <c r="L19" s="61"/>
      <c r="M19" s="61"/>
      <c r="O19" s="8"/>
      <c r="P19" s="8"/>
    </row>
    <row r="20" spans="1:16" ht="15.75" customHeight="1" x14ac:dyDescent="0.3">
      <c r="A20" s="2">
        <v>13</v>
      </c>
      <c r="B20" s="31" t="s">
        <v>34</v>
      </c>
      <c r="C20" s="31" t="s">
        <v>11</v>
      </c>
      <c r="D20" s="33">
        <v>45118</v>
      </c>
      <c r="E20" s="31">
        <v>0.1</v>
      </c>
      <c r="F20" s="31">
        <v>0.1278</v>
      </c>
      <c r="G20" s="31">
        <v>0.1278</v>
      </c>
      <c r="H20" s="31">
        <v>0.13</v>
      </c>
      <c r="I20" s="31">
        <v>0.1298</v>
      </c>
      <c r="J20" s="31">
        <v>21</v>
      </c>
      <c r="K20" s="60">
        <f>AVERAGE(J20:J21)</f>
        <v>21.5</v>
      </c>
      <c r="L20" s="60">
        <f>STDEV(J20:J21)</f>
        <v>0.70710678118654757</v>
      </c>
      <c r="M20" s="60">
        <f>((J20-J21)*100)/AVERAGE(J20:J21)</f>
        <v>-4.6511627906976747</v>
      </c>
      <c r="O20" s="3"/>
      <c r="P20" s="3"/>
    </row>
    <row r="21" spans="1:16" ht="15.75" customHeight="1" x14ac:dyDescent="0.3">
      <c r="A21" s="2">
        <v>14</v>
      </c>
      <c r="B21" s="31" t="s">
        <v>34</v>
      </c>
      <c r="C21" s="31" t="s">
        <v>11</v>
      </c>
      <c r="D21" s="33">
        <v>45118</v>
      </c>
      <c r="E21" s="31">
        <v>0.1</v>
      </c>
      <c r="F21" s="31">
        <v>0.1268</v>
      </c>
      <c r="G21" s="31">
        <v>0.12670000000000001</v>
      </c>
      <c r="H21" s="31">
        <v>0.12889999999999999</v>
      </c>
      <c r="I21" s="31">
        <v>0.129</v>
      </c>
      <c r="J21" s="31">
        <v>22</v>
      </c>
      <c r="K21" s="61"/>
      <c r="L21" s="61"/>
      <c r="M21" s="61"/>
      <c r="O21" s="3"/>
      <c r="P21" s="3"/>
    </row>
    <row r="22" spans="1:16" ht="15.75" customHeight="1" x14ac:dyDescent="0.3">
      <c r="A22" s="2">
        <v>15</v>
      </c>
      <c r="B22" s="31" t="s">
        <v>35</v>
      </c>
      <c r="C22" s="31" t="s">
        <v>11</v>
      </c>
      <c r="D22" s="33">
        <v>45118</v>
      </c>
      <c r="E22" s="31">
        <v>0.1</v>
      </c>
      <c r="F22" s="31">
        <v>0.128</v>
      </c>
      <c r="G22" s="31">
        <v>0.12790000000000001</v>
      </c>
      <c r="H22" s="31">
        <v>0.1305</v>
      </c>
      <c r="I22" s="31">
        <v>0.1305</v>
      </c>
      <c r="J22" s="31">
        <v>25.5</v>
      </c>
      <c r="K22" s="60">
        <f>AVERAGE(J22:J23)</f>
        <v>24.75</v>
      </c>
      <c r="L22" s="60">
        <f>STDEV(J22:J23)</f>
        <v>1.0606601717798212</v>
      </c>
      <c r="M22" s="60">
        <f>((J22-J23)*100)/AVERAGE(J22:J23)</f>
        <v>6.0606060606060606</v>
      </c>
      <c r="O22" s="3"/>
      <c r="P22" s="3"/>
    </row>
    <row r="23" spans="1:16" ht="15.75" customHeight="1" x14ac:dyDescent="0.3">
      <c r="A23" s="2">
        <v>16</v>
      </c>
      <c r="B23" s="31" t="s">
        <v>35</v>
      </c>
      <c r="C23" s="31" t="s">
        <v>11</v>
      </c>
      <c r="D23" s="33">
        <v>45118</v>
      </c>
      <c r="E23" s="31">
        <v>0.1</v>
      </c>
      <c r="F23" s="31">
        <v>0.1278</v>
      </c>
      <c r="G23" s="31">
        <v>0.12759999999999999</v>
      </c>
      <c r="H23" s="31">
        <v>0.13009999999999999</v>
      </c>
      <c r="I23" s="31"/>
      <c r="J23" s="31">
        <v>24</v>
      </c>
      <c r="K23" s="61"/>
      <c r="L23" s="61"/>
      <c r="M23" s="61"/>
      <c r="O23" s="3"/>
      <c r="P23" s="3"/>
    </row>
    <row r="24" spans="1:16" ht="15.75" customHeight="1" x14ac:dyDescent="0.3">
      <c r="A24" s="2">
        <v>17</v>
      </c>
      <c r="B24" s="31" t="s">
        <v>36</v>
      </c>
      <c r="C24" s="31" t="s">
        <v>11</v>
      </c>
      <c r="D24" s="33">
        <v>45118</v>
      </c>
      <c r="E24" s="31">
        <v>0.1</v>
      </c>
      <c r="F24" s="31">
        <v>0.1273</v>
      </c>
      <c r="G24" s="31">
        <v>0.12720000000000001</v>
      </c>
      <c r="H24" s="31">
        <v>0.1293</v>
      </c>
      <c r="I24" s="31">
        <v>0.12909999999999999</v>
      </c>
      <c r="J24" s="31">
        <v>19.5</v>
      </c>
      <c r="K24" s="60">
        <f>AVERAGE(J24:J25)</f>
        <v>17.75</v>
      </c>
      <c r="L24" s="60">
        <f>STDEV(J24:J25)</f>
        <v>2.4748737341529163</v>
      </c>
      <c r="M24" s="60">
        <f>((J24-J25)*100)/AVERAGE(J24:J25)</f>
        <v>19.718309859154928</v>
      </c>
      <c r="O24" s="8"/>
      <c r="P24" s="8"/>
    </row>
    <row r="25" spans="1:16" ht="15.75" customHeight="1" x14ac:dyDescent="0.3">
      <c r="A25" s="2">
        <v>18</v>
      </c>
      <c r="B25" s="34" t="s">
        <v>36</v>
      </c>
      <c r="C25" s="31" t="s">
        <v>11</v>
      </c>
      <c r="D25" s="33">
        <v>45118</v>
      </c>
      <c r="E25" s="31">
        <v>0.1</v>
      </c>
      <c r="F25" s="31">
        <v>0.12759999999999999</v>
      </c>
      <c r="G25" s="31">
        <v>0.12759999999999999</v>
      </c>
      <c r="H25" s="31">
        <v>0.1293</v>
      </c>
      <c r="I25" s="31">
        <v>0.12909999999999999</v>
      </c>
      <c r="J25" s="31">
        <v>16</v>
      </c>
      <c r="K25" s="61"/>
      <c r="L25" s="61"/>
      <c r="M25" s="61"/>
      <c r="O25" s="3"/>
      <c r="P25" s="3"/>
    </row>
    <row r="26" spans="1:16" ht="15.75" customHeight="1" x14ac:dyDescent="0.3">
      <c r="A26" s="10">
        <v>19</v>
      </c>
      <c r="B26" s="31" t="s">
        <v>4</v>
      </c>
      <c r="C26" s="35" t="s">
        <v>11</v>
      </c>
      <c r="D26" s="33">
        <v>45118</v>
      </c>
      <c r="E26" s="31">
        <v>0.1</v>
      </c>
      <c r="F26" s="31">
        <v>0.12920000000000001</v>
      </c>
      <c r="G26" s="31">
        <v>0.1288</v>
      </c>
      <c r="H26" s="31">
        <v>0.13170000000000001</v>
      </c>
      <c r="I26" s="31">
        <v>0.13150000000000001</v>
      </c>
      <c r="J26" s="31">
        <v>26</v>
      </c>
      <c r="K26" s="60">
        <f>AVERAGE(J26:J27)</f>
        <v>27</v>
      </c>
      <c r="L26" s="60">
        <f>STDEV(J26:J27)</f>
        <v>1.4142135623730951</v>
      </c>
      <c r="M26" s="60">
        <f>((J26-J27)*100)/AVERAGE(J26:J27)</f>
        <v>-7.4074074074074074</v>
      </c>
      <c r="O26" s="3"/>
      <c r="P26" s="3"/>
    </row>
    <row r="27" spans="1:16" ht="15.75" customHeight="1" x14ac:dyDescent="0.3">
      <c r="A27" s="10">
        <v>20</v>
      </c>
      <c r="B27" s="31" t="s">
        <v>4</v>
      </c>
      <c r="C27" s="35" t="s">
        <v>11</v>
      </c>
      <c r="D27" s="33">
        <v>45118</v>
      </c>
      <c r="E27" s="31">
        <v>0.1</v>
      </c>
      <c r="F27" s="31">
        <v>0.12790000000000001</v>
      </c>
      <c r="G27" s="31">
        <v>0.12759999999999999</v>
      </c>
      <c r="H27" s="31">
        <v>0.1305</v>
      </c>
      <c r="I27" s="31">
        <v>0.13059999999999999</v>
      </c>
      <c r="J27" s="31">
        <v>28</v>
      </c>
      <c r="K27" s="61"/>
      <c r="L27" s="61"/>
      <c r="M27" s="61"/>
      <c r="O27" s="3"/>
      <c r="P27" s="3"/>
    </row>
    <row r="28" spans="1:16" ht="15.75" customHeight="1" x14ac:dyDescent="0.3">
      <c r="A28" s="2">
        <v>21</v>
      </c>
      <c r="B28" s="36" t="s">
        <v>3</v>
      </c>
      <c r="C28" s="31" t="s">
        <v>11</v>
      </c>
      <c r="D28" s="33">
        <v>45118</v>
      </c>
      <c r="E28" s="31">
        <v>0.1</v>
      </c>
      <c r="F28" s="31">
        <v>0.12720000000000001</v>
      </c>
      <c r="G28" s="31">
        <v>0.1275</v>
      </c>
      <c r="H28" s="31">
        <v>0.1278</v>
      </c>
      <c r="I28" s="31">
        <v>0.1278</v>
      </c>
      <c r="J28" s="31">
        <v>4.5</v>
      </c>
      <c r="K28" s="60">
        <f t="shared" ref="K28" si="0">AVERAGE(J28:J29)</f>
        <v>5.25</v>
      </c>
      <c r="L28" s="60">
        <f t="shared" ref="L28" si="1">STDEV(J28:J29)</f>
        <v>1.0606601717798212</v>
      </c>
      <c r="M28" s="60">
        <f t="shared" ref="M28" si="2">((J28-J29)*100)/AVERAGE(J28:J29)</f>
        <v>-28.571428571428573</v>
      </c>
      <c r="O28" s="3"/>
      <c r="P28" s="3"/>
    </row>
    <row r="29" spans="1:16" ht="15.75" customHeight="1" x14ac:dyDescent="0.3">
      <c r="A29" s="2">
        <v>22</v>
      </c>
      <c r="B29" s="31" t="s">
        <v>3</v>
      </c>
      <c r="C29" s="31" t="s">
        <v>11</v>
      </c>
      <c r="D29" s="33">
        <v>45118</v>
      </c>
      <c r="E29" s="31">
        <v>0.1</v>
      </c>
      <c r="F29" s="31">
        <v>0.1278</v>
      </c>
      <c r="G29" s="31">
        <v>0.12759999999999999</v>
      </c>
      <c r="H29" s="31">
        <v>0.1283</v>
      </c>
      <c r="I29" s="31">
        <v>0.1283</v>
      </c>
      <c r="J29" s="31">
        <v>6</v>
      </c>
      <c r="K29" s="61"/>
      <c r="L29" s="61"/>
      <c r="M29" s="61"/>
      <c r="O29" s="3"/>
      <c r="P29" s="3"/>
    </row>
    <row r="30" spans="1:16" ht="15.75" customHeight="1" x14ac:dyDescent="0.3">
      <c r="A30" s="2">
        <v>25</v>
      </c>
      <c r="B30" s="31" t="s">
        <v>9</v>
      </c>
      <c r="C30" s="31" t="s">
        <v>8</v>
      </c>
      <c r="D30" s="32"/>
      <c r="E30" s="31">
        <v>0.1</v>
      </c>
      <c r="F30" s="31">
        <v>0.12970000000000001</v>
      </c>
      <c r="G30" s="31">
        <v>0.12939999999999999</v>
      </c>
      <c r="H30" s="31">
        <v>0.12959999999999999</v>
      </c>
      <c r="I30" s="31">
        <v>0.1295</v>
      </c>
      <c r="J30" s="31">
        <v>0</v>
      </c>
      <c r="K30" s="6"/>
      <c r="L30" s="6"/>
      <c r="M30" s="5"/>
      <c r="O30" s="3"/>
      <c r="P30" s="3"/>
    </row>
    <row r="31" spans="1:16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O31" s="3"/>
      <c r="P31" s="3"/>
    </row>
    <row r="32" spans="1:16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O32" s="3"/>
      <c r="P32" s="3"/>
    </row>
    <row r="33" spans="1:13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5.75" customHeight="1" x14ac:dyDescent="0.3"/>
    <row r="35" spans="1:13" ht="15.75" customHeight="1" x14ac:dyDescent="0.3"/>
    <row r="36" spans="1:13" ht="15.75" customHeight="1" x14ac:dyDescent="0.3"/>
    <row r="37" spans="1:13" ht="15.75" customHeight="1" x14ac:dyDescent="0.3"/>
    <row r="38" spans="1:13" ht="15.75" customHeight="1" x14ac:dyDescent="0.3"/>
    <row r="39" spans="1:13" ht="15.75" customHeight="1" x14ac:dyDescent="0.3"/>
    <row r="40" spans="1:13" ht="15.75" customHeight="1" x14ac:dyDescent="0.3"/>
    <row r="41" spans="1:13" ht="15.75" customHeight="1" x14ac:dyDescent="0.3"/>
    <row r="42" spans="1:13" ht="15.75" customHeight="1" x14ac:dyDescent="0.3"/>
    <row r="43" spans="1:13" ht="15.75" customHeight="1" x14ac:dyDescent="0.3"/>
    <row r="44" spans="1:13" ht="15.75" customHeight="1" x14ac:dyDescent="0.3"/>
    <row r="45" spans="1:13" ht="15.75" customHeight="1" x14ac:dyDescent="0.3"/>
    <row r="46" spans="1:13" ht="15.75" customHeight="1" x14ac:dyDescent="0.3"/>
    <row r="47" spans="1:13" ht="15.75" customHeight="1" x14ac:dyDescent="0.3"/>
    <row r="48" spans="1:1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35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8:K29"/>
    <mergeCell ref="L28:L29"/>
    <mergeCell ref="M28:M29"/>
    <mergeCell ref="K24:K25"/>
    <mergeCell ref="L24:L25"/>
    <mergeCell ref="M24:M25"/>
    <mergeCell ref="K26:K27"/>
    <mergeCell ref="L26:L27"/>
    <mergeCell ref="M26:M27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2DFB-4E32-4217-B1E1-B2F8D20A0171}">
  <sheetPr codeName="Sheet8">
    <tabColor rgb="FF00B050"/>
  </sheetPr>
  <dimension ref="A1:P998"/>
  <sheetViews>
    <sheetView topLeftCell="A16" workbookViewId="0">
      <selection activeCell="B10" sqref="B10:B29"/>
    </sheetView>
  </sheetViews>
  <sheetFormatPr defaultColWidth="11.19921875" defaultRowHeight="15" customHeight="1" x14ac:dyDescent="0.3"/>
  <cols>
    <col min="1" max="1" width="12.3984375" customWidth="1"/>
    <col min="2" max="2" width="35.3984375" customWidth="1"/>
    <col min="3" max="4" width="15.3984375" customWidth="1"/>
    <col min="5" max="5" width="18.59765625" customWidth="1"/>
    <col min="6" max="12" width="15.3984375" customWidth="1"/>
    <col min="13" max="13" width="13.3984375" customWidth="1"/>
    <col min="14" max="14" width="2.8984375" customWidth="1"/>
    <col min="15" max="15" width="15.3984375" customWidth="1"/>
    <col min="16" max="16" width="15.09765625" customWidth="1"/>
    <col min="17" max="26" width="11" customWidth="1"/>
  </cols>
  <sheetData>
    <row r="1" spans="1:16" ht="15.75" customHeight="1" x14ac:dyDescent="0.3">
      <c r="E1" s="1" t="s">
        <v>5</v>
      </c>
    </row>
    <row r="2" spans="1:16" ht="15.75" customHeight="1" x14ac:dyDescent="0.3">
      <c r="D2" s="2" t="s">
        <v>6</v>
      </c>
      <c r="E2" s="2" t="s">
        <v>7</v>
      </c>
    </row>
    <row r="3" spans="1:16" ht="15.75" customHeight="1" x14ac:dyDescent="0.3">
      <c r="D3" s="2" t="s">
        <v>8</v>
      </c>
      <c r="E3" s="2" t="s">
        <v>9</v>
      </c>
    </row>
    <row r="4" spans="1:16" ht="15.75" customHeight="1" x14ac:dyDescent="0.3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3">
      <c r="A5" s="3"/>
      <c r="B5" s="3"/>
      <c r="D5" s="3"/>
      <c r="E5" s="3"/>
    </row>
    <row r="6" spans="1:16" ht="15.75" customHeight="1" x14ac:dyDescent="0.3">
      <c r="A6" s="3"/>
      <c r="B6" s="3"/>
    </row>
    <row r="7" spans="1:16" ht="15.75" customHeight="1" x14ac:dyDescent="0.3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3">
      <c r="A8" s="2">
        <v>1</v>
      </c>
      <c r="B8" s="31" t="s">
        <v>6</v>
      </c>
      <c r="C8" s="31" t="s">
        <v>6</v>
      </c>
      <c r="D8" s="32"/>
      <c r="E8" s="31">
        <v>0.1</v>
      </c>
      <c r="F8" s="31">
        <v>0.12959999999999999</v>
      </c>
      <c r="G8" s="31">
        <v>0.12939999999999999</v>
      </c>
      <c r="H8" s="31">
        <v>0.1384</v>
      </c>
      <c r="I8" s="31">
        <v>0.13819999999999999</v>
      </c>
      <c r="J8" s="31">
        <v>88</v>
      </c>
      <c r="K8" s="6"/>
      <c r="L8" s="6"/>
      <c r="M8" s="5"/>
      <c r="O8" s="67"/>
      <c r="P8" s="68"/>
    </row>
    <row r="9" spans="1:16" ht="15.75" customHeight="1" x14ac:dyDescent="0.3">
      <c r="A9" s="2">
        <v>2</v>
      </c>
      <c r="B9" s="31" t="s">
        <v>9</v>
      </c>
      <c r="C9" s="31" t="s">
        <v>8</v>
      </c>
      <c r="D9" s="32"/>
      <c r="E9" s="31">
        <v>0.1</v>
      </c>
      <c r="F9" s="31">
        <v>0.13</v>
      </c>
      <c r="G9" s="31">
        <v>0.12970000000000001</v>
      </c>
      <c r="H9" s="31">
        <v>0.12970000000000001</v>
      </c>
      <c r="I9" s="31">
        <v>0.12939999999999999</v>
      </c>
      <c r="J9" s="31">
        <v>-3</v>
      </c>
      <c r="K9" s="6"/>
      <c r="L9" s="6"/>
      <c r="M9" s="5"/>
    </row>
    <row r="10" spans="1:16" ht="15.75" customHeight="1" x14ac:dyDescent="0.3">
      <c r="A10" s="2">
        <v>3</v>
      </c>
      <c r="B10" s="31" t="s">
        <v>30</v>
      </c>
      <c r="C10" s="31" t="s">
        <v>11</v>
      </c>
      <c r="D10" s="33">
        <v>45125</v>
      </c>
      <c r="E10" s="31">
        <v>0.1</v>
      </c>
      <c r="F10" s="31">
        <v>0.129</v>
      </c>
      <c r="G10" s="31">
        <v>0.12859999999999999</v>
      </c>
      <c r="H10" s="31">
        <v>0.13400000000000001</v>
      </c>
      <c r="I10" s="31">
        <v>0.13420000000000001</v>
      </c>
      <c r="J10" s="31">
        <v>53</v>
      </c>
      <c r="K10" s="60">
        <f>AVERAGE(J10:J11)</f>
        <v>51.5</v>
      </c>
      <c r="L10" s="60">
        <f>STDEV(J10:J11)</f>
        <v>2.1213203435596424</v>
      </c>
      <c r="M10" s="60">
        <f>((J10-J11)*100)/AVERAGE(J10:J11)</f>
        <v>5.825242718446602</v>
      </c>
      <c r="O10" s="62" t="s">
        <v>6</v>
      </c>
      <c r="P10" s="63"/>
    </row>
    <row r="11" spans="1:16" ht="15.75" customHeight="1" x14ac:dyDescent="0.3">
      <c r="A11" s="2">
        <v>4</v>
      </c>
      <c r="B11" s="31" t="s">
        <v>30</v>
      </c>
      <c r="C11" s="31" t="s">
        <v>11</v>
      </c>
      <c r="D11" s="33">
        <v>45125</v>
      </c>
      <c r="E11" s="31">
        <v>0.1</v>
      </c>
      <c r="F11" s="31">
        <v>0.12759999999999999</v>
      </c>
      <c r="G11" s="31">
        <v>0.12740000000000001</v>
      </c>
      <c r="H11" s="31">
        <v>0.1326</v>
      </c>
      <c r="I11" s="31">
        <v>0.13239999999999999</v>
      </c>
      <c r="J11" s="31">
        <v>50</v>
      </c>
      <c r="K11" s="61"/>
      <c r="L11" s="61"/>
      <c r="M11" s="61"/>
      <c r="O11" s="69" t="s">
        <v>25</v>
      </c>
      <c r="P11" s="63"/>
    </row>
    <row r="12" spans="1:16" ht="15.75" customHeight="1" x14ac:dyDescent="0.3">
      <c r="A12" s="2">
        <v>5</v>
      </c>
      <c r="B12" s="31" t="s">
        <v>31</v>
      </c>
      <c r="C12" s="31" t="s">
        <v>11</v>
      </c>
      <c r="D12" s="33">
        <v>45125</v>
      </c>
      <c r="E12" s="31">
        <v>0.1</v>
      </c>
      <c r="F12" s="31">
        <v>0.12889999999999999</v>
      </c>
      <c r="G12" s="31">
        <v>0.12870000000000001</v>
      </c>
      <c r="H12" s="31">
        <v>0.1318</v>
      </c>
      <c r="I12" s="31">
        <v>0.13200000000000001</v>
      </c>
      <c r="J12" s="31">
        <v>31</v>
      </c>
      <c r="K12" s="60">
        <f>AVERAGE(J12:J13)</f>
        <v>31.5</v>
      </c>
      <c r="L12" s="60">
        <f>STDEV(J12:J13)</f>
        <v>0.70710678118654757</v>
      </c>
      <c r="M12" s="60">
        <f>((J12-J13)*100)/AVERAGE(J12:J13)</f>
        <v>-3.1746031746031744</v>
      </c>
      <c r="O12" s="2" t="s">
        <v>26</v>
      </c>
      <c r="P12" s="7">
        <f>J8</f>
        <v>88</v>
      </c>
    </row>
    <row r="13" spans="1:16" ht="15.75" customHeight="1" x14ac:dyDescent="0.3">
      <c r="A13" s="2">
        <v>6</v>
      </c>
      <c r="B13" s="31" t="s">
        <v>31</v>
      </c>
      <c r="C13" s="31" t="s">
        <v>11</v>
      </c>
      <c r="D13" s="33">
        <v>45125</v>
      </c>
      <c r="E13" s="31">
        <v>0.1</v>
      </c>
      <c r="F13" s="31">
        <v>0.12759999999999999</v>
      </c>
      <c r="G13" s="31">
        <v>0.12709999999999999</v>
      </c>
      <c r="H13" s="31">
        <v>0.13059999999999999</v>
      </c>
      <c r="I13" s="31">
        <v>0.1305</v>
      </c>
      <c r="J13" s="31">
        <v>32</v>
      </c>
      <c r="K13" s="61"/>
      <c r="L13" s="61"/>
      <c r="M13" s="61"/>
      <c r="O13" s="2" t="s">
        <v>27</v>
      </c>
      <c r="P13" s="7">
        <f>P12/93.2*100</f>
        <v>94.420600858369099</v>
      </c>
    </row>
    <row r="14" spans="1:16" ht="15.75" customHeight="1" x14ac:dyDescent="0.3">
      <c r="A14" s="2">
        <v>7</v>
      </c>
      <c r="B14" s="31" t="s">
        <v>32</v>
      </c>
      <c r="C14" s="31" t="s">
        <v>11</v>
      </c>
      <c r="D14" s="33">
        <v>45125</v>
      </c>
      <c r="E14" s="31">
        <v>0.1</v>
      </c>
      <c r="F14" s="31">
        <v>0.12759999999999999</v>
      </c>
      <c r="G14" s="31">
        <v>0.1278</v>
      </c>
      <c r="H14" s="31">
        <v>0.13009999999999999</v>
      </c>
      <c r="I14" s="31">
        <v>0.13009999999999999</v>
      </c>
      <c r="J14" s="31">
        <v>24</v>
      </c>
      <c r="K14" s="60">
        <f>AVERAGE(J14:J15)</f>
        <v>24.25</v>
      </c>
      <c r="L14" s="60">
        <f>STDEV(J14:J15)</f>
        <v>0.35355339059327379</v>
      </c>
      <c r="M14" s="60">
        <f>((J14-J15)*100)/AVERAGE(J14:J15)</f>
        <v>-2.0618556701030926</v>
      </c>
    </row>
    <row r="15" spans="1:16" ht="15.75" customHeight="1" x14ac:dyDescent="0.3">
      <c r="A15" s="2">
        <v>8</v>
      </c>
      <c r="B15" s="31" t="s">
        <v>32</v>
      </c>
      <c r="C15" s="31" t="s">
        <v>11</v>
      </c>
      <c r="D15" s="33">
        <v>45125</v>
      </c>
      <c r="E15" s="31">
        <v>0.1</v>
      </c>
      <c r="F15" s="31">
        <v>0.1298</v>
      </c>
      <c r="G15" s="31">
        <v>0.1295</v>
      </c>
      <c r="H15" s="31">
        <v>0.1321</v>
      </c>
      <c r="I15" s="31">
        <v>0.1321</v>
      </c>
      <c r="J15" s="31">
        <v>24.5</v>
      </c>
      <c r="K15" s="61"/>
      <c r="L15" s="61"/>
      <c r="M15" s="61"/>
      <c r="O15" s="62" t="s">
        <v>28</v>
      </c>
      <c r="P15" s="63"/>
    </row>
    <row r="16" spans="1:16" ht="15.75" customHeight="1" x14ac:dyDescent="0.3">
      <c r="A16" s="2">
        <v>9</v>
      </c>
      <c r="B16" s="31" t="s">
        <v>2</v>
      </c>
      <c r="C16" s="31" t="s">
        <v>11</v>
      </c>
      <c r="D16" s="33">
        <v>45125</v>
      </c>
      <c r="E16" s="31">
        <v>0.1</v>
      </c>
      <c r="F16" s="31">
        <v>0.12859999999999999</v>
      </c>
      <c r="G16" s="31">
        <v>0.12820000000000001</v>
      </c>
      <c r="H16" s="31">
        <v>0.1331</v>
      </c>
      <c r="I16" s="31">
        <v>0.13300000000000001</v>
      </c>
      <c r="J16" s="31">
        <v>46.5</v>
      </c>
      <c r="K16" s="60">
        <f>AVERAGE(J16:J17)</f>
        <v>46.25</v>
      </c>
      <c r="L16" s="60">
        <f>STDEV(J16:J17)</f>
        <v>0.35355339059327379</v>
      </c>
      <c r="M16" s="60">
        <f>((J16-J17)*100)/AVERAGE(J16:J17)</f>
        <v>1.0810810810810811</v>
      </c>
      <c r="O16" s="2" t="s">
        <v>9</v>
      </c>
      <c r="P16" s="7">
        <f>AVERAGE(J9,J30)</f>
        <v>-2.5</v>
      </c>
    </row>
    <row r="17" spans="1:16" ht="15.75" customHeight="1" x14ac:dyDescent="0.3">
      <c r="A17" s="2">
        <v>10</v>
      </c>
      <c r="B17" s="31" t="s">
        <v>2</v>
      </c>
      <c r="C17" s="31" t="s">
        <v>11</v>
      </c>
      <c r="D17" s="33">
        <v>45125</v>
      </c>
      <c r="E17" s="31">
        <v>0.1</v>
      </c>
      <c r="F17" s="31">
        <v>0.1298</v>
      </c>
      <c r="G17" s="31">
        <v>0.12959999999999999</v>
      </c>
      <c r="H17" s="31">
        <v>0.13420000000000001</v>
      </c>
      <c r="I17" s="31">
        <v>0.13439999999999999</v>
      </c>
      <c r="J17" s="31">
        <v>46</v>
      </c>
      <c r="K17" s="61"/>
      <c r="L17" s="61"/>
      <c r="M17" s="61"/>
      <c r="O17" s="3"/>
      <c r="P17" s="3"/>
    </row>
    <row r="18" spans="1:16" ht="15.75" customHeight="1" x14ac:dyDescent="0.3">
      <c r="A18" s="2">
        <v>11</v>
      </c>
      <c r="B18" s="31" t="s">
        <v>33</v>
      </c>
      <c r="C18" s="31" t="s">
        <v>11</v>
      </c>
      <c r="D18" s="33">
        <v>45125</v>
      </c>
      <c r="E18" s="31">
        <v>0.1</v>
      </c>
      <c r="F18" s="31">
        <v>0.1275</v>
      </c>
      <c r="G18" s="31">
        <v>0.12709999999999999</v>
      </c>
      <c r="H18" s="31">
        <v>0.129</v>
      </c>
      <c r="I18" s="31">
        <v>0.129</v>
      </c>
      <c r="J18" s="31">
        <v>17</v>
      </c>
      <c r="K18" s="60">
        <f>AVERAGE(J18:J19)</f>
        <v>17.25</v>
      </c>
      <c r="L18" s="60">
        <f>STDEV(J18:J19)</f>
        <v>0.35355339059327379</v>
      </c>
      <c r="M18" s="60">
        <f>((J18-J19)*100)/AVERAGE(J18:J19)</f>
        <v>-2.8985507246376812</v>
      </c>
    </row>
    <row r="19" spans="1:16" ht="15.75" customHeight="1" x14ac:dyDescent="0.3">
      <c r="A19" s="2">
        <v>12</v>
      </c>
      <c r="B19" s="31" t="s">
        <v>33</v>
      </c>
      <c r="C19" s="31" t="s">
        <v>11</v>
      </c>
      <c r="D19" s="33">
        <v>45125</v>
      </c>
      <c r="E19" s="31">
        <v>0.1</v>
      </c>
      <c r="F19" s="31">
        <v>0.1258</v>
      </c>
      <c r="G19" s="31">
        <v>0.12559999999999999</v>
      </c>
      <c r="H19" s="31">
        <v>0.1275</v>
      </c>
      <c r="I19" s="31">
        <v>0.12740000000000001</v>
      </c>
      <c r="J19" s="31">
        <v>17.5</v>
      </c>
      <c r="K19" s="61"/>
      <c r="L19" s="61"/>
      <c r="M19" s="61"/>
      <c r="O19" s="8"/>
      <c r="P19" s="8"/>
    </row>
    <row r="20" spans="1:16" ht="15.75" customHeight="1" x14ac:dyDescent="0.3">
      <c r="A20" s="2">
        <v>13</v>
      </c>
      <c r="B20" s="31" t="s">
        <v>34</v>
      </c>
      <c r="C20" s="31" t="s">
        <v>11</v>
      </c>
      <c r="D20" s="33">
        <v>45125</v>
      </c>
      <c r="E20" s="31">
        <v>0.1</v>
      </c>
      <c r="F20" s="31">
        <v>0.1275</v>
      </c>
      <c r="G20" s="31">
        <v>0.12759999999999999</v>
      </c>
      <c r="H20" s="31">
        <v>0.129</v>
      </c>
      <c r="I20" s="31">
        <v>0.129</v>
      </c>
      <c r="J20" s="31">
        <v>14.5</v>
      </c>
      <c r="K20" s="60">
        <f>AVERAGE(J20:J21)</f>
        <v>14</v>
      </c>
      <c r="L20" s="60">
        <f>STDEV(J20:J21)</f>
        <v>0.70710678118654757</v>
      </c>
      <c r="M20" s="60">
        <f>((J20-J21)*100)/AVERAGE(J20:J21)</f>
        <v>7.1428571428571432</v>
      </c>
      <c r="O20" s="3"/>
      <c r="P20" s="3"/>
    </row>
    <row r="21" spans="1:16" ht="15.75" customHeight="1" x14ac:dyDescent="0.3">
      <c r="A21" s="2">
        <v>14</v>
      </c>
      <c r="B21" s="31" t="s">
        <v>34</v>
      </c>
      <c r="C21" s="31" t="s">
        <v>11</v>
      </c>
      <c r="D21" s="33">
        <v>45125</v>
      </c>
      <c r="E21" s="31">
        <v>0.1</v>
      </c>
      <c r="F21" s="31">
        <v>0.12820000000000001</v>
      </c>
      <c r="G21" s="31">
        <v>0.12809999999999999</v>
      </c>
      <c r="H21" s="31">
        <v>0.12939999999999999</v>
      </c>
      <c r="I21" s="31">
        <v>0.12959999999999999</v>
      </c>
      <c r="J21" s="31">
        <v>13.5</v>
      </c>
      <c r="K21" s="61"/>
      <c r="L21" s="61"/>
      <c r="M21" s="61"/>
      <c r="O21" s="3"/>
      <c r="P21" s="3"/>
    </row>
    <row r="22" spans="1:16" ht="15.75" customHeight="1" x14ac:dyDescent="0.3">
      <c r="A22" s="2">
        <v>15</v>
      </c>
      <c r="B22" s="31" t="s">
        <v>35</v>
      </c>
      <c r="C22" s="31" t="s">
        <v>11</v>
      </c>
      <c r="D22" s="33">
        <v>45125</v>
      </c>
      <c r="E22" s="31">
        <v>0.1</v>
      </c>
      <c r="F22" s="31">
        <v>0.12920000000000001</v>
      </c>
      <c r="G22" s="31">
        <v>0.129</v>
      </c>
      <c r="H22" s="31">
        <v>0.13039999999999999</v>
      </c>
      <c r="I22" s="31">
        <v>0.1305</v>
      </c>
      <c r="J22" s="31">
        <v>13.5</v>
      </c>
      <c r="K22" s="60">
        <f>AVERAGE(J22:J23)</f>
        <v>13.75</v>
      </c>
      <c r="L22" s="60">
        <f>STDEV(J22:J23)</f>
        <v>0.35355339059327379</v>
      </c>
      <c r="M22" s="60">
        <f>((J22-J23)*100)/AVERAGE(J22:J23)</f>
        <v>-3.6363636363636362</v>
      </c>
      <c r="O22" s="3"/>
      <c r="P22" s="3"/>
    </row>
    <row r="23" spans="1:16" ht="15.75" customHeight="1" x14ac:dyDescent="0.3">
      <c r="A23" s="2">
        <v>16</v>
      </c>
      <c r="B23" s="31" t="s">
        <v>35</v>
      </c>
      <c r="C23" s="31" t="s">
        <v>11</v>
      </c>
      <c r="D23" s="33">
        <v>45125</v>
      </c>
      <c r="E23" s="31">
        <v>0.1</v>
      </c>
      <c r="F23" s="31">
        <v>0.12770000000000001</v>
      </c>
      <c r="G23" s="31">
        <v>0.1273</v>
      </c>
      <c r="H23" s="31">
        <v>0.129</v>
      </c>
      <c r="I23" s="31">
        <v>0.1288</v>
      </c>
      <c r="J23" s="31">
        <v>14</v>
      </c>
      <c r="K23" s="61"/>
      <c r="L23" s="61"/>
      <c r="M23" s="61"/>
      <c r="O23" s="3"/>
      <c r="P23" s="3"/>
    </row>
    <row r="24" spans="1:16" ht="15.75" customHeight="1" x14ac:dyDescent="0.3">
      <c r="A24" s="2">
        <v>17</v>
      </c>
      <c r="B24" s="31" t="s">
        <v>36</v>
      </c>
      <c r="C24" s="31" t="s">
        <v>11</v>
      </c>
      <c r="D24" s="33">
        <v>45125</v>
      </c>
      <c r="E24" s="31">
        <v>0.1</v>
      </c>
      <c r="F24" s="31">
        <v>0.12920000000000001</v>
      </c>
      <c r="G24" s="31">
        <v>0.129</v>
      </c>
      <c r="H24" s="31">
        <v>0.1298</v>
      </c>
      <c r="I24" s="31">
        <v>0.12970000000000001</v>
      </c>
      <c r="J24" s="31">
        <v>6.5</v>
      </c>
      <c r="K24" s="60">
        <f>AVERAGE(J24:J25)</f>
        <v>6.5</v>
      </c>
      <c r="L24" s="60">
        <f>STDEV(J24:J25)</f>
        <v>0</v>
      </c>
      <c r="M24" s="60">
        <f>((J24-J25)*100)/AVERAGE(J24:J25)</f>
        <v>0</v>
      </c>
      <c r="O24" s="8"/>
      <c r="P24" s="8"/>
    </row>
    <row r="25" spans="1:16" ht="15.75" customHeight="1" x14ac:dyDescent="0.3">
      <c r="A25" s="2">
        <v>18</v>
      </c>
      <c r="B25" s="34" t="s">
        <v>36</v>
      </c>
      <c r="C25" s="31" t="s">
        <v>11</v>
      </c>
      <c r="D25" s="33">
        <v>45125</v>
      </c>
      <c r="E25" s="31">
        <v>0.1</v>
      </c>
      <c r="F25" s="31">
        <v>0.12759999999999999</v>
      </c>
      <c r="G25" s="31">
        <v>0.12759999999999999</v>
      </c>
      <c r="H25" s="31">
        <v>0.1283</v>
      </c>
      <c r="I25" s="31">
        <v>0.12820000000000001</v>
      </c>
      <c r="J25" s="31">
        <v>6.5</v>
      </c>
      <c r="K25" s="61"/>
      <c r="L25" s="61"/>
      <c r="M25" s="61"/>
      <c r="O25" s="3"/>
      <c r="P25" s="3"/>
    </row>
    <row r="26" spans="1:16" ht="15.75" customHeight="1" x14ac:dyDescent="0.3">
      <c r="A26" s="10">
        <v>19</v>
      </c>
      <c r="B26" s="31" t="s">
        <v>4</v>
      </c>
      <c r="C26" s="35" t="s">
        <v>11</v>
      </c>
      <c r="D26" s="33">
        <v>45125</v>
      </c>
      <c r="E26" s="31">
        <v>0.1</v>
      </c>
      <c r="F26" s="31">
        <v>0.12690000000000001</v>
      </c>
      <c r="G26" s="31">
        <v>0.1265</v>
      </c>
      <c r="H26" s="31">
        <v>0.128</v>
      </c>
      <c r="I26" s="31">
        <v>0.128</v>
      </c>
      <c r="J26" s="31">
        <v>13</v>
      </c>
      <c r="K26" s="60">
        <f>AVERAGE(J26:J27)</f>
        <v>13.5</v>
      </c>
      <c r="L26" s="60">
        <f>STDEV(J26:J27)</f>
        <v>0.70710678118654757</v>
      </c>
      <c r="M26" s="60">
        <f>((J26-J27)*100)/AVERAGE(J26:J27)</f>
        <v>-7.4074074074074074</v>
      </c>
      <c r="O26" s="3"/>
      <c r="P26" s="3"/>
    </row>
    <row r="27" spans="1:16" ht="15.75" customHeight="1" x14ac:dyDescent="0.3">
      <c r="A27" s="10">
        <v>20</v>
      </c>
      <c r="B27" s="31" t="s">
        <v>4</v>
      </c>
      <c r="C27" s="35" t="s">
        <v>11</v>
      </c>
      <c r="D27" s="33">
        <v>45125</v>
      </c>
      <c r="E27" s="31">
        <v>0.1</v>
      </c>
      <c r="F27" s="31">
        <v>0.13039999999999999</v>
      </c>
      <c r="G27" s="31">
        <v>0.13</v>
      </c>
      <c r="H27" s="31">
        <v>0.13150000000000001</v>
      </c>
      <c r="I27" s="31">
        <v>0.13170000000000001</v>
      </c>
      <c r="J27" s="31">
        <v>14</v>
      </c>
      <c r="K27" s="61"/>
      <c r="L27" s="61"/>
      <c r="M27" s="61"/>
      <c r="O27" s="3"/>
      <c r="P27" s="3"/>
    </row>
    <row r="28" spans="1:16" ht="15.75" customHeight="1" x14ac:dyDescent="0.3">
      <c r="A28" s="2">
        <v>21</v>
      </c>
      <c r="B28" s="36" t="s">
        <v>3</v>
      </c>
      <c r="C28" s="31" t="s">
        <v>11</v>
      </c>
      <c r="D28" s="33">
        <v>45125</v>
      </c>
      <c r="E28" s="31">
        <v>0.1</v>
      </c>
      <c r="F28" s="31">
        <v>0.12889999999999999</v>
      </c>
      <c r="G28" s="31">
        <v>0.1288</v>
      </c>
      <c r="H28" s="31">
        <v>0.1295</v>
      </c>
      <c r="I28" s="31">
        <v>0.12939999999999999</v>
      </c>
      <c r="J28" s="31">
        <v>6</v>
      </c>
      <c r="K28" s="60">
        <f t="shared" ref="K28" si="0">AVERAGE(J28:J29)</f>
        <v>6.5</v>
      </c>
      <c r="L28" s="60">
        <f t="shared" ref="L28" si="1">STDEV(J28:J29)</f>
        <v>0.70710678118654757</v>
      </c>
      <c r="M28" s="60">
        <f t="shared" ref="M28" si="2">((J28-J29)*100)/AVERAGE(J28:J29)</f>
        <v>-15.384615384615385</v>
      </c>
      <c r="O28" s="3"/>
      <c r="P28" s="3"/>
    </row>
    <row r="29" spans="1:16" ht="15.75" customHeight="1" x14ac:dyDescent="0.3">
      <c r="A29" s="2">
        <v>22</v>
      </c>
      <c r="B29" s="31" t="s">
        <v>3</v>
      </c>
      <c r="C29" s="31" t="s">
        <v>11</v>
      </c>
      <c r="D29" s="33">
        <v>45125</v>
      </c>
      <c r="E29" s="31">
        <v>0.1</v>
      </c>
      <c r="F29" s="31">
        <v>0.1293</v>
      </c>
      <c r="G29" s="31">
        <v>0.1293</v>
      </c>
      <c r="H29" s="31">
        <v>0.13009999999999999</v>
      </c>
      <c r="I29" s="31">
        <v>0.12989999999999999</v>
      </c>
      <c r="J29" s="31">
        <v>7</v>
      </c>
      <c r="K29" s="61"/>
      <c r="L29" s="61"/>
      <c r="M29" s="61"/>
      <c r="O29" s="3"/>
      <c r="P29" s="3"/>
    </row>
    <row r="30" spans="1:16" ht="15.75" customHeight="1" x14ac:dyDescent="0.3">
      <c r="A30" s="2">
        <v>23</v>
      </c>
      <c r="B30" s="31" t="s">
        <v>9</v>
      </c>
      <c r="C30" s="31" t="s">
        <v>8</v>
      </c>
      <c r="D30" s="32"/>
      <c r="E30" s="31">
        <v>0.1</v>
      </c>
      <c r="F30" s="31">
        <v>0.13</v>
      </c>
      <c r="G30" s="31">
        <v>0.13</v>
      </c>
      <c r="H30" s="31">
        <v>0.12970000000000001</v>
      </c>
      <c r="I30" s="31">
        <v>0.12989999999999999</v>
      </c>
      <c r="J30" s="31">
        <v>-2</v>
      </c>
      <c r="K30" s="6"/>
      <c r="L30" s="6"/>
      <c r="M30" s="5"/>
      <c r="O30" s="3"/>
      <c r="P30" s="3"/>
    </row>
    <row r="31" spans="1:16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O31" s="3"/>
      <c r="P31" s="3"/>
    </row>
    <row r="32" spans="1:16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O32" s="3"/>
      <c r="P32" s="3"/>
    </row>
    <row r="33" spans="1:13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5.75" customHeight="1" x14ac:dyDescent="0.3"/>
    <row r="35" spans="1:13" ht="15.75" customHeight="1" x14ac:dyDescent="0.3"/>
    <row r="36" spans="1:13" ht="15.75" customHeight="1" x14ac:dyDescent="0.3"/>
    <row r="37" spans="1:13" ht="15.75" customHeight="1" x14ac:dyDescent="0.3"/>
    <row r="38" spans="1:13" ht="15.75" customHeight="1" x14ac:dyDescent="0.3"/>
    <row r="39" spans="1:13" ht="15.75" customHeight="1" x14ac:dyDescent="0.3"/>
    <row r="40" spans="1:13" ht="15.75" customHeight="1" x14ac:dyDescent="0.3"/>
    <row r="41" spans="1:13" ht="15.75" customHeight="1" x14ac:dyDescent="0.3"/>
    <row r="42" spans="1:13" ht="15.75" customHeight="1" x14ac:dyDescent="0.3"/>
    <row r="43" spans="1:13" ht="15.75" customHeight="1" x14ac:dyDescent="0.3"/>
    <row r="44" spans="1:13" ht="15.75" customHeight="1" x14ac:dyDescent="0.3"/>
    <row r="45" spans="1:13" ht="15.75" customHeight="1" x14ac:dyDescent="0.3"/>
    <row r="46" spans="1:13" ht="15.75" customHeight="1" x14ac:dyDescent="0.3"/>
    <row r="47" spans="1:13" ht="15.75" customHeight="1" x14ac:dyDescent="0.3"/>
    <row r="48" spans="1:1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35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8:K29"/>
    <mergeCell ref="L28:L29"/>
    <mergeCell ref="M28:M29"/>
    <mergeCell ref="K24:K25"/>
    <mergeCell ref="L24:L25"/>
    <mergeCell ref="M24:M25"/>
    <mergeCell ref="K26:K27"/>
    <mergeCell ref="L26:L27"/>
    <mergeCell ref="M26:M27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2758-2870-496D-9E95-6D6D103375CB}">
  <sheetPr codeName="Sheet9">
    <tabColor rgb="FF00B050"/>
  </sheetPr>
  <dimension ref="A1:P1002"/>
  <sheetViews>
    <sheetView showGridLines="0" topLeftCell="A8" workbookViewId="0">
      <selection activeCell="B10" sqref="B10"/>
    </sheetView>
  </sheetViews>
  <sheetFormatPr defaultColWidth="11.19921875" defaultRowHeight="15" customHeight="1" x14ac:dyDescent="0.3"/>
  <cols>
    <col min="1" max="1" width="12.3984375" customWidth="1"/>
    <col min="2" max="2" width="35.3984375" customWidth="1"/>
    <col min="3" max="4" width="15.3984375" customWidth="1"/>
    <col min="5" max="5" width="18.59765625" customWidth="1"/>
    <col min="6" max="12" width="15.3984375" customWidth="1"/>
    <col min="13" max="13" width="13.3984375" customWidth="1"/>
    <col min="14" max="14" width="2.8984375" customWidth="1"/>
    <col min="15" max="15" width="15.3984375" customWidth="1"/>
    <col min="16" max="16" width="15.09765625" customWidth="1"/>
    <col min="17" max="26" width="11" customWidth="1"/>
  </cols>
  <sheetData>
    <row r="1" spans="1:16" ht="15.75" customHeight="1" x14ac:dyDescent="0.3">
      <c r="E1" s="1" t="s">
        <v>5</v>
      </c>
    </row>
    <row r="2" spans="1:16" ht="15.75" customHeight="1" x14ac:dyDescent="0.3">
      <c r="D2" s="2" t="s">
        <v>6</v>
      </c>
      <c r="E2" s="2" t="s">
        <v>7</v>
      </c>
    </row>
    <row r="3" spans="1:16" ht="15.75" customHeight="1" x14ac:dyDescent="0.3">
      <c r="D3" s="2" t="s">
        <v>8</v>
      </c>
      <c r="E3" s="2" t="s">
        <v>9</v>
      </c>
    </row>
    <row r="4" spans="1:16" ht="15.75" customHeight="1" x14ac:dyDescent="0.3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3">
      <c r="A5" s="3"/>
      <c r="B5" s="3"/>
      <c r="D5" s="3"/>
      <c r="E5" s="3"/>
    </row>
    <row r="6" spans="1:16" ht="15.75" customHeight="1" x14ac:dyDescent="0.3">
      <c r="A6" s="3"/>
      <c r="B6" s="3"/>
    </row>
    <row r="7" spans="1:16" ht="15.75" customHeight="1" x14ac:dyDescent="0.3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3">
      <c r="A8" s="2">
        <v>1</v>
      </c>
      <c r="B8" s="2" t="s">
        <v>6</v>
      </c>
      <c r="C8" s="2" t="s">
        <v>6</v>
      </c>
      <c r="D8" s="5"/>
      <c r="E8" s="2">
        <v>0.1</v>
      </c>
      <c r="F8" s="2">
        <v>0.12770000000000001</v>
      </c>
      <c r="G8" s="2">
        <v>0.12759999999999999</v>
      </c>
      <c r="H8" s="2">
        <v>0.13719999999999999</v>
      </c>
      <c r="I8" s="2">
        <v>0.13719999999999999</v>
      </c>
      <c r="J8" s="2">
        <f t="shared" ref="J8:J30" si="0">1000*(AVERAGE(H8:I8)-AVERAGE(F8:G8))/E8</f>
        <v>95.500000000000014</v>
      </c>
      <c r="K8" s="6"/>
      <c r="L8" s="6"/>
      <c r="M8" s="5"/>
      <c r="O8" s="67"/>
      <c r="P8" s="68"/>
    </row>
    <row r="9" spans="1:16" ht="15.75" customHeight="1" x14ac:dyDescent="0.3">
      <c r="A9" s="2">
        <v>2</v>
      </c>
      <c r="B9" s="2" t="s">
        <v>9</v>
      </c>
      <c r="C9" s="2" t="s">
        <v>8</v>
      </c>
      <c r="D9" s="5"/>
      <c r="E9" s="2">
        <v>0.1</v>
      </c>
      <c r="F9" s="2">
        <v>0.13059999999999999</v>
      </c>
      <c r="G9" s="2">
        <v>0.13020000000000001</v>
      </c>
      <c r="H9" s="2">
        <v>0.13009999999999999</v>
      </c>
      <c r="I9" s="2">
        <v>0.1303</v>
      </c>
      <c r="J9" s="2">
        <f t="shared" si="0"/>
        <v>-2.0000000000003348</v>
      </c>
      <c r="K9" s="6"/>
      <c r="L9" s="6"/>
      <c r="M9" s="5"/>
    </row>
    <row r="10" spans="1:16" ht="15.75" customHeight="1" x14ac:dyDescent="0.3">
      <c r="A10" s="2">
        <v>3</v>
      </c>
      <c r="B10" s="2" t="s">
        <v>52</v>
      </c>
      <c r="C10" s="2" t="s">
        <v>11</v>
      </c>
      <c r="D10" s="2"/>
      <c r="E10" s="2">
        <v>0.1</v>
      </c>
      <c r="F10" s="2">
        <v>0.12970000000000001</v>
      </c>
      <c r="G10" s="2">
        <v>0.1293</v>
      </c>
      <c r="H10" s="2">
        <v>0.13350000000000001</v>
      </c>
      <c r="I10" s="2">
        <v>0.13339999999999999</v>
      </c>
      <c r="J10" s="2">
        <f t="shared" si="0"/>
        <v>39.500000000000085</v>
      </c>
      <c r="K10" s="60">
        <f>AVERAGE(J10:J11)</f>
        <v>33.500000000000057</v>
      </c>
      <c r="L10" s="60">
        <f>STDEV(J10:J11)</f>
        <v>8.485281374238598</v>
      </c>
      <c r="M10" s="60">
        <f>((J10-J11)*100)/AVERAGE(J10:J11)</f>
        <v>35.820895522388184</v>
      </c>
      <c r="O10" s="62" t="s">
        <v>6</v>
      </c>
      <c r="P10" s="63"/>
    </row>
    <row r="11" spans="1:16" ht="15.75" customHeight="1" x14ac:dyDescent="0.3">
      <c r="A11" s="2">
        <v>4</v>
      </c>
      <c r="B11" s="2" t="s">
        <v>53</v>
      </c>
      <c r="C11" s="2" t="s">
        <v>11</v>
      </c>
      <c r="D11" s="2"/>
      <c r="E11" s="2">
        <v>0.1</v>
      </c>
      <c r="F11" s="2">
        <v>0.12909999999999999</v>
      </c>
      <c r="G11" s="2">
        <v>0.1288</v>
      </c>
      <c r="H11" s="2">
        <v>0.13170000000000001</v>
      </c>
      <c r="I11" s="2">
        <v>0.13170000000000001</v>
      </c>
      <c r="J11" s="2">
        <f t="shared" si="0"/>
        <v>27.500000000000025</v>
      </c>
      <c r="K11" s="61"/>
      <c r="L11" s="61"/>
      <c r="M11" s="61"/>
      <c r="O11" s="69" t="s">
        <v>25</v>
      </c>
      <c r="P11" s="63"/>
    </row>
    <row r="12" spans="1:16" ht="15.75" customHeight="1" x14ac:dyDescent="0.3">
      <c r="A12" s="2">
        <v>5</v>
      </c>
      <c r="B12" s="2" t="s">
        <v>54</v>
      </c>
      <c r="C12" s="2" t="s">
        <v>11</v>
      </c>
      <c r="D12" s="2"/>
      <c r="E12" s="2">
        <v>0.1</v>
      </c>
      <c r="F12" s="2">
        <v>0.1298</v>
      </c>
      <c r="G12" s="2">
        <v>0.12959999999999999</v>
      </c>
      <c r="H12" s="2">
        <v>0.1326</v>
      </c>
      <c r="I12" s="2">
        <v>0.13300000000000001</v>
      </c>
      <c r="J12" s="2">
        <f t="shared" si="0"/>
        <v>31.000000000000192</v>
      </c>
      <c r="K12" s="60">
        <f>AVERAGE(J12:J13)</f>
        <v>34.000000000000142</v>
      </c>
      <c r="L12" s="60">
        <f>STDEV(J12:J13)</f>
        <v>4.2426406871192102</v>
      </c>
      <c r="M12" s="60">
        <f>((J12-J13)*100)/AVERAGE(J12:J13)</f>
        <v>-17.647058823529022</v>
      </c>
      <c r="O12" s="2" t="s">
        <v>26</v>
      </c>
      <c r="P12" s="7">
        <f>J8</f>
        <v>95.500000000000014</v>
      </c>
    </row>
    <row r="13" spans="1:16" ht="15.75" customHeight="1" x14ac:dyDescent="0.3">
      <c r="A13" s="2">
        <v>6</v>
      </c>
      <c r="B13" s="2" t="s">
        <v>55</v>
      </c>
      <c r="C13" s="2" t="s">
        <v>11</v>
      </c>
      <c r="D13" s="2"/>
      <c r="E13" s="2">
        <v>0.1</v>
      </c>
      <c r="F13" s="2">
        <v>0.13039999999999999</v>
      </c>
      <c r="G13" s="2">
        <v>0.13</v>
      </c>
      <c r="H13" s="2">
        <v>0.13389999999999999</v>
      </c>
      <c r="I13" s="2">
        <v>0.13389999999999999</v>
      </c>
      <c r="J13" s="2">
        <f t="shared" si="0"/>
        <v>37.000000000000085</v>
      </c>
      <c r="K13" s="61"/>
      <c r="L13" s="61"/>
      <c r="M13" s="61"/>
      <c r="O13" s="2" t="s">
        <v>27</v>
      </c>
      <c r="P13" s="7">
        <f>P12/93.2*100</f>
        <v>102.4678111587983</v>
      </c>
    </row>
    <row r="14" spans="1:16" ht="15.75" customHeight="1" x14ac:dyDescent="0.3">
      <c r="A14" s="2">
        <v>7</v>
      </c>
      <c r="B14" s="31" t="s">
        <v>30</v>
      </c>
      <c r="C14" s="2" t="s">
        <v>11</v>
      </c>
      <c r="D14" s="2"/>
      <c r="E14" s="2">
        <v>0.1</v>
      </c>
      <c r="F14" s="2">
        <v>0.1313</v>
      </c>
      <c r="G14" s="2">
        <v>0.13089999999999999</v>
      </c>
      <c r="H14" s="2">
        <v>0.1386</v>
      </c>
      <c r="I14" s="2">
        <v>0.13869999999999999</v>
      </c>
      <c r="J14" s="2">
        <f t="shared" si="0"/>
        <v>75.5</v>
      </c>
      <c r="K14" s="60">
        <f>AVERAGE(J14:J15)</f>
        <v>62.750000000000021</v>
      </c>
      <c r="L14" s="60">
        <f>STDEV(J14:J15)</f>
        <v>18.031222920256912</v>
      </c>
      <c r="M14" s="60">
        <f>((J14-J15)*100)/AVERAGE(J14:J15)</f>
        <v>40.637450199203109</v>
      </c>
    </row>
    <row r="15" spans="1:16" ht="15.75" customHeight="1" x14ac:dyDescent="0.3">
      <c r="A15" s="2">
        <v>8</v>
      </c>
      <c r="B15" s="31" t="s">
        <v>30</v>
      </c>
      <c r="C15" s="2" t="s">
        <v>11</v>
      </c>
      <c r="D15" s="2"/>
      <c r="E15" s="2">
        <v>0.1</v>
      </c>
      <c r="F15" s="2">
        <v>0.1293</v>
      </c>
      <c r="G15" s="2">
        <v>0.129</v>
      </c>
      <c r="H15" s="2">
        <v>0.13420000000000001</v>
      </c>
      <c r="I15" s="2">
        <v>0.1341</v>
      </c>
      <c r="J15" s="2">
        <f t="shared" si="0"/>
        <v>50.000000000000043</v>
      </c>
      <c r="K15" s="61"/>
      <c r="L15" s="61"/>
      <c r="M15" s="61"/>
      <c r="O15" s="62" t="s">
        <v>28</v>
      </c>
      <c r="P15" s="63"/>
    </row>
    <row r="16" spans="1:16" ht="15.75" customHeight="1" x14ac:dyDescent="0.3">
      <c r="A16" s="2">
        <v>9</v>
      </c>
      <c r="B16" s="31" t="s">
        <v>31</v>
      </c>
      <c r="C16" s="2" t="s">
        <v>11</v>
      </c>
      <c r="D16" s="2"/>
      <c r="E16" s="2">
        <v>0.1</v>
      </c>
      <c r="F16" s="2">
        <v>0.1298</v>
      </c>
      <c r="G16" s="2">
        <v>0.12939999999999999</v>
      </c>
      <c r="H16" s="2">
        <v>0.13300000000000001</v>
      </c>
      <c r="I16" s="2">
        <v>0.13289999999999999</v>
      </c>
      <c r="J16" s="2">
        <f t="shared" si="0"/>
        <v>33.500000000000192</v>
      </c>
      <c r="K16" s="60">
        <f>AVERAGE(J16:J17)</f>
        <v>38.750000000000028</v>
      </c>
      <c r="L16" s="60">
        <f>STDEV(J16:J17)</f>
        <v>7.4246212024585043</v>
      </c>
      <c r="M16" s="60">
        <f>((J16-J17)*100)/AVERAGE(J16:J17)</f>
        <v>-27.096774193547521</v>
      </c>
      <c r="O16" s="2" t="s">
        <v>9</v>
      </c>
      <c r="P16" s="7">
        <f>AVERAGE(J9,J34)</f>
        <v>-1.5000000000001124</v>
      </c>
    </row>
    <row r="17" spans="1:16" ht="15.75" customHeight="1" x14ac:dyDescent="0.3">
      <c r="A17" s="2">
        <v>10</v>
      </c>
      <c r="B17" s="31" t="s">
        <v>31</v>
      </c>
      <c r="C17" s="2" t="s">
        <v>11</v>
      </c>
      <c r="D17" s="2"/>
      <c r="E17" s="2">
        <v>0.1</v>
      </c>
      <c r="F17" s="2">
        <v>0.1303</v>
      </c>
      <c r="G17" s="2">
        <v>0.13020000000000001</v>
      </c>
      <c r="H17" s="2">
        <v>0.1346</v>
      </c>
      <c r="I17" s="2">
        <v>0.13469999999999999</v>
      </c>
      <c r="J17" s="2">
        <f t="shared" si="0"/>
        <v>43.999999999999865</v>
      </c>
      <c r="K17" s="61"/>
      <c r="L17" s="61"/>
      <c r="M17" s="61"/>
      <c r="O17" s="3"/>
      <c r="P17" s="3"/>
    </row>
    <row r="18" spans="1:16" ht="15.75" customHeight="1" x14ac:dyDescent="0.3">
      <c r="A18" s="2">
        <v>11</v>
      </c>
      <c r="B18" s="31" t="s">
        <v>32</v>
      </c>
      <c r="C18" s="2" t="s">
        <v>11</v>
      </c>
      <c r="D18" s="2"/>
      <c r="E18" s="2">
        <v>0.1</v>
      </c>
      <c r="F18" s="2">
        <v>0.12759999999999999</v>
      </c>
      <c r="G18" s="2">
        <v>0.1275</v>
      </c>
      <c r="H18" s="2">
        <v>0.12989999999999999</v>
      </c>
      <c r="I18" s="2">
        <v>0.12970000000000001</v>
      </c>
      <c r="J18" s="2">
        <f t="shared" si="0"/>
        <v>22.500000000000018</v>
      </c>
      <c r="K18" s="60">
        <f>AVERAGE(J18:J19)</f>
        <v>22.749999999999851</v>
      </c>
      <c r="L18" s="60">
        <f>STDEV(J18:J19)</f>
        <v>0.35355339059304014</v>
      </c>
      <c r="M18" s="60">
        <f>((J18-J19)*100)/AVERAGE(J18:J19)</f>
        <v>-2.19780219780076</v>
      </c>
    </row>
    <row r="19" spans="1:16" ht="15.75" customHeight="1" x14ac:dyDescent="0.3">
      <c r="A19" s="2">
        <v>12</v>
      </c>
      <c r="B19" s="31" t="s">
        <v>32</v>
      </c>
      <c r="C19" s="2" t="s">
        <v>11</v>
      </c>
      <c r="D19" s="2"/>
      <c r="E19" s="2">
        <v>0.1</v>
      </c>
      <c r="F19" s="2">
        <v>0.1278</v>
      </c>
      <c r="G19" s="2">
        <v>0.128</v>
      </c>
      <c r="H19" s="2">
        <v>0.1303</v>
      </c>
      <c r="I19" s="2">
        <v>0.13009999999999999</v>
      </c>
      <c r="J19" s="2">
        <f t="shared" si="0"/>
        <v>22.999999999999687</v>
      </c>
      <c r="K19" s="61"/>
      <c r="L19" s="61"/>
      <c r="M19" s="61"/>
      <c r="O19" s="8"/>
      <c r="P19" s="8"/>
    </row>
    <row r="20" spans="1:16" ht="15.75" customHeight="1" x14ac:dyDescent="0.3">
      <c r="A20" s="2">
        <v>13</v>
      </c>
      <c r="B20" s="31" t="s">
        <v>2</v>
      </c>
      <c r="C20" s="2" t="s">
        <v>11</v>
      </c>
      <c r="D20" s="2"/>
      <c r="E20" s="2">
        <v>0.1</v>
      </c>
      <c r="F20" s="2">
        <v>0.12970000000000001</v>
      </c>
      <c r="G20" s="2">
        <v>0.13</v>
      </c>
      <c r="H20" s="2">
        <v>0.13239999999999999</v>
      </c>
      <c r="I20" s="2">
        <v>0.13250000000000001</v>
      </c>
      <c r="J20" s="2">
        <f t="shared" si="0"/>
        <v>25.999999999999911</v>
      </c>
      <c r="K20" s="60">
        <f>AVERAGE(J20:J21)</f>
        <v>24.999999999999744</v>
      </c>
      <c r="L20" s="60">
        <f>STDEV(J20:J21)</f>
        <v>1.4142135623733312</v>
      </c>
      <c r="M20" s="60">
        <f>((J20-J21)*100)/AVERAGE(J20:J21)</f>
        <v>8.0000000000014175</v>
      </c>
      <c r="O20" s="3"/>
      <c r="P20" s="3"/>
    </row>
    <row r="21" spans="1:16" ht="15.75" customHeight="1" x14ac:dyDescent="0.3">
      <c r="A21" s="2">
        <v>14</v>
      </c>
      <c r="B21" s="31" t="s">
        <v>2</v>
      </c>
      <c r="C21" s="2" t="s">
        <v>11</v>
      </c>
      <c r="D21" s="2"/>
      <c r="E21" s="2">
        <v>0.1</v>
      </c>
      <c r="F21" s="2">
        <v>0.1305</v>
      </c>
      <c r="G21" s="2">
        <v>0.13020000000000001</v>
      </c>
      <c r="H21" s="2">
        <v>0.13289999999999999</v>
      </c>
      <c r="I21" s="2">
        <v>0.1326</v>
      </c>
      <c r="J21" s="2">
        <f t="shared" si="0"/>
        <v>23.999999999999577</v>
      </c>
      <c r="K21" s="61"/>
      <c r="L21" s="61"/>
      <c r="M21" s="61"/>
      <c r="O21" s="3"/>
      <c r="P21" s="3"/>
    </row>
    <row r="22" spans="1:16" ht="15.75" customHeight="1" x14ac:dyDescent="0.3">
      <c r="A22" s="2">
        <v>15</v>
      </c>
      <c r="B22" s="31" t="s">
        <v>33</v>
      </c>
      <c r="C22" s="2" t="s">
        <v>11</v>
      </c>
      <c r="D22" s="2"/>
      <c r="E22" s="2">
        <v>0.1</v>
      </c>
      <c r="F22" s="2">
        <v>0.13020000000000001</v>
      </c>
      <c r="G22" s="2">
        <v>0.13</v>
      </c>
      <c r="H22" s="2">
        <v>0.13189999999999999</v>
      </c>
      <c r="I22" s="2">
        <v>0.1318</v>
      </c>
      <c r="J22" s="2">
        <f t="shared" si="0"/>
        <v>17.500000000000014</v>
      </c>
      <c r="K22" s="60">
        <f>AVERAGE(J22:J23)</f>
        <v>18.499999999999904</v>
      </c>
      <c r="L22" s="60">
        <f>STDEV(J22:J23)</f>
        <v>1.4142135623729393</v>
      </c>
      <c r="M22" s="60">
        <f>((J22-J23)*100)/AVERAGE(J22:J23)</f>
        <v>-10.810810810809675</v>
      </c>
      <c r="O22" s="3"/>
      <c r="P22" s="3"/>
    </row>
    <row r="23" spans="1:16" ht="15.75" customHeight="1" x14ac:dyDescent="0.3">
      <c r="A23" s="2">
        <v>16</v>
      </c>
      <c r="B23" s="31" t="s">
        <v>33</v>
      </c>
      <c r="C23" s="2" t="s">
        <v>11</v>
      </c>
      <c r="D23" s="2"/>
      <c r="E23" s="2">
        <v>0.1</v>
      </c>
      <c r="F23" s="2">
        <v>0.1303</v>
      </c>
      <c r="G23" s="2">
        <v>0.1303</v>
      </c>
      <c r="H23" s="2">
        <v>0.13239999999999999</v>
      </c>
      <c r="I23" s="2">
        <v>0.1321</v>
      </c>
      <c r="J23" s="2">
        <f t="shared" si="0"/>
        <v>19.499999999999794</v>
      </c>
      <c r="K23" s="61"/>
      <c r="L23" s="61"/>
      <c r="M23" s="61"/>
      <c r="O23" s="3"/>
      <c r="P23" s="3"/>
    </row>
    <row r="24" spans="1:16" ht="15.75" customHeight="1" x14ac:dyDescent="0.3">
      <c r="A24" s="2">
        <v>17</v>
      </c>
      <c r="B24" s="31" t="s">
        <v>34</v>
      </c>
      <c r="C24" s="2" t="s">
        <v>11</v>
      </c>
      <c r="D24" s="2"/>
      <c r="E24" s="2">
        <v>0.1</v>
      </c>
      <c r="F24" s="2">
        <v>0.1283</v>
      </c>
      <c r="G24" s="2">
        <v>0.1278</v>
      </c>
      <c r="H24" s="2">
        <v>0.12959999999999999</v>
      </c>
      <c r="I24" s="2">
        <v>0.12939999999999999</v>
      </c>
      <c r="J24" s="2">
        <f t="shared" si="0"/>
        <v>14.500000000000068</v>
      </c>
      <c r="K24" s="60">
        <f>AVERAGE(J24:J25)</f>
        <v>14.750000000000039</v>
      </c>
      <c r="L24" s="60">
        <f>STDEV(J24:J25)</f>
        <v>0.35355339059323482</v>
      </c>
      <c r="M24" s="60">
        <f>((J24-J25)*100)/AVERAGE(J24:J25)</f>
        <v>-3.3898305084741938</v>
      </c>
      <c r="O24" s="8"/>
      <c r="P24" s="8"/>
    </row>
    <row r="25" spans="1:16" ht="15.75" customHeight="1" x14ac:dyDescent="0.3">
      <c r="A25" s="2">
        <v>18</v>
      </c>
      <c r="B25" s="31" t="s">
        <v>34</v>
      </c>
      <c r="C25" s="2" t="s">
        <v>11</v>
      </c>
      <c r="D25" s="2"/>
      <c r="E25" s="2">
        <v>0.1</v>
      </c>
      <c r="F25" s="2">
        <v>0.128</v>
      </c>
      <c r="G25" s="2">
        <v>0.12809999999999999</v>
      </c>
      <c r="H25" s="2">
        <v>0.1298</v>
      </c>
      <c r="I25" s="2">
        <v>0.1293</v>
      </c>
      <c r="J25" s="2">
        <f t="shared" si="0"/>
        <v>15.000000000000012</v>
      </c>
      <c r="K25" s="61"/>
      <c r="L25" s="61"/>
      <c r="M25" s="61"/>
      <c r="O25" s="3"/>
      <c r="P25" s="3"/>
    </row>
    <row r="26" spans="1:16" ht="15.75" customHeight="1" x14ac:dyDescent="0.3">
      <c r="A26" s="10">
        <v>19</v>
      </c>
      <c r="B26" s="31" t="s">
        <v>35</v>
      </c>
      <c r="C26" s="11" t="s">
        <v>11</v>
      </c>
      <c r="D26" s="2"/>
      <c r="E26" s="2">
        <v>0.1</v>
      </c>
      <c r="F26" s="2">
        <v>0.1278</v>
      </c>
      <c r="G26" s="2">
        <v>0.12770000000000001</v>
      </c>
      <c r="H26" s="2">
        <v>0.12939999999999999</v>
      </c>
      <c r="I26" s="2">
        <v>0.12920000000000001</v>
      </c>
      <c r="J26" s="2">
        <f t="shared" si="0"/>
        <v>15.499999999999957</v>
      </c>
      <c r="K26" s="60">
        <f>AVERAGE(J26:J27)</f>
        <v>15.000000000000012</v>
      </c>
      <c r="L26" s="60">
        <f>STDEV(J26:J27)</f>
        <v>0.70710678118646964</v>
      </c>
      <c r="M26" s="60">
        <f>((J26-J27)*100)/AVERAGE(J26:J27)</f>
        <v>6.6666666666659271</v>
      </c>
      <c r="O26" s="3"/>
      <c r="P26" s="3"/>
    </row>
    <row r="27" spans="1:16" ht="15.75" customHeight="1" x14ac:dyDescent="0.3">
      <c r="A27" s="10">
        <v>20</v>
      </c>
      <c r="B27" s="31" t="s">
        <v>35</v>
      </c>
      <c r="C27" s="11" t="s">
        <v>11</v>
      </c>
      <c r="D27" s="2"/>
      <c r="E27" s="2">
        <v>0.1</v>
      </c>
      <c r="F27" s="2">
        <v>0.1255</v>
      </c>
      <c r="G27" s="2">
        <v>0.12559999999999999</v>
      </c>
      <c r="H27" s="2">
        <v>0.12720000000000001</v>
      </c>
      <c r="I27" s="2">
        <v>0.1268</v>
      </c>
      <c r="J27" s="2">
        <f t="shared" si="0"/>
        <v>14.500000000000068</v>
      </c>
      <c r="K27" s="61"/>
      <c r="L27" s="61"/>
      <c r="M27" s="61"/>
      <c r="O27" s="3"/>
      <c r="P27" s="3"/>
    </row>
    <row r="28" spans="1:16" ht="15.75" customHeight="1" x14ac:dyDescent="0.3">
      <c r="A28" s="2">
        <v>21</v>
      </c>
      <c r="B28" s="31" t="s">
        <v>36</v>
      </c>
      <c r="C28" s="2" t="s">
        <v>11</v>
      </c>
      <c r="D28" s="2"/>
      <c r="E28" s="2">
        <v>0.1</v>
      </c>
      <c r="F28" s="2">
        <v>0.12859999999999999</v>
      </c>
      <c r="G28" s="2">
        <v>0.12859999999999999</v>
      </c>
      <c r="H28" s="2">
        <v>0.13</v>
      </c>
      <c r="I28" s="2">
        <v>0.12989999999999999</v>
      </c>
      <c r="J28" s="2">
        <f t="shared" si="0"/>
        <v>13.500000000000178</v>
      </c>
      <c r="K28" s="60">
        <f t="shared" ref="K28" si="1">AVERAGE(J28:J29)</f>
        <v>13.500000000000178</v>
      </c>
      <c r="L28" s="60">
        <f t="shared" ref="L28" si="2">STDEV(J28:J29)</f>
        <v>0</v>
      </c>
      <c r="M28" s="60">
        <f t="shared" ref="M28" si="3">((J28-J29)*100)/AVERAGE(J28:J29)</f>
        <v>0</v>
      </c>
      <c r="O28" s="3"/>
      <c r="P28" s="3"/>
    </row>
    <row r="29" spans="1:16" ht="15.75" customHeight="1" x14ac:dyDescent="0.3">
      <c r="A29" s="2">
        <v>22</v>
      </c>
      <c r="B29" s="34" t="s">
        <v>36</v>
      </c>
      <c r="C29" s="2" t="s">
        <v>11</v>
      </c>
      <c r="D29" s="2"/>
      <c r="E29" s="2">
        <v>0.1</v>
      </c>
      <c r="F29" s="2">
        <v>0.1283</v>
      </c>
      <c r="G29" s="2">
        <v>0.12809999999999999</v>
      </c>
      <c r="H29" s="2">
        <v>0.12959999999999999</v>
      </c>
      <c r="I29" s="2">
        <v>0.1295</v>
      </c>
      <c r="J29" s="2">
        <f t="shared" si="0"/>
        <v>13.500000000000178</v>
      </c>
      <c r="K29" s="61"/>
      <c r="L29" s="61"/>
      <c r="M29" s="61"/>
      <c r="O29" s="3"/>
      <c r="P29" s="3"/>
    </row>
    <row r="30" spans="1:16" ht="15.75" customHeight="1" x14ac:dyDescent="0.3">
      <c r="A30" s="2">
        <v>23</v>
      </c>
      <c r="B30" s="31" t="s">
        <v>4</v>
      </c>
      <c r="C30" s="2" t="s">
        <v>11</v>
      </c>
      <c r="D30" s="2"/>
      <c r="E30" s="2">
        <v>0.1</v>
      </c>
      <c r="F30" s="2">
        <v>0.12889999999999999</v>
      </c>
      <c r="G30" s="2">
        <v>0.1288</v>
      </c>
      <c r="H30" s="2">
        <v>0.1303</v>
      </c>
      <c r="I30" s="2">
        <v>0.13020000000000001</v>
      </c>
      <c r="J30" s="2">
        <f t="shared" si="0"/>
        <v>14.000000000000123</v>
      </c>
      <c r="K30" s="60">
        <f t="shared" ref="K30" si="4">AVERAGE(J30:J31)</f>
        <v>13.999999999999984</v>
      </c>
      <c r="L30" s="60">
        <f t="shared" ref="L30" si="5">STDEV(J30:J31)</f>
        <v>1.9594753884373512E-13</v>
      </c>
      <c r="M30" s="60">
        <f t="shared" ref="M30" si="6">((J30-J31)*100)/AVERAGE(J30:J31)</f>
        <v>1.9793690496174243E-12</v>
      </c>
      <c r="O30" s="8"/>
      <c r="P30" s="8"/>
    </row>
    <row r="31" spans="1:16" ht="15.75" customHeight="1" x14ac:dyDescent="0.3">
      <c r="A31" s="2">
        <v>24</v>
      </c>
      <c r="B31" s="31" t="s">
        <v>4</v>
      </c>
      <c r="C31" s="2" t="s">
        <v>11</v>
      </c>
      <c r="D31" s="2"/>
      <c r="E31" s="2">
        <v>0.1</v>
      </c>
      <c r="F31" s="2">
        <v>0.1285</v>
      </c>
      <c r="G31" s="2">
        <v>0.1285</v>
      </c>
      <c r="H31" s="2">
        <v>0.13009999999999999</v>
      </c>
      <c r="I31" s="2">
        <v>0.13009999999999999</v>
      </c>
      <c r="J31" s="2">
        <f>1000*(AVERAGE(H32:I32)-AVERAGE(F32:G32))/E32</f>
        <v>13.999999999999845</v>
      </c>
      <c r="K31" s="61"/>
      <c r="L31" s="61"/>
      <c r="M31" s="61"/>
      <c r="O31" s="3"/>
      <c r="P31" s="3"/>
    </row>
    <row r="32" spans="1:16" ht="15.75" customHeight="1" x14ac:dyDescent="0.3">
      <c r="A32" s="2">
        <v>25</v>
      </c>
      <c r="B32" s="31" t="s">
        <v>3</v>
      </c>
      <c r="C32" s="2" t="s">
        <v>11</v>
      </c>
      <c r="D32" s="2"/>
      <c r="E32" s="2">
        <v>0.1</v>
      </c>
      <c r="F32" s="2">
        <v>0.1295</v>
      </c>
      <c r="G32" s="2">
        <v>0.1293</v>
      </c>
      <c r="H32" s="2">
        <v>0.13089999999999999</v>
      </c>
      <c r="I32" s="2">
        <v>0.13070000000000001</v>
      </c>
      <c r="J32" s="2">
        <f>1000*(AVERAGE(H33:I33)-AVERAGE(F33:G33))/E33</f>
        <v>10.000000000000009</v>
      </c>
      <c r="K32" s="60">
        <f t="shared" ref="K32" si="7">AVERAGE(J32:J33)</f>
        <v>12.999999999999956</v>
      </c>
      <c r="L32" s="60">
        <f t="shared" ref="L32" si="8">STDEV(J32:J33)</f>
        <v>4.2426406871192111</v>
      </c>
      <c r="M32" s="60">
        <f t="shared" ref="M32" si="9">((J32-J33)*100)/AVERAGE(J32:J33)</f>
        <v>-46.153846153845492</v>
      </c>
      <c r="O32" s="8"/>
      <c r="P32" s="8"/>
    </row>
    <row r="33" spans="1:16" ht="15.75" customHeight="1" x14ac:dyDescent="0.3">
      <c r="A33" s="2">
        <v>26</v>
      </c>
      <c r="B33" s="36" t="s">
        <v>3</v>
      </c>
      <c r="C33" s="2" t="s">
        <v>11</v>
      </c>
      <c r="D33" s="2"/>
      <c r="E33" s="2">
        <v>0.1</v>
      </c>
      <c r="F33" s="2">
        <v>0.128</v>
      </c>
      <c r="G33" s="2">
        <v>0.128</v>
      </c>
      <c r="H33" s="2">
        <v>0.12909999999999999</v>
      </c>
      <c r="I33" s="2">
        <v>0.12889999999999999</v>
      </c>
      <c r="J33" s="2">
        <f>1000*(AVERAGE(H31:I31)-AVERAGE(F31:G31))/E31</f>
        <v>15.999999999999902</v>
      </c>
      <c r="K33" s="61"/>
      <c r="L33" s="61"/>
      <c r="M33" s="61"/>
      <c r="O33" s="3"/>
      <c r="P33" s="3"/>
    </row>
    <row r="34" spans="1:16" ht="15.75" customHeight="1" x14ac:dyDescent="0.3">
      <c r="A34" s="2">
        <v>27</v>
      </c>
      <c r="B34" s="2" t="s">
        <v>9</v>
      </c>
      <c r="C34" s="2" t="s">
        <v>8</v>
      </c>
      <c r="D34" s="5"/>
      <c r="E34" s="2">
        <v>0.1</v>
      </c>
      <c r="F34" s="2">
        <v>0.128</v>
      </c>
      <c r="G34" s="2">
        <v>0.12790000000000001</v>
      </c>
      <c r="H34" s="2">
        <v>0.128</v>
      </c>
      <c r="I34" s="2">
        <v>0.12770000000000001</v>
      </c>
      <c r="J34" s="2">
        <f>1000*(AVERAGE(H34:I34)-AVERAGE(F34:G34))/E34</f>
        <v>-0.99999999999988987</v>
      </c>
      <c r="K34" s="6"/>
      <c r="L34" s="6"/>
      <c r="M34" s="5"/>
      <c r="O34" s="3"/>
      <c r="P34" s="3"/>
    </row>
    <row r="35" spans="1:16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O35" s="3"/>
      <c r="P35" s="3"/>
    </row>
    <row r="36" spans="1:16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O36" s="3"/>
      <c r="P36" s="3"/>
    </row>
    <row r="37" spans="1:16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6" ht="15.75" customHeight="1" x14ac:dyDescent="0.3"/>
    <row r="39" spans="1:16" ht="15.75" customHeight="1" x14ac:dyDescent="0.3"/>
    <row r="40" spans="1:16" ht="15.75" customHeight="1" x14ac:dyDescent="0.3"/>
    <row r="41" spans="1:16" ht="15.75" customHeight="1" x14ac:dyDescent="0.3"/>
    <row r="42" spans="1:16" ht="15.75" customHeight="1" x14ac:dyDescent="0.3"/>
    <row r="43" spans="1:16" ht="15.75" customHeight="1" x14ac:dyDescent="0.3"/>
    <row r="44" spans="1:16" ht="15.75" customHeight="1" x14ac:dyDescent="0.3"/>
    <row r="45" spans="1:16" ht="15.75" customHeight="1" x14ac:dyDescent="0.3"/>
    <row r="46" spans="1:16" ht="15.75" customHeight="1" x14ac:dyDescent="0.3"/>
    <row r="47" spans="1:16" ht="15.75" customHeight="1" x14ac:dyDescent="0.3"/>
    <row r="48" spans="1:1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41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4:K25"/>
    <mergeCell ref="L24:L25"/>
    <mergeCell ref="M24:M25"/>
    <mergeCell ref="K26:K27"/>
    <mergeCell ref="L26:L27"/>
    <mergeCell ref="M26:M27"/>
    <mergeCell ref="K32:K33"/>
    <mergeCell ref="L32:L33"/>
    <mergeCell ref="M32:M33"/>
    <mergeCell ref="K28:K29"/>
    <mergeCell ref="L28:L29"/>
    <mergeCell ref="M28:M29"/>
    <mergeCell ref="K30:K31"/>
    <mergeCell ref="L30:L31"/>
    <mergeCell ref="M30:M31"/>
  </mergeCells>
  <phoneticPr fontId="8" type="noConversion"/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1D583-8139-4458-8AEE-8252D9B9C045}">
  <sheetPr codeName="Sheet10">
    <tabColor rgb="FF00B050"/>
  </sheetPr>
  <dimension ref="A1:P998"/>
  <sheetViews>
    <sheetView topLeftCell="A9" workbookViewId="0">
      <selection activeCell="B33" sqref="B33"/>
    </sheetView>
  </sheetViews>
  <sheetFormatPr defaultColWidth="11.19921875" defaultRowHeight="15" customHeight="1" x14ac:dyDescent="0.3"/>
  <cols>
    <col min="1" max="1" width="12.3984375" customWidth="1"/>
    <col min="2" max="2" width="35.3984375" customWidth="1"/>
    <col min="3" max="4" width="15.3984375" customWidth="1"/>
    <col min="5" max="5" width="18.59765625" customWidth="1"/>
    <col min="6" max="12" width="15.3984375" customWidth="1"/>
    <col min="13" max="13" width="13.3984375" customWidth="1"/>
    <col min="14" max="14" width="2.8984375" customWidth="1"/>
    <col min="15" max="15" width="15.3984375" customWidth="1"/>
    <col min="16" max="16" width="15.09765625" customWidth="1"/>
    <col min="17" max="26" width="11" customWidth="1"/>
  </cols>
  <sheetData>
    <row r="1" spans="1:16" ht="15.75" customHeight="1" x14ac:dyDescent="0.3">
      <c r="E1" s="1" t="s">
        <v>5</v>
      </c>
    </row>
    <row r="2" spans="1:16" ht="15.75" customHeight="1" x14ac:dyDescent="0.3">
      <c r="D2" s="2" t="s">
        <v>6</v>
      </c>
      <c r="E2" s="2" t="s">
        <v>7</v>
      </c>
    </row>
    <row r="3" spans="1:16" ht="15.75" customHeight="1" x14ac:dyDescent="0.3">
      <c r="D3" s="2" t="s">
        <v>8</v>
      </c>
      <c r="E3" s="2" t="s">
        <v>9</v>
      </c>
    </row>
    <row r="4" spans="1:16" ht="15.75" customHeight="1" x14ac:dyDescent="0.3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3">
      <c r="A5" s="3"/>
      <c r="B5" s="3"/>
      <c r="D5" s="3"/>
      <c r="E5" s="3"/>
    </row>
    <row r="6" spans="1:16" ht="15.75" customHeight="1" x14ac:dyDescent="0.3">
      <c r="A6" s="3"/>
      <c r="B6" s="3"/>
    </row>
    <row r="7" spans="1:16" ht="15.75" customHeight="1" x14ac:dyDescent="0.3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3">
      <c r="A8" s="2">
        <v>1</v>
      </c>
      <c r="B8" s="2" t="s">
        <v>6</v>
      </c>
      <c r="C8" s="2" t="s">
        <v>6</v>
      </c>
      <c r="D8" s="5"/>
      <c r="E8" s="2">
        <v>0.1</v>
      </c>
      <c r="F8" s="2">
        <v>0.1295</v>
      </c>
      <c r="G8" s="2">
        <v>0.12920000000000001</v>
      </c>
      <c r="H8" s="2">
        <v>0.13900000000000001</v>
      </c>
      <c r="I8" s="2">
        <v>0.13880000000000001</v>
      </c>
      <c r="J8" s="2">
        <v>95.5</v>
      </c>
      <c r="K8" s="6"/>
      <c r="L8" s="6"/>
      <c r="M8" s="5"/>
      <c r="O8" s="67"/>
      <c r="P8" s="68"/>
    </row>
    <row r="9" spans="1:16" ht="15.75" customHeight="1" x14ac:dyDescent="0.3">
      <c r="A9" s="2">
        <v>2</v>
      </c>
      <c r="B9" s="2" t="s">
        <v>9</v>
      </c>
      <c r="C9" s="2" t="s">
        <v>8</v>
      </c>
      <c r="D9" s="5"/>
      <c r="E9" s="2">
        <v>0.1</v>
      </c>
      <c r="F9" s="2">
        <v>0.12859999999999999</v>
      </c>
      <c r="G9" s="2">
        <v>0.12859999999999999</v>
      </c>
      <c r="H9" s="2">
        <v>0.12870000000000001</v>
      </c>
      <c r="I9" s="2">
        <v>0.12859999999999999</v>
      </c>
      <c r="J9" s="2">
        <v>0.5</v>
      </c>
      <c r="K9" s="6"/>
      <c r="L9" s="6"/>
      <c r="M9" s="5"/>
    </row>
    <row r="10" spans="1:16" ht="15.75" customHeight="1" x14ac:dyDescent="0.3">
      <c r="A10" s="2">
        <v>3</v>
      </c>
      <c r="B10" s="2" t="s">
        <v>30</v>
      </c>
      <c r="C10" s="2" t="s">
        <v>11</v>
      </c>
      <c r="D10" s="18">
        <v>45139</v>
      </c>
      <c r="E10" s="2">
        <v>0.1</v>
      </c>
      <c r="F10" s="2">
        <v>0.1293</v>
      </c>
      <c r="G10" s="2">
        <v>0.12909999999999999</v>
      </c>
      <c r="H10" s="2">
        <v>0.13600000000000001</v>
      </c>
      <c r="I10" s="2">
        <v>0.1358</v>
      </c>
      <c r="J10" s="2">
        <v>67</v>
      </c>
      <c r="K10" s="60">
        <f>AVERAGE(J10:J11)</f>
        <v>64.75</v>
      </c>
      <c r="L10" s="60">
        <f>STDEV(J10:J11)</f>
        <v>3.1819805153394638</v>
      </c>
      <c r="M10" s="60">
        <f>((J10-J11)*100)/AVERAGE(J10:J11)</f>
        <v>6.9498069498069501</v>
      </c>
      <c r="O10" s="62" t="s">
        <v>6</v>
      </c>
      <c r="P10" s="63"/>
    </row>
    <row r="11" spans="1:16" ht="15.75" customHeight="1" x14ac:dyDescent="0.3">
      <c r="A11" s="2">
        <v>4</v>
      </c>
      <c r="B11" s="2" t="s">
        <v>30</v>
      </c>
      <c r="C11" s="2" t="s">
        <v>11</v>
      </c>
      <c r="D11" s="18">
        <v>45139</v>
      </c>
      <c r="E11" s="2">
        <v>0.1</v>
      </c>
      <c r="F11" s="2">
        <v>0.12989999999999999</v>
      </c>
      <c r="G11" s="2">
        <v>0.13</v>
      </c>
      <c r="H11" s="2">
        <v>0.1363</v>
      </c>
      <c r="I11" s="2">
        <v>0.1361</v>
      </c>
      <c r="J11" s="2">
        <v>62.5</v>
      </c>
      <c r="K11" s="61"/>
      <c r="L11" s="61"/>
      <c r="M11" s="61"/>
      <c r="O11" s="69" t="s">
        <v>25</v>
      </c>
      <c r="P11" s="63"/>
    </row>
    <row r="12" spans="1:16" ht="15.75" customHeight="1" x14ac:dyDescent="0.3">
      <c r="A12" s="2">
        <v>5</v>
      </c>
      <c r="B12" s="2" t="s">
        <v>31</v>
      </c>
      <c r="C12" s="2" t="s">
        <v>11</v>
      </c>
      <c r="D12" s="18">
        <v>45139</v>
      </c>
      <c r="E12" s="2">
        <v>0.1</v>
      </c>
      <c r="F12" s="2">
        <v>0.12740000000000001</v>
      </c>
      <c r="G12" s="2">
        <v>0.1275</v>
      </c>
      <c r="H12" s="2">
        <v>0.13009999999999999</v>
      </c>
      <c r="I12" s="2">
        <v>0.13020000000000001</v>
      </c>
      <c r="J12" s="2">
        <v>27</v>
      </c>
      <c r="K12" s="60">
        <f>AVERAGE(J12:J13)</f>
        <v>27.5</v>
      </c>
      <c r="L12" s="60">
        <f>STDEV(J12:J13)</f>
        <v>0.70710678118654757</v>
      </c>
      <c r="M12" s="60">
        <f>((J12-J13)*100)/AVERAGE(J12:J13)</f>
        <v>-3.6363636363636362</v>
      </c>
      <c r="O12" s="2" t="s">
        <v>26</v>
      </c>
      <c r="P12" s="7">
        <f>J8</f>
        <v>95.5</v>
      </c>
    </row>
    <row r="13" spans="1:16" ht="15.75" customHeight="1" x14ac:dyDescent="0.3">
      <c r="A13" s="2">
        <v>6</v>
      </c>
      <c r="B13" s="2" t="s">
        <v>31</v>
      </c>
      <c r="C13" s="2" t="s">
        <v>11</v>
      </c>
      <c r="D13" s="18">
        <v>45139</v>
      </c>
      <c r="E13" s="2">
        <v>0.1</v>
      </c>
      <c r="F13" s="2">
        <v>0.1263</v>
      </c>
      <c r="G13" s="2">
        <v>0.12620000000000001</v>
      </c>
      <c r="H13" s="2">
        <v>0.12909999999999999</v>
      </c>
      <c r="I13" s="2">
        <v>0.129</v>
      </c>
      <c r="J13" s="2">
        <v>28</v>
      </c>
      <c r="K13" s="61"/>
      <c r="L13" s="61"/>
      <c r="M13" s="61"/>
      <c r="O13" s="2" t="s">
        <v>27</v>
      </c>
      <c r="P13" s="7">
        <f>P12/93.2*100</f>
        <v>102.46781115879828</v>
      </c>
    </row>
    <row r="14" spans="1:16" ht="15.75" customHeight="1" x14ac:dyDescent="0.3">
      <c r="A14" s="2">
        <v>7</v>
      </c>
      <c r="B14" s="2" t="s">
        <v>32</v>
      </c>
      <c r="C14" s="2" t="s">
        <v>11</v>
      </c>
      <c r="D14" s="18">
        <v>45139</v>
      </c>
      <c r="E14" s="2">
        <v>0.1</v>
      </c>
      <c r="F14" s="2">
        <v>0.13009999999999999</v>
      </c>
      <c r="G14" s="2">
        <v>0.1303</v>
      </c>
      <c r="H14" s="2">
        <v>0.1321</v>
      </c>
      <c r="I14" s="2">
        <v>0.13189999999999999</v>
      </c>
      <c r="J14" s="2">
        <v>18</v>
      </c>
      <c r="K14" s="60">
        <f>AVERAGE(J14:J15)</f>
        <v>19.25</v>
      </c>
      <c r="L14" s="60">
        <f>STDEV(J14:J15)</f>
        <v>1.7677669529663689</v>
      </c>
      <c r="M14" s="60">
        <f>((J14-J15)*100)/AVERAGE(J14:J15)</f>
        <v>-12.987012987012987</v>
      </c>
    </row>
    <row r="15" spans="1:16" ht="15.75" customHeight="1" x14ac:dyDescent="0.3">
      <c r="A15" s="2">
        <v>8</v>
      </c>
      <c r="B15" s="2" t="s">
        <v>32</v>
      </c>
      <c r="C15" s="2" t="s">
        <v>11</v>
      </c>
      <c r="D15" s="18">
        <v>45139</v>
      </c>
      <c r="E15" s="2">
        <v>0.1</v>
      </c>
      <c r="F15" s="2">
        <v>0.1318</v>
      </c>
      <c r="G15" s="2">
        <v>0.13170000000000001</v>
      </c>
      <c r="H15" s="2">
        <v>0.13370000000000001</v>
      </c>
      <c r="I15" s="2">
        <v>0.13389999999999999</v>
      </c>
      <c r="J15" s="2">
        <v>20.5</v>
      </c>
      <c r="K15" s="61"/>
      <c r="L15" s="61"/>
      <c r="M15" s="61"/>
      <c r="O15" s="62" t="s">
        <v>28</v>
      </c>
      <c r="P15" s="63"/>
    </row>
    <row r="16" spans="1:16" ht="15.75" customHeight="1" x14ac:dyDescent="0.3">
      <c r="A16" s="2">
        <v>9</v>
      </c>
      <c r="B16" s="2" t="s">
        <v>2</v>
      </c>
      <c r="C16" s="2" t="s">
        <v>11</v>
      </c>
      <c r="D16" s="18">
        <v>45139</v>
      </c>
      <c r="E16" s="2">
        <v>0.1</v>
      </c>
      <c r="F16" s="2">
        <v>0.12909999999999999</v>
      </c>
      <c r="G16" s="2">
        <v>0.12909999999999999</v>
      </c>
      <c r="H16" s="2">
        <v>0.13139999999999999</v>
      </c>
      <c r="I16" s="2">
        <v>0.13139999999999999</v>
      </c>
      <c r="J16" s="2">
        <v>23</v>
      </c>
      <c r="K16" s="60">
        <f>AVERAGE(J16:J17)</f>
        <v>24.25</v>
      </c>
      <c r="L16" s="60">
        <f>STDEV(J16:J17)</f>
        <v>1.7677669529663689</v>
      </c>
      <c r="M16" s="60">
        <f>((J16-J17)*100)/AVERAGE(J16:J17)</f>
        <v>-10.309278350515465</v>
      </c>
      <c r="O16" s="2" t="s">
        <v>9</v>
      </c>
      <c r="P16" s="7">
        <f>AVERAGE(J9,J30)</f>
        <v>-0.5</v>
      </c>
    </row>
    <row r="17" spans="1:16" ht="15.75" customHeight="1" x14ac:dyDescent="0.3">
      <c r="A17" s="2">
        <v>10</v>
      </c>
      <c r="B17" s="2" t="s">
        <v>2</v>
      </c>
      <c r="C17" s="2" t="s">
        <v>11</v>
      </c>
      <c r="D17" s="18">
        <v>45139</v>
      </c>
      <c r="E17" s="2">
        <v>0.1</v>
      </c>
      <c r="F17" s="2">
        <v>0.12939999999999999</v>
      </c>
      <c r="G17" s="2">
        <v>0.1295</v>
      </c>
      <c r="H17" s="2">
        <v>0.13200000000000001</v>
      </c>
      <c r="I17" s="2">
        <v>0.13200000000000001</v>
      </c>
      <c r="J17" s="2">
        <v>25.5</v>
      </c>
      <c r="K17" s="61"/>
      <c r="L17" s="61"/>
      <c r="M17" s="61"/>
      <c r="O17" s="3"/>
      <c r="P17" s="3"/>
    </row>
    <row r="18" spans="1:16" ht="15.75" customHeight="1" x14ac:dyDescent="0.3">
      <c r="A18" s="2">
        <v>11</v>
      </c>
      <c r="B18" s="2" t="s">
        <v>33</v>
      </c>
      <c r="C18" s="2" t="s">
        <v>11</v>
      </c>
      <c r="D18" s="18">
        <v>45139</v>
      </c>
      <c r="E18" s="2">
        <v>0.1</v>
      </c>
      <c r="F18" s="2">
        <v>0.12809999999999999</v>
      </c>
      <c r="G18" s="2">
        <v>0.12820000000000001</v>
      </c>
      <c r="H18" s="2">
        <v>0.12970000000000001</v>
      </c>
      <c r="I18" s="2">
        <v>0.12970000000000001</v>
      </c>
      <c r="J18" s="2">
        <v>15.5</v>
      </c>
      <c r="K18" s="60">
        <f>AVERAGE(J18:J19)</f>
        <v>14.5</v>
      </c>
      <c r="L18" s="60">
        <f>STDEV(J18:J19)</f>
        <v>1.4142135623730951</v>
      </c>
      <c r="M18" s="60">
        <f>((J18-J19)*100)/AVERAGE(J18:J19)</f>
        <v>13.793103448275861</v>
      </c>
    </row>
    <row r="19" spans="1:16" ht="15.75" customHeight="1" x14ac:dyDescent="0.3">
      <c r="A19" s="2">
        <v>12</v>
      </c>
      <c r="B19" s="2" t="s">
        <v>33</v>
      </c>
      <c r="C19" s="2" t="s">
        <v>11</v>
      </c>
      <c r="D19" s="18">
        <v>45139</v>
      </c>
      <c r="E19" s="2">
        <v>0.1</v>
      </c>
      <c r="F19" s="2">
        <v>0.12839999999999999</v>
      </c>
      <c r="G19" s="2">
        <v>0.12859999999999999</v>
      </c>
      <c r="H19" s="2">
        <v>0.13</v>
      </c>
      <c r="I19" s="2">
        <v>0.12970000000000001</v>
      </c>
      <c r="J19" s="2">
        <v>13.5</v>
      </c>
      <c r="K19" s="61"/>
      <c r="L19" s="61"/>
      <c r="M19" s="61"/>
      <c r="O19" s="8"/>
      <c r="P19" s="8"/>
    </row>
    <row r="20" spans="1:16" ht="15.75" customHeight="1" x14ac:dyDescent="0.3">
      <c r="A20" s="2">
        <v>13</v>
      </c>
      <c r="B20" s="2" t="s">
        <v>34</v>
      </c>
      <c r="C20" s="2" t="s">
        <v>11</v>
      </c>
      <c r="D20" s="18">
        <v>45139</v>
      </c>
      <c r="E20" s="2">
        <v>0.1</v>
      </c>
      <c r="F20" s="2">
        <v>0.13139999999999999</v>
      </c>
      <c r="G20" s="2">
        <v>0.13100000000000001</v>
      </c>
      <c r="H20" s="2">
        <v>0.13239999999999999</v>
      </c>
      <c r="I20" s="2">
        <v>0.13220000000000001</v>
      </c>
      <c r="J20" s="2">
        <v>11</v>
      </c>
      <c r="K20" s="60">
        <f>AVERAGE(J20:J21)</f>
        <v>12</v>
      </c>
      <c r="L20" s="60">
        <f>STDEV(J20:J21)</f>
        <v>1.4142135623730951</v>
      </c>
      <c r="M20" s="60">
        <f>((J20-J21)*100)/AVERAGE(J20:J21)</f>
        <v>-16.666666666666668</v>
      </c>
      <c r="O20" s="3"/>
      <c r="P20" s="3"/>
    </row>
    <row r="21" spans="1:16" ht="15.75" customHeight="1" x14ac:dyDescent="0.3">
      <c r="A21" s="2">
        <v>14</v>
      </c>
      <c r="B21" s="2" t="s">
        <v>34</v>
      </c>
      <c r="C21" s="2" t="s">
        <v>11</v>
      </c>
      <c r="D21" s="18">
        <v>45139</v>
      </c>
      <c r="E21" s="2">
        <v>0.1</v>
      </c>
      <c r="F21" s="2">
        <v>0.12920000000000001</v>
      </c>
      <c r="G21" s="2">
        <v>0.12859999999999999</v>
      </c>
      <c r="H21" s="2">
        <v>0.13020000000000001</v>
      </c>
      <c r="I21" s="2">
        <v>0.13020000000000001</v>
      </c>
      <c r="J21" s="2">
        <v>13</v>
      </c>
      <c r="K21" s="61"/>
      <c r="L21" s="61"/>
      <c r="M21" s="61"/>
      <c r="O21" s="3"/>
      <c r="P21" s="3"/>
    </row>
    <row r="22" spans="1:16" ht="15.75" customHeight="1" x14ac:dyDescent="0.3">
      <c r="A22" s="2">
        <v>15</v>
      </c>
      <c r="B22" s="2" t="s">
        <v>35</v>
      </c>
      <c r="C22" s="2" t="s">
        <v>11</v>
      </c>
      <c r="D22" s="18">
        <v>45139</v>
      </c>
      <c r="E22" s="2">
        <v>0.1</v>
      </c>
      <c r="F22" s="2">
        <v>0.1298</v>
      </c>
      <c r="G22" s="2">
        <v>0.13</v>
      </c>
      <c r="H22" s="2">
        <v>0.13120000000000001</v>
      </c>
      <c r="I22" s="2">
        <v>0.13139999999999999</v>
      </c>
      <c r="J22" s="2">
        <v>14</v>
      </c>
      <c r="K22" s="60">
        <f>AVERAGE(J22:J23)</f>
        <v>13.25</v>
      </c>
      <c r="L22" s="60">
        <f>STDEV(J22:J23)</f>
        <v>1.0606601717798212</v>
      </c>
      <c r="M22" s="60">
        <f>((J22-J23)*100)/AVERAGE(J22:J23)</f>
        <v>11.320754716981131</v>
      </c>
      <c r="O22" s="3"/>
      <c r="P22" s="3"/>
    </row>
    <row r="23" spans="1:16" ht="15.75" customHeight="1" x14ac:dyDescent="0.3">
      <c r="A23" s="2">
        <v>16</v>
      </c>
      <c r="B23" s="2" t="s">
        <v>35</v>
      </c>
      <c r="C23" s="2" t="s">
        <v>11</v>
      </c>
      <c r="D23" s="18">
        <v>45139</v>
      </c>
      <c r="E23" s="2">
        <v>0.1</v>
      </c>
      <c r="F23" s="2">
        <v>0.12570000000000001</v>
      </c>
      <c r="G23" s="2">
        <v>0.1255</v>
      </c>
      <c r="H23" s="2">
        <v>0.12690000000000001</v>
      </c>
      <c r="I23" s="2">
        <v>0.1268</v>
      </c>
      <c r="J23" s="2">
        <v>12.5</v>
      </c>
      <c r="K23" s="61"/>
      <c r="L23" s="61"/>
      <c r="M23" s="61"/>
      <c r="O23" s="3"/>
      <c r="P23" s="3"/>
    </row>
    <row r="24" spans="1:16" ht="15.75" customHeight="1" x14ac:dyDescent="0.3">
      <c r="A24" s="2">
        <v>17</v>
      </c>
      <c r="B24" s="2" t="s">
        <v>36</v>
      </c>
      <c r="C24" s="2" t="s">
        <v>11</v>
      </c>
      <c r="D24" s="18">
        <v>45139</v>
      </c>
      <c r="E24" s="2">
        <v>0.1</v>
      </c>
      <c r="F24" s="2">
        <v>0.12839999999999999</v>
      </c>
      <c r="G24" s="2">
        <v>0.12809999999999999</v>
      </c>
      <c r="H24" s="2">
        <v>0.12889999999999999</v>
      </c>
      <c r="I24" s="2">
        <v>0.12920000000000001</v>
      </c>
      <c r="J24" s="2">
        <v>8</v>
      </c>
      <c r="K24" s="60">
        <f>AVERAGE(J24:J25)</f>
        <v>7.75</v>
      </c>
      <c r="L24" s="60">
        <f>STDEV(J24:J25)</f>
        <v>0.35355339059327379</v>
      </c>
      <c r="M24" s="60">
        <f>((J24-J25)*100)/AVERAGE(J24:J25)</f>
        <v>6.4516129032258061</v>
      </c>
      <c r="O24" s="8"/>
      <c r="P24" s="8"/>
    </row>
    <row r="25" spans="1:16" ht="15.75" customHeight="1" x14ac:dyDescent="0.3">
      <c r="A25" s="2">
        <v>18</v>
      </c>
      <c r="B25" s="9" t="s">
        <v>36</v>
      </c>
      <c r="C25" s="2" t="s">
        <v>11</v>
      </c>
      <c r="D25" s="18">
        <v>45139</v>
      </c>
      <c r="E25" s="2">
        <v>0.1</v>
      </c>
      <c r="F25" s="2">
        <v>0.1273</v>
      </c>
      <c r="G25" s="2">
        <v>0.1273</v>
      </c>
      <c r="H25" s="2">
        <v>0.128</v>
      </c>
      <c r="I25" s="2">
        <v>0.12809999999999999</v>
      </c>
      <c r="J25" s="2">
        <v>7.5</v>
      </c>
      <c r="K25" s="61"/>
      <c r="L25" s="61"/>
      <c r="M25" s="61"/>
      <c r="O25" s="3"/>
      <c r="P25" s="3"/>
    </row>
    <row r="26" spans="1:16" ht="15.75" customHeight="1" x14ac:dyDescent="0.3">
      <c r="A26" s="10">
        <v>19</v>
      </c>
      <c r="B26" s="2" t="s">
        <v>4</v>
      </c>
      <c r="C26" s="11" t="s">
        <v>11</v>
      </c>
      <c r="D26" s="18">
        <v>45139</v>
      </c>
      <c r="E26" s="2">
        <v>0.1</v>
      </c>
      <c r="F26" s="2">
        <v>0.1268</v>
      </c>
      <c r="G26" s="2">
        <v>0.1268</v>
      </c>
      <c r="H26" s="2">
        <v>0.12889999999999999</v>
      </c>
      <c r="I26" s="2">
        <v>0.12839999999999999</v>
      </c>
      <c r="J26" s="2">
        <v>18.5</v>
      </c>
      <c r="K26" s="60">
        <f>AVERAGE(J26:J27)</f>
        <v>18.5</v>
      </c>
      <c r="L26" s="60">
        <f>STDEV(J26:J27)</f>
        <v>0</v>
      </c>
      <c r="M26" s="60">
        <f>((J26-J27)*100)/AVERAGE(J26:J27)</f>
        <v>0</v>
      </c>
      <c r="O26" s="3"/>
      <c r="P26" s="3"/>
    </row>
    <row r="27" spans="1:16" ht="15.75" customHeight="1" x14ac:dyDescent="0.3">
      <c r="A27" s="10">
        <v>20</v>
      </c>
      <c r="B27" s="2" t="s">
        <v>4</v>
      </c>
      <c r="C27" s="11" t="s">
        <v>11</v>
      </c>
      <c r="D27" s="18">
        <v>45139</v>
      </c>
      <c r="E27" s="2">
        <v>0.1</v>
      </c>
      <c r="F27" s="2">
        <v>0.12740000000000001</v>
      </c>
      <c r="G27" s="2">
        <v>0.1275</v>
      </c>
      <c r="H27" s="2">
        <v>0.12939999999999999</v>
      </c>
      <c r="I27" s="2">
        <v>0.12920000000000001</v>
      </c>
      <c r="J27" s="2">
        <v>18.5</v>
      </c>
      <c r="K27" s="61"/>
      <c r="L27" s="61"/>
      <c r="M27" s="61"/>
      <c r="O27" s="3"/>
      <c r="P27" s="3"/>
    </row>
    <row r="28" spans="1:16" ht="15.75" customHeight="1" x14ac:dyDescent="0.3">
      <c r="A28" s="2">
        <v>21</v>
      </c>
      <c r="B28" s="12" t="s">
        <v>3</v>
      </c>
      <c r="C28" s="2" t="s">
        <v>11</v>
      </c>
      <c r="D28" s="18">
        <v>45139</v>
      </c>
      <c r="E28" s="2">
        <v>0.1</v>
      </c>
      <c r="F28" s="2">
        <v>0.12709999999999999</v>
      </c>
      <c r="G28" s="2">
        <v>0.12690000000000001</v>
      </c>
      <c r="H28" s="2">
        <v>0.12740000000000001</v>
      </c>
      <c r="I28" s="2">
        <v>0.1275</v>
      </c>
      <c r="J28" s="2">
        <v>4.5</v>
      </c>
      <c r="K28" s="60">
        <f t="shared" ref="K28" si="0">AVERAGE(J28:J29)</f>
        <v>3.75</v>
      </c>
      <c r="L28" s="60">
        <f t="shared" ref="L28" si="1">STDEV(J28:J29)</f>
        <v>1.0606601717798212</v>
      </c>
      <c r="M28" s="60">
        <f t="shared" ref="M28" si="2">((J28-J29)*100)/AVERAGE(J28:J29)</f>
        <v>40</v>
      </c>
      <c r="O28" s="3"/>
      <c r="P28" s="3"/>
    </row>
    <row r="29" spans="1:16" ht="15.75" customHeight="1" x14ac:dyDescent="0.3">
      <c r="A29" s="2">
        <v>22</v>
      </c>
      <c r="B29" s="2" t="s">
        <v>3</v>
      </c>
      <c r="C29" s="2" t="s">
        <v>11</v>
      </c>
      <c r="D29" s="18">
        <v>45139</v>
      </c>
      <c r="E29" s="2">
        <v>0.1</v>
      </c>
      <c r="F29" s="2">
        <v>0.1273</v>
      </c>
      <c r="G29" s="2">
        <v>0.12720000000000001</v>
      </c>
      <c r="H29" s="2">
        <v>0.1275</v>
      </c>
      <c r="I29" s="2">
        <v>0.12759999999999999</v>
      </c>
      <c r="J29" s="2">
        <v>3</v>
      </c>
      <c r="K29" s="61"/>
      <c r="L29" s="61"/>
      <c r="M29" s="61"/>
      <c r="O29" s="3"/>
      <c r="P29" s="3"/>
    </row>
    <row r="30" spans="1:16" ht="15.75" customHeight="1" x14ac:dyDescent="0.3">
      <c r="A30" s="2">
        <v>25</v>
      </c>
      <c r="B30" s="2" t="s">
        <v>9</v>
      </c>
      <c r="C30" s="2" t="s">
        <v>8</v>
      </c>
      <c r="D30" s="5"/>
      <c r="E30" s="2">
        <v>0.1</v>
      </c>
      <c r="F30" s="2">
        <v>0.12770000000000001</v>
      </c>
      <c r="G30" s="2">
        <v>0.12740000000000001</v>
      </c>
      <c r="H30" s="2">
        <v>0.12740000000000001</v>
      </c>
      <c r="I30" s="2">
        <v>0.12740000000000001</v>
      </c>
      <c r="J30" s="2">
        <v>-1.5</v>
      </c>
      <c r="K30" s="6"/>
      <c r="L30" s="6"/>
      <c r="M30" s="5"/>
      <c r="O30" s="3"/>
      <c r="P30" s="3"/>
    </row>
    <row r="31" spans="1:16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O31" s="3"/>
      <c r="P31" s="3"/>
    </row>
    <row r="32" spans="1:16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O32" s="3"/>
      <c r="P32" s="3"/>
    </row>
    <row r="33" spans="1:13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5.75" customHeight="1" x14ac:dyDescent="0.3"/>
    <row r="35" spans="1:13" ht="15.75" customHeight="1" x14ac:dyDescent="0.3"/>
    <row r="36" spans="1:13" ht="15.75" customHeight="1" x14ac:dyDescent="0.3"/>
    <row r="37" spans="1:13" ht="15.75" customHeight="1" x14ac:dyDescent="0.3"/>
    <row r="38" spans="1:13" ht="15.75" customHeight="1" x14ac:dyDescent="0.3"/>
    <row r="39" spans="1:13" ht="15.75" customHeight="1" x14ac:dyDescent="0.3"/>
    <row r="40" spans="1:13" ht="15.75" customHeight="1" x14ac:dyDescent="0.3"/>
    <row r="41" spans="1:13" ht="15.75" customHeight="1" x14ac:dyDescent="0.3"/>
    <row r="42" spans="1:13" ht="15.75" customHeight="1" x14ac:dyDescent="0.3"/>
    <row r="43" spans="1:13" ht="15.75" customHeight="1" x14ac:dyDescent="0.3"/>
    <row r="44" spans="1:13" ht="15.75" customHeight="1" x14ac:dyDescent="0.3"/>
    <row r="45" spans="1:13" ht="15.75" customHeight="1" x14ac:dyDescent="0.3"/>
    <row r="46" spans="1:13" ht="15.75" customHeight="1" x14ac:dyDescent="0.3"/>
    <row r="47" spans="1:13" ht="15.75" customHeight="1" x14ac:dyDescent="0.3"/>
    <row r="48" spans="1:1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35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8:K29"/>
    <mergeCell ref="L28:L29"/>
    <mergeCell ref="M28:M29"/>
    <mergeCell ref="K24:K25"/>
    <mergeCell ref="L24:L25"/>
    <mergeCell ref="M24:M25"/>
    <mergeCell ref="K26:K27"/>
    <mergeCell ref="L26:L27"/>
    <mergeCell ref="M26:M2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Condensed</vt:lpstr>
      <vt:lpstr>Site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Wagner</cp:lastModifiedBy>
  <dcterms:created xsi:type="dcterms:W3CDTF">2022-06-06T20:37:13Z</dcterms:created>
  <dcterms:modified xsi:type="dcterms:W3CDTF">2023-08-24T02:27:33Z</dcterms:modified>
</cp:coreProperties>
</file>