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 2018\Carp_Script\Matlab\Material Zones v3\"/>
    </mc:Choice>
  </mc:AlternateContent>
  <bookViews>
    <workbookView xWindow="13460" yWindow="1120" windowWidth="25880" windowHeight="24060"/>
  </bookViews>
  <sheets>
    <sheet name="Biomass Density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" l="1"/>
  <c r="E15" i="1"/>
  <c r="O15" i="1"/>
  <c r="M15" i="1"/>
  <c r="K15" i="1"/>
  <c r="I15" i="1"/>
  <c r="G15" i="1"/>
  <c r="O14" i="1"/>
  <c r="M14" i="1"/>
  <c r="K14" i="1"/>
  <c r="I14" i="1"/>
  <c r="G14" i="1"/>
  <c r="E14" i="1"/>
  <c r="O13" i="1"/>
  <c r="M13" i="1"/>
  <c r="K13" i="1"/>
  <c r="I13" i="1"/>
  <c r="G13" i="1"/>
  <c r="E13" i="1"/>
  <c r="E11" i="1"/>
  <c r="G11" i="1"/>
  <c r="I11" i="1"/>
  <c r="K11" i="1"/>
  <c r="M11" i="1"/>
  <c r="O11" i="1"/>
  <c r="E12" i="1"/>
  <c r="G12" i="1"/>
  <c r="I12" i="1"/>
  <c r="K12" i="1"/>
  <c r="M12" i="1"/>
  <c r="O12" i="1"/>
  <c r="O8" i="1" l="1"/>
  <c r="O4" i="1"/>
  <c r="O5" i="1"/>
  <c r="O6" i="1"/>
  <c r="O7" i="1"/>
  <c r="O9" i="1"/>
  <c r="O10" i="1"/>
  <c r="O3" i="1"/>
  <c r="M4" i="1"/>
  <c r="M5" i="1"/>
  <c r="M6" i="1"/>
  <c r="M7" i="1"/>
  <c r="M8" i="1"/>
  <c r="M9" i="1"/>
  <c r="M10" i="1"/>
  <c r="M3" i="1"/>
  <c r="K4" i="1"/>
  <c r="K5" i="1"/>
  <c r="K6" i="1"/>
  <c r="K7" i="1"/>
  <c r="K8" i="1"/>
  <c r="K9" i="1"/>
  <c r="K10" i="1"/>
  <c r="K3" i="1"/>
  <c r="I4" i="1"/>
  <c r="I5" i="1"/>
  <c r="I6" i="1"/>
  <c r="I7" i="1"/>
  <c r="I8" i="1"/>
  <c r="I9" i="1"/>
  <c r="I10" i="1"/>
  <c r="I3" i="1"/>
  <c r="G4" i="1"/>
  <c r="G5" i="1"/>
  <c r="G6" i="1"/>
  <c r="G7" i="1"/>
  <c r="G8" i="1"/>
  <c r="G9" i="1"/>
  <c r="G10" i="1"/>
  <c r="G3" i="1"/>
  <c r="E6" i="1"/>
  <c r="E7" i="1"/>
  <c r="E8" i="1"/>
  <c r="E9" i="1"/>
  <c r="E5" i="1"/>
  <c r="E4" i="1"/>
  <c r="E3" i="1"/>
  <c r="R4" i="1"/>
  <c r="R5" i="1" s="1"/>
  <c r="R6" i="1" s="1"/>
  <c r="R11" i="1" s="1"/>
  <c r="R12" i="1" s="1"/>
  <c r="R16" i="1" s="1"/>
  <c r="R22" i="1" l="1"/>
  <c r="R21" i="1"/>
  <c r="R18" i="1"/>
  <c r="R17" i="1"/>
  <c r="R23" i="1" l="1"/>
  <c r="R24" i="1"/>
  <c r="R26" i="1"/>
  <c r="R25" i="1"/>
</calcChain>
</file>

<file path=xl/sharedStrings.xml><?xml version="1.0" encoding="utf-8"?>
<sst xmlns="http://schemas.openxmlformats.org/spreadsheetml/2006/main" count="66" uniqueCount="49">
  <si>
    <t>Material ID</t>
  </si>
  <si>
    <t>Density (kg/ha)</t>
  </si>
  <si>
    <t>Oxy</t>
  </si>
  <si>
    <t>FRP</t>
  </si>
  <si>
    <t>Base FSED</t>
  </si>
  <si>
    <t>Const FSED</t>
  </si>
  <si>
    <t>Biomass</t>
  </si>
  <si>
    <t>kg WW / Ha</t>
  </si>
  <si>
    <t>g WW/ g DW</t>
  </si>
  <si>
    <t>B</t>
  </si>
  <si>
    <t>kg DW/Ha</t>
  </si>
  <si>
    <t>mg DW/Ha</t>
  </si>
  <si>
    <t>mg DW /m2</t>
  </si>
  <si>
    <t>g C /g DW</t>
  </si>
  <si>
    <t>g N /g DW</t>
  </si>
  <si>
    <t>g P /g DW</t>
  </si>
  <si>
    <t>% decomp</t>
  </si>
  <si>
    <t>mg C /m2</t>
  </si>
  <si>
    <t>mmol C /m2</t>
  </si>
  <si>
    <t>T</t>
  </si>
  <si>
    <t>days</t>
  </si>
  <si>
    <t>Fsed_C</t>
  </si>
  <si>
    <t>mmol C /m2 /day</t>
  </si>
  <si>
    <t>Fsed_N</t>
  </si>
  <si>
    <t>mmol N /m2 /day</t>
  </si>
  <si>
    <t>Fsed_P</t>
  </si>
  <si>
    <t>mmol P /m2 /day</t>
  </si>
  <si>
    <t>Fsed_oxy</t>
  </si>
  <si>
    <t>mmol O /m2 /day</t>
  </si>
  <si>
    <t>Fsed_doc</t>
  </si>
  <si>
    <t>Fsed_don</t>
  </si>
  <si>
    <t>Fsed_nh4</t>
  </si>
  <si>
    <t>Fsed_dop</t>
  </si>
  <si>
    <t>Fsed_frp</t>
  </si>
  <si>
    <t>tribs</t>
  </si>
  <si>
    <t>somehwere</t>
  </si>
  <si>
    <t>alex</t>
  </si>
  <si>
    <t>albert</t>
  </si>
  <si>
    <t>edges</t>
  </si>
  <si>
    <t>ocean/coorong</t>
  </si>
  <si>
    <t>AMM</t>
  </si>
  <si>
    <t>DON</t>
  </si>
  <si>
    <t>DOC</t>
  </si>
  <si>
    <t>DOP</t>
  </si>
  <si>
    <t>Murray Wetland Unknown</t>
  </si>
  <si>
    <t>River Murray (inc. Chowilla Domain)</t>
  </si>
  <si>
    <t>Chowilla Unknown</t>
  </si>
  <si>
    <t>Mooney River</t>
  </si>
  <si>
    <t>Mooney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</si>
</sst>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22" fillId="33" borderId="0" xfId="0" applyFont="1" applyFill="1"/>
    <xf numFmtId="9" fontId="0" fillId="33" borderId="0" xfId="0" applyNumberFormat="1" applyFill="1"/>
    <xf numFmtId="2" fontId="0" fillId="33" borderId="0" xfId="0" applyNumberFormat="1" applyFill="1" applyAlignment="1">
      <alignment horizontal="right" vertical="center"/>
    </xf>
    <xf numFmtId="2" fontId="0" fillId="33" borderId="0" xfId="0" applyNumberFormat="1" applyFill="1"/>
    <xf numFmtId="164" fontId="0" fillId="33" borderId="0" xfId="0" applyNumberFormat="1" applyFill="1"/>
    <xf numFmtId="0" fontId="0" fillId="34" borderId="0" xfId="0" applyFill="1"/>
    <xf numFmtId="0" fontId="20" fillId="34" borderId="12" xfId="0" applyFont="1" applyFill="1" applyBorder="1"/>
    <xf numFmtId="0" fontId="20" fillId="34" borderId="13" xfId="0" applyFont="1" applyFill="1" applyBorder="1"/>
    <xf numFmtId="0" fontId="21" fillId="34" borderId="13" xfId="0" applyFont="1" applyFill="1" applyBorder="1"/>
    <xf numFmtId="0" fontId="0" fillId="35" borderId="0" xfId="0" applyFill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9" fillId="34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44450</xdr:colOff>
      <xdr:row>20</xdr:row>
      <xdr:rowOff>6350</xdr:rowOff>
    </xdr:from>
    <xdr:to>
      <xdr:col>14</xdr:col>
      <xdr:colOff>323850</xdr:colOff>
      <xdr:row>57</xdr:row>
      <xdr:rowOff>183850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3689350"/>
          <a:ext cx="10058400" cy="706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tabSelected="1" topLeftCell="B1" workbookViewId="0">
      <selection activeCell="AH22" sqref="AH22"/>
    </sheetView>
  </sheetViews>
  <sheetFormatPr defaultColWidth="8.81640625" defaultRowHeight="14.5" x14ac:dyDescent="0.35"/>
  <cols>
    <col min="1" max="1" width="23.26953125" bestFit="1" customWidth="1"/>
    <col min="2" max="2" width="30.453125" style="1" bestFit="1" customWidth="1"/>
    <col min="3" max="3" width="13.453125" style="1" bestFit="1" customWidth="1"/>
    <col min="19" max="19" width="16" bestFit="1" customWidth="1"/>
  </cols>
  <sheetData>
    <row r="1" spans="1:34" x14ac:dyDescent="0.35">
      <c r="B1" s="1" t="s">
        <v>0</v>
      </c>
      <c r="C1" s="12" t="s">
        <v>1</v>
      </c>
      <c r="D1" s="13" t="s">
        <v>2</v>
      </c>
      <c r="E1" s="14"/>
      <c r="F1" s="13" t="s">
        <v>40</v>
      </c>
      <c r="G1" s="14"/>
      <c r="H1" s="13" t="s">
        <v>3</v>
      </c>
      <c r="I1" s="14"/>
      <c r="J1" s="8" t="s">
        <v>42</v>
      </c>
      <c r="K1" s="8"/>
      <c r="L1" s="8" t="s">
        <v>41</v>
      </c>
      <c r="M1" s="8"/>
      <c r="N1" s="8" t="s">
        <v>43</v>
      </c>
      <c r="O1" s="8"/>
    </row>
    <row r="2" spans="1:34" x14ac:dyDescent="0.35">
      <c r="C2" s="12"/>
      <c r="D2" s="9" t="s">
        <v>4</v>
      </c>
      <c r="E2" s="10" t="s">
        <v>5</v>
      </c>
      <c r="F2" s="9" t="s">
        <v>4</v>
      </c>
      <c r="G2" s="10" t="s">
        <v>5</v>
      </c>
      <c r="H2" s="9" t="s">
        <v>4</v>
      </c>
      <c r="I2" s="11" t="s">
        <v>5</v>
      </c>
      <c r="J2" s="9" t="s">
        <v>4</v>
      </c>
      <c r="K2" s="11" t="s">
        <v>5</v>
      </c>
      <c r="L2" s="9" t="s">
        <v>4</v>
      </c>
      <c r="M2" s="11" t="s">
        <v>5</v>
      </c>
      <c r="N2" s="9" t="s">
        <v>4</v>
      </c>
      <c r="O2" s="11" t="s">
        <v>5</v>
      </c>
      <c r="Q2" s="2" t="s">
        <v>6</v>
      </c>
      <c r="R2" s="2">
        <v>1</v>
      </c>
      <c r="S2" s="2" t="s">
        <v>7</v>
      </c>
    </row>
    <row r="3" spans="1:34" x14ac:dyDescent="0.35">
      <c r="A3" t="s">
        <v>35</v>
      </c>
      <c r="B3" s="1">
        <v>1</v>
      </c>
      <c r="C3" s="1">
        <v>30.562999999999999</v>
      </c>
      <c r="D3">
        <v>-40</v>
      </c>
      <c r="E3">
        <f>-R21*C3</f>
        <v>-1.5960677777777774</v>
      </c>
      <c r="F3">
        <v>3.5</v>
      </c>
      <c r="G3">
        <f>$R$24*$C3</f>
        <v>0.33958888888888883</v>
      </c>
      <c r="H3">
        <v>0.08</v>
      </c>
      <c r="I3">
        <f>$R$26*$C3</f>
        <v>6.4521888888888865E-2</v>
      </c>
      <c r="J3">
        <v>0.1</v>
      </c>
      <c r="K3">
        <f>$R$22*$C3</f>
        <v>0.68402904761904748</v>
      </c>
      <c r="L3">
        <v>0.01</v>
      </c>
      <c r="M3">
        <f>$R$23*$C3</f>
        <v>0.14553809523809522</v>
      </c>
      <c r="N3">
        <v>1E-3</v>
      </c>
      <c r="O3">
        <f>$R$25*$C3</f>
        <v>2.7652238095238087E-2</v>
      </c>
      <c r="Q3" s="2"/>
      <c r="R3" s="2">
        <v>3</v>
      </c>
      <c r="S3" s="2" t="s">
        <v>8</v>
      </c>
    </row>
    <row r="4" spans="1:34" ht="15.5" x14ac:dyDescent="0.35">
      <c r="A4" t="s">
        <v>35</v>
      </c>
      <c r="B4" s="1">
        <v>2</v>
      </c>
      <c r="C4" s="1">
        <v>42.283000000000001</v>
      </c>
      <c r="D4">
        <v>-40</v>
      </c>
      <c r="E4">
        <f>-R21*C4</f>
        <v>-2.2081122222222218</v>
      </c>
      <c r="F4">
        <v>3.5</v>
      </c>
      <c r="G4">
        <f t="shared" ref="G4:G15" si="0">$R$24*$C4</f>
        <v>0.46981111111111107</v>
      </c>
      <c r="H4">
        <v>0.08</v>
      </c>
      <c r="I4">
        <f t="shared" ref="I4:I15" si="1">$R$26*$C4</f>
        <v>8.9264111111111086E-2</v>
      </c>
      <c r="J4">
        <v>0.1</v>
      </c>
      <c r="K4">
        <f t="shared" ref="K4:K15" si="2">$R$22*$C4</f>
        <v>0.94633380952380941</v>
      </c>
      <c r="L4">
        <v>0.01</v>
      </c>
      <c r="M4">
        <f t="shared" ref="M4:M15" si="3">$R$23*$C4</f>
        <v>0.20134761904761903</v>
      </c>
      <c r="N4">
        <v>1E-3</v>
      </c>
      <c r="O4">
        <f t="shared" ref="O4:O15" si="4">$R$25*$C4</f>
        <v>3.8256047619047613E-2</v>
      </c>
      <c r="Q4" s="3" t="s">
        <v>9</v>
      </c>
      <c r="R4" s="2">
        <f>R2/R3</f>
        <v>0.33333333333333331</v>
      </c>
      <c r="S4" s="3" t="s">
        <v>10</v>
      </c>
    </row>
    <row r="5" spans="1:34" ht="15.5" x14ac:dyDescent="0.35">
      <c r="A5" t="s">
        <v>34</v>
      </c>
      <c r="B5" s="1">
        <v>3</v>
      </c>
      <c r="C5" s="1">
        <v>250.45869999999999</v>
      </c>
      <c r="D5">
        <v>-30</v>
      </c>
      <c r="E5">
        <f>-$R$21*C5</f>
        <v>-13.079509888888886</v>
      </c>
      <c r="F5">
        <v>3.5</v>
      </c>
      <c r="G5">
        <f t="shared" si="0"/>
        <v>2.782874444444444</v>
      </c>
      <c r="H5">
        <v>0.08</v>
      </c>
      <c r="I5">
        <f t="shared" si="1"/>
        <v>0.52874614444444423</v>
      </c>
      <c r="J5">
        <v>0.1</v>
      </c>
      <c r="K5">
        <f t="shared" si="2"/>
        <v>5.6055042380952367</v>
      </c>
      <c r="L5">
        <v>0.01</v>
      </c>
      <c r="M5">
        <f t="shared" si="3"/>
        <v>1.192660476190476</v>
      </c>
      <c r="N5">
        <v>1E-3</v>
      </c>
      <c r="O5">
        <f t="shared" si="4"/>
        <v>0.22660549047619041</v>
      </c>
      <c r="Q5" s="3"/>
      <c r="R5" s="2">
        <f>R4*1000000</f>
        <v>333333.33333333331</v>
      </c>
      <c r="S5" s="3" t="s">
        <v>11</v>
      </c>
    </row>
    <row r="6" spans="1:34" ht="15.5" x14ac:dyDescent="0.35">
      <c r="A6" t="s">
        <v>35</v>
      </c>
      <c r="B6" s="1">
        <v>4</v>
      </c>
      <c r="C6" s="1">
        <v>301.98259999999999</v>
      </c>
      <c r="D6">
        <v>-40</v>
      </c>
      <c r="E6">
        <f t="shared" ref="E6:E11" si="5">-$R$21*C6</f>
        <v>-15.770202444444442</v>
      </c>
      <c r="F6">
        <v>3.5</v>
      </c>
      <c r="G6">
        <f t="shared" si="0"/>
        <v>3.3553622222222219</v>
      </c>
      <c r="H6">
        <v>0.08</v>
      </c>
      <c r="I6">
        <f t="shared" si="1"/>
        <v>0.637518822222222</v>
      </c>
      <c r="J6">
        <v>0.1</v>
      </c>
      <c r="K6">
        <f t="shared" si="2"/>
        <v>6.7586581904761891</v>
      </c>
      <c r="L6">
        <v>0.01</v>
      </c>
      <c r="M6">
        <f t="shared" si="3"/>
        <v>1.4380123809523808</v>
      </c>
      <c r="N6">
        <v>1E-3</v>
      </c>
      <c r="O6">
        <f t="shared" si="4"/>
        <v>0.27322235238095233</v>
      </c>
      <c r="Q6" s="3"/>
      <c r="R6" s="2">
        <f>R5/10000</f>
        <v>33.333333333333329</v>
      </c>
      <c r="S6" s="3" t="s">
        <v>12</v>
      </c>
      <c r="W6">
        <v>-40</v>
      </c>
      <c r="X6">
        <v>-1.5960677777777774</v>
      </c>
      <c r="Y6">
        <v>3.5</v>
      </c>
      <c r="Z6">
        <v>0.33958888888888883</v>
      </c>
      <c r="AA6">
        <v>0.08</v>
      </c>
      <c r="AB6">
        <v>6.4521888888888865E-2</v>
      </c>
      <c r="AC6">
        <v>0.1</v>
      </c>
      <c r="AD6">
        <v>0.68402904761904748</v>
      </c>
      <c r="AE6">
        <v>0.01</v>
      </c>
      <c r="AF6">
        <v>0.14553809523809522</v>
      </c>
      <c r="AG6">
        <v>1E-3</v>
      </c>
      <c r="AH6">
        <v>2.7652238095238087E-2</v>
      </c>
    </row>
    <row r="7" spans="1:34" ht="15.5" x14ac:dyDescent="0.35">
      <c r="A7" t="s">
        <v>36</v>
      </c>
      <c r="B7" s="1">
        <v>5</v>
      </c>
      <c r="C7" s="1">
        <v>326.75479999999999</v>
      </c>
      <c r="D7">
        <v>-25</v>
      </c>
      <c r="E7">
        <f t="shared" si="5"/>
        <v>-17.063861777777774</v>
      </c>
      <c r="F7">
        <v>3.5</v>
      </c>
      <c r="G7">
        <f t="shared" si="0"/>
        <v>3.6306088888888883</v>
      </c>
      <c r="H7">
        <v>0.08</v>
      </c>
      <c r="I7">
        <f t="shared" si="1"/>
        <v>0.68981568888888867</v>
      </c>
      <c r="J7">
        <v>0.1</v>
      </c>
      <c r="K7">
        <f t="shared" si="2"/>
        <v>7.3130836190476174</v>
      </c>
      <c r="L7">
        <v>0.01</v>
      </c>
      <c r="M7">
        <f t="shared" si="3"/>
        <v>1.5559752380952379</v>
      </c>
      <c r="N7">
        <v>1E-3</v>
      </c>
      <c r="O7">
        <f t="shared" si="4"/>
        <v>0.29563529523809517</v>
      </c>
      <c r="Q7" s="3"/>
      <c r="R7" s="2">
        <v>0.47</v>
      </c>
      <c r="S7" s="3" t="s">
        <v>13</v>
      </c>
      <c r="W7">
        <v>-40</v>
      </c>
      <c r="X7">
        <v>-2.2081122222222218</v>
      </c>
      <c r="Y7">
        <v>3.5</v>
      </c>
      <c r="Z7">
        <v>0.46981111111111107</v>
      </c>
      <c r="AA7">
        <v>0.08</v>
      </c>
      <c r="AB7">
        <v>8.9264111111111086E-2</v>
      </c>
      <c r="AC7">
        <v>0.1</v>
      </c>
      <c r="AD7">
        <v>0.94633380952380941</v>
      </c>
      <c r="AE7">
        <v>0.01</v>
      </c>
      <c r="AF7">
        <v>0.20134761904761903</v>
      </c>
      <c r="AG7">
        <v>1E-3</v>
      </c>
      <c r="AH7">
        <v>3.8256047619047613E-2</v>
      </c>
    </row>
    <row r="8" spans="1:34" ht="15.5" x14ac:dyDescent="0.35">
      <c r="A8" t="s">
        <v>37</v>
      </c>
      <c r="B8" s="1">
        <v>6</v>
      </c>
      <c r="C8" s="1">
        <v>388.38369999999998</v>
      </c>
      <c r="D8">
        <v>-30</v>
      </c>
      <c r="E8">
        <f t="shared" si="5"/>
        <v>-20.282259888888884</v>
      </c>
      <c r="F8">
        <v>3.5</v>
      </c>
      <c r="G8">
        <f t="shared" si="0"/>
        <v>4.3153744444444433</v>
      </c>
      <c r="H8">
        <v>0.08</v>
      </c>
      <c r="I8">
        <f t="shared" si="1"/>
        <v>0.81992114444444419</v>
      </c>
      <c r="J8">
        <v>0.1</v>
      </c>
      <c r="K8">
        <f t="shared" si="2"/>
        <v>8.6923970952380927</v>
      </c>
      <c r="L8">
        <v>0.01</v>
      </c>
      <c r="M8">
        <f t="shared" si="3"/>
        <v>1.8494461904761903</v>
      </c>
      <c r="N8">
        <v>1E-3</v>
      </c>
      <c r="O8">
        <f>$R$25*$C8</f>
        <v>0.3513947761904761</v>
      </c>
      <c r="Q8" s="3"/>
      <c r="R8" s="2">
        <v>0.1</v>
      </c>
      <c r="S8" s="3" t="s">
        <v>14</v>
      </c>
      <c r="W8">
        <v>-30</v>
      </c>
      <c r="X8">
        <v>-13.079509888888886</v>
      </c>
      <c r="Y8">
        <v>3.5</v>
      </c>
      <c r="Z8">
        <v>2.782874444444444</v>
      </c>
      <c r="AA8">
        <v>0.08</v>
      </c>
      <c r="AB8">
        <v>0.52874614444444423</v>
      </c>
      <c r="AC8">
        <v>0.1</v>
      </c>
      <c r="AD8">
        <v>5.6055042380952367</v>
      </c>
      <c r="AE8">
        <v>0.01</v>
      </c>
      <c r="AF8">
        <v>1.192660476190476</v>
      </c>
      <c r="AG8">
        <v>1E-3</v>
      </c>
      <c r="AH8">
        <v>0.22660549047619041</v>
      </c>
    </row>
    <row r="9" spans="1:34" ht="15.5" x14ac:dyDescent="0.35">
      <c r="A9" t="s">
        <v>38</v>
      </c>
      <c r="B9" s="1">
        <v>7</v>
      </c>
      <c r="C9" s="1">
        <v>300</v>
      </c>
      <c r="D9">
        <v>-40</v>
      </c>
      <c r="E9">
        <f t="shared" si="5"/>
        <v>-15.666666666666664</v>
      </c>
      <c r="F9">
        <v>3.5</v>
      </c>
      <c r="G9">
        <f t="shared" si="0"/>
        <v>3.333333333333333</v>
      </c>
      <c r="H9">
        <v>0.08</v>
      </c>
      <c r="I9">
        <f t="shared" si="1"/>
        <v>0.63333333333333319</v>
      </c>
      <c r="J9">
        <v>0.1</v>
      </c>
      <c r="K9">
        <f t="shared" si="2"/>
        <v>6.7142857142857126</v>
      </c>
      <c r="L9">
        <v>0.01</v>
      </c>
      <c r="M9">
        <f t="shared" si="3"/>
        <v>1.4285714285714284</v>
      </c>
      <c r="N9">
        <v>1E-3</v>
      </c>
      <c r="O9">
        <f t="shared" si="4"/>
        <v>0.27142857142857135</v>
      </c>
      <c r="Q9" s="3"/>
      <c r="R9" s="2">
        <v>1.9E-2</v>
      </c>
      <c r="S9" s="3" t="s">
        <v>15</v>
      </c>
      <c r="W9">
        <v>-40</v>
      </c>
      <c r="X9">
        <v>-15.770202444444442</v>
      </c>
      <c r="Y9">
        <v>3.5</v>
      </c>
      <c r="Z9">
        <v>3.3553622222222219</v>
      </c>
      <c r="AA9">
        <v>0.08</v>
      </c>
      <c r="AB9">
        <v>0.637518822222222</v>
      </c>
      <c r="AC9">
        <v>0.1</v>
      </c>
      <c r="AD9">
        <v>6.7586581904761891</v>
      </c>
      <c r="AE9">
        <v>0.01</v>
      </c>
      <c r="AF9">
        <v>1.4380123809523808</v>
      </c>
      <c r="AG9">
        <v>1E-3</v>
      </c>
      <c r="AH9">
        <v>0.27322235238095233</v>
      </c>
    </row>
    <row r="10" spans="1:34" ht="15.5" x14ac:dyDescent="0.35">
      <c r="A10" t="s">
        <v>39</v>
      </c>
      <c r="B10" s="1">
        <v>8</v>
      </c>
      <c r="C10" s="1">
        <v>0</v>
      </c>
      <c r="D10">
        <v>-18</v>
      </c>
      <c r="E10">
        <f t="shared" si="5"/>
        <v>0</v>
      </c>
      <c r="F10">
        <v>1.5</v>
      </c>
      <c r="G10">
        <f t="shared" si="0"/>
        <v>0</v>
      </c>
      <c r="H10">
        <v>0.05</v>
      </c>
      <c r="I10">
        <f t="shared" si="1"/>
        <v>0</v>
      </c>
      <c r="J10">
        <v>0</v>
      </c>
      <c r="K10">
        <f t="shared" si="2"/>
        <v>0</v>
      </c>
      <c r="L10">
        <v>0</v>
      </c>
      <c r="M10">
        <f t="shared" si="3"/>
        <v>0</v>
      </c>
      <c r="N10">
        <v>0</v>
      </c>
      <c r="O10">
        <f t="shared" si="4"/>
        <v>0</v>
      </c>
      <c r="Q10" s="3"/>
      <c r="R10" s="4">
        <v>0.8</v>
      </c>
      <c r="S10" s="3" t="s">
        <v>16</v>
      </c>
      <c r="W10">
        <v>-25</v>
      </c>
      <c r="X10">
        <v>-17.063861777777774</v>
      </c>
      <c r="Y10">
        <v>3.5</v>
      </c>
      <c r="Z10">
        <v>3.6306088888888883</v>
      </c>
      <c r="AA10">
        <v>0.08</v>
      </c>
      <c r="AB10">
        <v>0.68981568888888867</v>
      </c>
      <c r="AC10">
        <v>0.1</v>
      </c>
      <c r="AD10">
        <v>7.3130836190476174</v>
      </c>
      <c r="AE10">
        <v>0.01</v>
      </c>
      <c r="AF10">
        <v>1.5559752380952379</v>
      </c>
      <c r="AG10">
        <v>1E-3</v>
      </c>
      <c r="AH10">
        <v>0.29563529523809517</v>
      </c>
    </row>
    <row r="11" spans="1:34" ht="15.5" x14ac:dyDescent="0.35">
      <c r="A11" t="s">
        <v>44</v>
      </c>
      <c r="B11" s="1">
        <v>9</v>
      </c>
      <c r="C11" s="1">
        <v>301.98259999999999</v>
      </c>
      <c r="D11">
        <v>-40</v>
      </c>
      <c r="E11">
        <f t="shared" si="5"/>
        <v>-15.770202444444442</v>
      </c>
      <c r="F11">
        <v>3.5</v>
      </c>
      <c r="G11">
        <f t="shared" si="0"/>
        <v>3.3553622222222219</v>
      </c>
      <c r="H11">
        <v>0.08</v>
      </c>
      <c r="I11">
        <f t="shared" si="1"/>
        <v>0.637518822222222</v>
      </c>
      <c r="J11">
        <v>0.1</v>
      </c>
      <c r="K11">
        <f t="shared" si="2"/>
        <v>6.7586581904761891</v>
      </c>
      <c r="L11">
        <v>0.01</v>
      </c>
      <c r="M11">
        <f t="shared" si="3"/>
        <v>1.4380123809523808</v>
      </c>
      <c r="N11">
        <v>1E-3</v>
      </c>
      <c r="O11">
        <f t="shared" si="4"/>
        <v>0.27322235238095233</v>
      </c>
      <c r="Q11" s="3"/>
      <c r="R11" s="2">
        <f>R6*R7*R10</f>
        <v>12.533333333333331</v>
      </c>
      <c r="S11" s="3" t="s">
        <v>17</v>
      </c>
      <c r="W11">
        <v>-30</v>
      </c>
      <c r="X11">
        <v>-20.282259888888884</v>
      </c>
      <c r="Y11">
        <v>3.5</v>
      </c>
      <c r="Z11">
        <v>4.3153744444444433</v>
      </c>
      <c r="AA11">
        <v>0.08</v>
      </c>
      <c r="AB11">
        <v>0.81992114444444419</v>
      </c>
      <c r="AC11">
        <v>0.1</v>
      </c>
      <c r="AD11">
        <v>8.6923970952380927</v>
      </c>
      <c r="AE11">
        <v>0.01</v>
      </c>
      <c r="AF11">
        <v>1.8494461904761903</v>
      </c>
      <c r="AG11">
        <v>1E-3</v>
      </c>
      <c r="AH11">
        <v>0.3513947761904761</v>
      </c>
    </row>
    <row r="12" spans="1:34" ht="15.5" x14ac:dyDescent="0.35">
      <c r="A12" t="s">
        <v>45</v>
      </c>
      <c r="B12" s="1">
        <v>10</v>
      </c>
      <c r="C12" s="1">
        <v>482.0369</v>
      </c>
      <c r="D12">
        <v>-50</v>
      </c>
      <c r="E12">
        <f>-$R$21*C12</f>
        <v>-25.173038111111104</v>
      </c>
      <c r="F12">
        <v>3.5</v>
      </c>
      <c r="G12">
        <f>$R$24*$C12</f>
        <v>5.3559655555555548</v>
      </c>
      <c r="H12">
        <v>0.8</v>
      </c>
      <c r="I12">
        <f>$R$26*$C12</f>
        <v>1.0176334555555553</v>
      </c>
      <c r="J12">
        <v>0.1</v>
      </c>
      <c r="K12">
        <f>$R$22*$C12</f>
        <v>10.788444904761903</v>
      </c>
      <c r="L12">
        <v>0.01</v>
      </c>
      <c r="M12">
        <f>$R$23*$C12</f>
        <v>2.2954138095238092</v>
      </c>
      <c r="N12">
        <v>1E-3</v>
      </c>
      <c r="O12">
        <f>$R$25*$C12</f>
        <v>0.43612862380952372</v>
      </c>
      <c r="Q12" s="3"/>
      <c r="R12" s="5">
        <f>R11/12</f>
        <v>1.0444444444444443</v>
      </c>
      <c r="S12" s="3" t="s">
        <v>18</v>
      </c>
      <c r="W12">
        <v>-40</v>
      </c>
      <c r="X12">
        <v>-15.666666666666664</v>
      </c>
      <c r="Y12">
        <v>3.5</v>
      </c>
      <c r="Z12">
        <v>3.333333333333333</v>
      </c>
      <c r="AA12">
        <v>0.08</v>
      </c>
      <c r="AB12">
        <v>0.63333333333333319</v>
      </c>
      <c r="AC12">
        <v>0.1</v>
      </c>
      <c r="AD12">
        <v>6.7142857142857126</v>
      </c>
      <c r="AE12">
        <v>0.01</v>
      </c>
      <c r="AF12">
        <v>1.4285714285714284</v>
      </c>
      <c r="AG12">
        <v>1E-3</v>
      </c>
      <c r="AH12">
        <v>0.27142857142857135</v>
      </c>
    </row>
    <row r="13" spans="1:34" ht="15.5" x14ac:dyDescent="0.35">
      <c r="A13" t="s">
        <v>46</v>
      </c>
      <c r="B13" s="1">
        <v>11</v>
      </c>
      <c r="C13" s="1">
        <v>301.98259999999999</v>
      </c>
      <c r="D13">
        <v>-40</v>
      </c>
      <c r="E13">
        <f t="shared" ref="E13" si="6">-$R$21*C13</f>
        <v>-15.770202444444442</v>
      </c>
      <c r="F13">
        <v>3.5</v>
      </c>
      <c r="G13">
        <f t="shared" si="0"/>
        <v>3.3553622222222219</v>
      </c>
      <c r="H13">
        <v>0.08</v>
      </c>
      <c r="I13">
        <f t="shared" si="1"/>
        <v>0.637518822222222</v>
      </c>
      <c r="J13">
        <v>0.1</v>
      </c>
      <c r="K13">
        <f t="shared" si="2"/>
        <v>6.7586581904761891</v>
      </c>
      <c r="L13">
        <v>0.01</v>
      </c>
      <c r="M13">
        <f t="shared" si="3"/>
        <v>1.4380123809523808</v>
      </c>
      <c r="N13">
        <v>1E-3</v>
      </c>
      <c r="O13">
        <f t="shared" si="4"/>
        <v>0.27322235238095233</v>
      </c>
      <c r="Q13" s="3" t="s">
        <v>19</v>
      </c>
      <c r="R13" s="2">
        <v>14</v>
      </c>
      <c r="S13" s="3" t="s">
        <v>20</v>
      </c>
      <c r="W13">
        <v>-18</v>
      </c>
      <c r="X13">
        <v>0</v>
      </c>
      <c r="Y13">
        <v>1.5</v>
      </c>
      <c r="Z13">
        <v>0</v>
      </c>
      <c r="AA13">
        <v>0.05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5">
      <c r="A14" t="s">
        <v>47</v>
      </c>
      <c r="B14" s="1">
        <v>12</v>
      </c>
      <c r="C14" s="1">
        <v>123.7007</v>
      </c>
      <c r="D14">
        <v>-40</v>
      </c>
      <c r="E14">
        <f t="shared" ref="E14:E15" si="7">-$R$21*C14</f>
        <v>-6.4599254444444432</v>
      </c>
      <c r="F14">
        <v>3.5</v>
      </c>
      <c r="G14">
        <f t="shared" si="0"/>
        <v>1.374452222222222</v>
      </c>
      <c r="H14">
        <v>0.08</v>
      </c>
      <c r="I14">
        <f t="shared" si="1"/>
        <v>0.26114592222222216</v>
      </c>
      <c r="J14">
        <v>0.1</v>
      </c>
      <c r="K14">
        <f t="shared" si="2"/>
        <v>2.7685394761904756</v>
      </c>
      <c r="L14">
        <v>0.01</v>
      </c>
      <c r="M14">
        <f t="shared" si="3"/>
        <v>0.58905095238095229</v>
      </c>
      <c r="N14">
        <v>1E-3</v>
      </c>
      <c r="O14">
        <f t="shared" si="4"/>
        <v>0.11191968095238092</v>
      </c>
      <c r="Q14" s="2"/>
      <c r="R14" s="2"/>
      <c r="S14" s="2"/>
      <c r="W14">
        <v>-40</v>
      </c>
      <c r="X14">
        <v>-15.770202444444442</v>
      </c>
      <c r="Y14">
        <v>3.5</v>
      </c>
      <c r="Z14">
        <v>3.3553622222222219</v>
      </c>
      <c r="AA14">
        <v>0.08</v>
      </c>
      <c r="AB14">
        <v>0.637518822222222</v>
      </c>
      <c r="AC14">
        <v>0.1</v>
      </c>
      <c r="AD14">
        <v>6.7586581904761891</v>
      </c>
      <c r="AE14">
        <v>0.01</v>
      </c>
      <c r="AF14">
        <v>1.4380123809523808</v>
      </c>
      <c r="AG14">
        <v>1E-3</v>
      </c>
      <c r="AH14">
        <v>0.27322235238095233</v>
      </c>
    </row>
    <row r="15" spans="1:34" x14ac:dyDescent="0.35">
      <c r="A15" t="s">
        <v>48</v>
      </c>
      <c r="B15" s="1">
        <v>13</v>
      </c>
      <c r="C15" s="1">
        <v>42.283000000000001</v>
      </c>
      <c r="D15">
        <v>-40</v>
      </c>
      <c r="E15">
        <f t="shared" si="7"/>
        <v>-2.2081122222222218</v>
      </c>
      <c r="F15">
        <v>3.5</v>
      </c>
      <c r="G15">
        <f t="shared" si="0"/>
        <v>0.46981111111111107</v>
      </c>
      <c r="H15">
        <v>0.08</v>
      </c>
      <c r="I15">
        <f t="shared" si="1"/>
        <v>8.9264111111111086E-2</v>
      </c>
      <c r="J15">
        <v>0.1</v>
      </c>
      <c r="K15">
        <f t="shared" si="2"/>
        <v>0.94633380952380941</v>
      </c>
      <c r="L15">
        <v>0.01</v>
      </c>
      <c r="M15">
        <f t="shared" si="3"/>
        <v>0.20134761904761903</v>
      </c>
      <c r="N15">
        <v>1E-3</v>
      </c>
      <c r="O15">
        <f t="shared" si="4"/>
        <v>3.8256047619047613E-2</v>
      </c>
      <c r="Q15" s="2"/>
      <c r="R15" s="2"/>
      <c r="S15" s="2"/>
      <c r="W15">
        <v>-50</v>
      </c>
      <c r="X15">
        <v>-25.173038111111104</v>
      </c>
      <c r="Y15">
        <v>3.5</v>
      </c>
      <c r="Z15">
        <v>5.3559655555555548</v>
      </c>
      <c r="AA15">
        <v>0.8</v>
      </c>
      <c r="AB15">
        <v>1.0176334555555553</v>
      </c>
      <c r="AC15">
        <v>0.1</v>
      </c>
      <c r="AD15">
        <v>10.788444904761903</v>
      </c>
      <c r="AE15">
        <v>0.01</v>
      </c>
      <c r="AF15">
        <v>2.2954138095238092</v>
      </c>
      <c r="AG15">
        <v>1E-3</v>
      </c>
      <c r="AH15">
        <v>0.43612862380952372</v>
      </c>
    </row>
    <row r="16" spans="1:34" ht="15.5" x14ac:dyDescent="0.35">
      <c r="Q16" s="3" t="s">
        <v>21</v>
      </c>
      <c r="R16" s="6">
        <f>R12/R13</f>
        <v>7.4603174603174588E-2</v>
      </c>
      <c r="S16" s="3" t="s">
        <v>22</v>
      </c>
      <c r="W16">
        <v>-40</v>
      </c>
      <c r="X16">
        <v>-15.770202444444442</v>
      </c>
      <c r="Y16">
        <v>3.5</v>
      </c>
      <c r="Z16">
        <v>3.3553622222222219</v>
      </c>
      <c r="AA16">
        <v>0.08</v>
      </c>
      <c r="AB16">
        <v>0.637518822222222</v>
      </c>
      <c r="AC16">
        <v>0.1</v>
      </c>
      <c r="AD16">
        <v>6.7586581904761891</v>
      </c>
      <c r="AE16">
        <v>0.01</v>
      </c>
      <c r="AF16">
        <v>1.4380123809523808</v>
      </c>
      <c r="AG16">
        <v>1E-3</v>
      </c>
      <c r="AH16">
        <v>0.27322235238095233</v>
      </c>
    </row>
    <row r="17" spans="17:34" ht="15.5" x14ac:dyDescent="0.35">
      <c r="Q17" s="3" t="s">
        <v>23</v>
      </c>
      <c r="R17" s="6">
        <f>R16*R8/R7</f>
        <v>1.5873015873015872E-2</v>
      </c>
      <c r="S17" s="3" t="s">
        <v>24</v>
      </c>
      <c r="W17">
        <v>-40</v>
      </c>
      <c r="X17">
        <v>-6.4599254444444432</v>
      </c>
      <c r="Y17">
        <v>3.5</v>
      </c>
      <c r="Z17">
        <v>1.374452222222222</v>
      </c>
      <c r="AA17">
        <v>0.08</v>
      </c>
      <c r="AB17">
        <v>0.26114592222222216</v>
      </c>
      <c r="AC17">
        <v>0.1</v>
      </c>
      <c r="AD17">
        <v>2.7685394761904756</v>
      </c>
      <c r="AE17">
        <v>0.01</v>
      </c>
      <c r="AF17">
        <v>0.58905095238095229</v>
      </c>
      <c r="AG17">
        <v>1E-3</v>
      </c>
      <c r="AH17">
        <v>0.11191968095238092</v>
      </c>
    </row>
    <row r="18" spans="17:34" ht="15.5" x14ac:dyDescent="0.35">
      <c r="Q18" s="3" t="s">
        <v>25</v>
      </c>
      <c r="R18" s="6">
        <f>R16*R9/R7</f>
        <v>3.0158730158730152E-3</v>
      </c>
      <c r="S18" s="3" t="s">
        <v>26</v>
      </c>
      <c r="W18">
        <v>-40</v>
      </c>
      <c r="X18">
        <v>-2.2081122222222218</v>
      </c>
      <c r="Y18">
        <v>3.5</v>
      </c>
      <c r="Z18">
        <v>0.46981111111111107</v>
      </c>
      <c r="AA18">
        <v>0.08</v>
      </c>
      <c r="AB18">
        <v>8.9264111111111086E-2</v>
      </c>
      <c r="AC18">
        <v>0.1</v>
      </c>
      <c r="AD18">
        <v>0.94633380952380941</v>
      </c>
      <c r="AE18">
        <v>0.01</v>
      </c>
      <c r="AF18">
        <v>0.20134761904761903</v>
      </c>
      <c r="AG18">
        <v>1E-3</v>
      </c>
      <c r="AH18">
        <v>3.8256047619047613E-2</v>
      </c>
    </row>
    <row r="19" spans="17:34" x14ac:dyDescent="0.35">
      <c r="Q19" s="2"/>
      <c r="R19" s="2"/>
      <c r="S19" s="2"/>
    </row>
    <row r="20" spans="17:34" x14ac:dyDescent="0.35">
      <c r="Q20" s="2"/>
      <c r="R20" s="2"/>
      <c r="S20" s="2"/>
    </row>
    <row r="21" spans="17:34" ht="15.5" x14ac:dyDescent="0.35">
      <c r="Q21" s="3" t="s">
        <v>27</v>
      </c>
      <c r="R21" s="7">
        <f>0.7*R16</f>
        <v>5.2222222222222212E-2</v>
      </c>
      <c r="S21" s="3" t="s">
        <v>28</v>
      </c>
    </row>
    <row r="22" spans="17:34" ht="15.5" x14ac:dyDescent="0.35">
      <c r="Q22" s="3" t="s">
        <v>29</v>
      </c>
      <c r="R22" s="7">
        <f>0.3*R16</f>
        <v>2.2380952380952376E-2</v>
      </c>
      <c r="S22" s="3" t="s">
        <v>22</v>
      </c>
      <c r="V22">
        <v>-40</v>
      </c>
      <c r="W22">
        <v>-40</v>
      </c>
      <c r="X22">
        <v>-30</v>
      </c>
      <c r="Y22">
        <v>-40</v>
      </c>
      <c r="Z22">
        <v>-25</v>
      </c>
      <c r="AA22">
        <v>-30</v>
      </c>
      <c r="AB22">
        <v>-40</v>
      </c>
      <c r="AC22">
        <v>-18</v>
      </c>
      <c r="AD22">
        <v>-40</v>
      </c>
      <c r="AE22">
        <v>-50</v>
      </c>
      <c r="AF22">
        <v>-40</v>
      </c>
      <c r="AG22">
        <v>-40</v>
      </c>
      <c r="AH22">
        <v>-40</v>
      </c>
    </row>
    <row r="23" spans="17:34" ht="15.5" x14ac:dyDescent="0.35">
      <c r="Q23" s="3" t="s">
        <v>30</v>
      </c>
      <c r="R23" s="7">
        <f>0.3*R17</f>
        <v>4.7619047619047615E-3</v>
      </c>
      <c r="S23" s="3" t="s">
        <v>24</v>
      </c>
      <c r="V23">
        <v>-1.5960677777777774</v>
      </c>
      <c r="W23">
        <v>-2.2081122222222218</v>
      </c>
      <c r="X23">
        <v>-13.079509888888886</v>
      </c>
      <c r="Y23">
        <v>-15.770202444444442</v>
      </c>
      <c r="Z23">
        <v>-17.063861777777774</v>
      </c>
      <c r="AA23">
        <v>-20.282259888888884</v>
      </c>
      <c r="AB23">
        <v>-15.666666666666664</v>
      </c>
      <c r="AC23">
        <v>0</v>
      </c>
      <c r="AD23">
        <v>-15.770202444444442</v>
      </c>
      <c r="AE23">
        <v>-25.173038111111104</v>
      </c>
      <c r="AF23">
        <v>-15.770202444444442</v>
      </c>
      <c r="AG23">
        <v>-6.4599254444444432</v>
      </c>
      <c r="AH23">
        <v>-2.2081122222222218</v>
      </c>
    </row>
    <row r="24" spans="17:34" ht="15.5" x14ac:dyDescent="0.35">
      <c r="Q24" s="3" t="s">
        <v>31</v>
      </c>
      <c r="R24" s="7">
        <f>0.7*R17</f>
        <v>1.111111111111111E-2</v>
      </c>
      <c r="S24" s="3" t="s">
        <v>24</v>
      </c>
      <c r="V24">
        <v>3.5</v>
      </c>
      <c r="W24">
        <v>3.5</v>
      </c>
      <c r="X24">
        <v>3.5</v>
      </c>
      <c r="Y24">
        <v>3.5</v>
      </c>
      <c r="Z24">
        <v>3.5</v>
      </c>
      <c r="AA24">
        <v>3.5</v>
      </c>
      <c r="AB24">
        <v>3.5</v>
      </c>
      <c r="AC24">
        <v>1.5</v>
      </c>
      <c r="AD24">
        <v>3.5</v>
      </c>
      <c r="AE24">
        <v>3.5</v>
      </c>
      <c r="AF24">
        <v>3.5</v>
      </c>
      <c r="AG24">
        <v>3.5</v>
      </c>
      <c r="AH24">
        <v>3.5</v>
      </c>
    </row>
    <row r="25" spans="17:34" ht="15.5" x14ac:dyDescent="0.35">
      <c r="Q25" s="3" t="s">
        <v>32</v>
      </c>
      <c r="R25" s="7">
        <f>0.3*R18</f>
        <v>9.0476190476190452E-4</v>
      </c>
      <c r="S25" s="3" t="s">
        <v>26</v>
      </c>
      <c r="V25">
        <v>0.33958888888888883</v>
      </c>
      <c r="W25">
        <v>0.46981111111111107</v>
      </c>
      <c r="X25">
        <v>2.782874444444444</v>
      </c>
      <c r="Y25">
        <v>3.3553622222222219</v>
      </c>
      <c r="Z25">
        <v>3.6306088888888883</v>
      </c>
      <c r="AA25">
        <v>4.3153744444444433</v>
      </c>
      <c r="AB25">
        <v>3.333333333333333</v>
      </c>
      <c r="AC25">
        <v>0</v>
      </c>
      <c r="AD25">
        <v>3.3553622222222219</v>
      </c>
      <c r="AE25">
        <v>5.3559655555555548</v>
      </c>
      <c r="AF25">
        <v>3.3553622222222219</v>
      </c>
      <c r="AG25">
        <v>1.374452222222222</v>
      </c>
      <c r="AH25">
        <v>0.46981111111111107</v>
      </c>
    </row>
    <row r="26" spans="17:34" ht="15.5" x14ac:dyDescent="0.35">
      <c r="Q26" s="3" t="s">
        <v>33</v>
      </c>
      <c r="R26" s="7">
        <f>R18*0.7</f>
        <v>2.1111111111111105E-3</v>
      </c>
      <c r="S26" s="3" t="s">
        <v>26</v>
      </c>
      <c r="V26">
        <v>0.08</v>
      </c>
      <c r="W26">
        <v>0.08</v>
      </c>
      <c r="X26">
        <v>0.08</v>
      </c>
      <c r="Y26">
        <v>0.08</v>
      </c>
      <c r="Z26">
        <v>0.08</v>
      </c>
      <c r="AA26">
        <v>0.08</v>
      </c>
      <c r="AB26">
        <v>0.08</v>
      </c>
      <c r="AC26">
        <v>0.05</v>
      </c>
      <c r="AD26">
        <v>0.08</v>
      </c>
      <c r="AE26">
        <v>0.8</v>
      </c>
      <c r="AF26">
        <v>0.08</v>
      </c>
      <c r="AG26">
        <v>0.08</v>
      </c>
      <c r="AH26">
        <v>0.08</v>
      </c>
    </row>
    <row r="27" spans="17:34" x14ac:dyDescent="0.35">
      <c r="V27">
        <v>6.4521888888888865E-2</v>
      </c>
      <c r="W27">
        <v>8.9264111111111086E-2</v>
      </c>
      <c r="X27">
        <v>0.52874614444444423</v>
      </c>
      <c r="Y27">
        <v>0.637518822222222</v>
      </c>
      <c r="Z27">
        <v>0.68981568888888867</v>
      </c>
      <c r="AA27">
        <v>0.81992114444444419</v>
      </c>
      <c r="AB27">
        <v>0.63333333333333319</v>
      </c>
      <c r="AC27">
        <v>0</v>
      </c>
      <c r="AD27">
        <v>0.637518822222222</v>
      </c>
      <c r="AE27">
        <v>1.0176334555555553</v>
      </c>
      <c r="AF27">
        <v>0.637518822222222</v>
      </c>
      <c r="AG27">
        <v>0.26114592222222216</v>
      </c>
      <c r="AH27">
        <v>8.9264111111111086E-2</v>
      </c>
    </row>
    <row r="28" spans="17:34" x14ac:dyDescent="0.35">
      <c r="V28">
        <v>0.1</v>
      </c>
      <c r="W28">
        <v>0.1</v>
      </c>
      <c r="X28">
        <v>0.1</v>
      </c>
      <c r="Y28">
        <v>0.1</v>
      </c>
      <c r="Z28">
        <v>0.1</v>
      </c>
      <c r="AA28">
        <v>0.1</v>
      </c>
      <c r="AB28">
        <v>0.1</v>
      </c>
      <c r="AC28">
        <v>0</v>
      </c>
      <c r="AD28">
        <v>0.1</v>
      </c>
      <c r="AE28">
        <v>0.1</v>
      </c>
      <c r="AF28">
        <v>0.1</v>
      </c>
      <c r="AG28">
        <v>0.1</v>
      </c>
      <c r="AH28">
        <v>0.1</v>
      </c>
    </row>
    <row r="29" spans="17:34" x14ac:dyDescent="0.35">
      <c r="V29">
        <v>0.68402904761904748</v>
      </c>
      <c r="W29">
        <v>0.94633380952380941</v>
      </c>
      <c r="X29">
        <v>5.6055042380952367</v>
      </c>
      <c r="Y29">
        <v>6.7586581904761891</v>
      </c>
      <c r="Z29">
        <v>7.3130836190476174</v>
      </c>
      <c r="AA29">
        <v>8.6923970952380927</v>
      </c>
      <c r="AB29">
        <v>6.7142857142857126</v>
      </c>
      <c r="AC29">
        <v>0</v>
      </c>
      <c r="AD29">
        <v>6.7586581904761891</v>
      </c>
      <c r="AE29">
        <v>10.788444904761903</v>
      </c>
      <c r="AF29">
        <v>6.7586581904761891</v>
      </c>
      <c r="AG29">
        <v>2.7685394761904756</v>
      </c>
      <c r="AH29">
        <v>0.94633380952380941</v>
      </c>
    </row>
    <row r="30" spans="17:34" x14ac:dyDescent="0.35"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</v>
      </c>
      <c r="AD30">
        <v>0.01</v>
      </c>
      <c r="AE30">
        <v>0.01</v>
      </c>
      <c r="AF30">
        <v>0.01</v>
      </c>
      <c r="AG30">
        <v>0.01</v>
      </c>
      <c r="AH30">
        <v>0.01</v>
      </c>
    </row>
    <row r="31" spans="17:34" x14ac:dyDescent="0.35">
      <c r="V31">
        <v>0.14553809523809522</v>
      </c>
      <c r="W31">
        <v>0.20134761904761903</v>
      </c>
      <c r="X31">
        <v>1.192660476190476</v>
      </c>
      <c r="Y31">
        <v>1.4380123809523808</v>
      </c>
      <c r="Z31">
        <v>1.5559752380952379</v>
      </c>
      <c r="AA31">
        <v>1.8494461904761903</v>
      </c>
      <c r="AB31">
        <v>1.4285714285714284</v>
      </c>
      <c r="AC31">
        <v>0</v>
      </c>
      <c r="AD31">
        <v>1.4380123809523808</v>
      </c>
      <c r="AE31">
        <v>2.2954138095238092</v>
      </c>
      <c r="AF31">
        <v>1.4380123809523808</v>
      </c>
      <c r="AG31">
        <v>0.58905095238095229</v>
      </c>
      <c r="AH31">
        <v>0.20134761904761903</v>
      </c>
    </row>
    <row r="32" spans="17:34" x14ac:dyDescent="0.35">
      <c r="V32">
        <v>1E-3</v>
      </c>
      <c r="W32">
        <v>1E-3</v>
      </c>
      <c r="X32">
        <v>1E-3</v>
      </c>
      <c r="Y32">
        <v>1E-3</v>
      </c>
      <c r="Z32">
        <v>1E-3</v>
      </c>
      <c r="AA32">
        <v>1E-3</v>
      </c>
      <c r="AB32">
        <v>1E-3</v>
      </c>
      <c r="AC32">
        <v>0</v>
      </c>
      <c r="AD32">
        <v>1E-3</v>
      </c>
      <c r="AE32">
        <v>1E-3</v>
      </c>
      <c r="AF32">
        <v>1E-3</v>
      </c>
      <c r="AG32">
        <v>1E-3</v>
      </c>
      <c r="AH32">
        <v>1E-3</v>
      </c>
    </row>
    <row r="33" spans="22:34" x14ac:dyDescent="0.35">
      <c r="V33">
        <v>2.7652238095238087E-2</v>
      </c>
      <c r="W33">
        <v>3.8256047619047613E-2</v>
      </c>
      <c r="X33">
        <v>0.22660549047619041</v>
      </c>
      <c r="Y33">
        <v>0.27322235238095233</v>
      </c>
      <c r="Z33">
        <v>0.29563529523809517</v>
      </c>
      <c r="AA33">
        <v>0.3513947761904761</v>
      </c>
      <c r="AB33">
        <v>0.27142857142857135</v>
      </c>
      <c r="AC33">
        <v>0</v>
      </c>
      <c r="AD33">
        <v>0.27322235238095233</v>
      </c>
      <c r="AE33">
        <v>0.43612862380952372</v>
      </c>
      <c r="AF33">
        <v>0.27322235238095233</v>
      </c>
      <c r="AG33">
        <v>0.11191968095238092</v>
      </c>
      <c r="AH33">
        <v>3.8256047619047613E-2</v>
      </c>
    </row>
  </sheetData>
  <mergeCells count="3"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Biomass 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2019-02-18T01:52:28Z</dcterms:created>
  <dcterms:modified xsi:type="dcterms:W3CDTF">2019-02-19T06:04:24Z</dcterms:modified>
</cp:coreProperties>
</file>