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ecology\UA_SED\"/>
    </mc:Choice>
  </mc:AlternateContent>
  <xr:revisionPtr revIDLastSave="0" documentId="13_ncr:1_{A6412967-6031-4027-A32C-AC86463CF14E}" xr6:coauthVersionLast="47" xr6:coauthVersionMax="47" xr10:uidLastSave="{00000000-0000-0000-0000-000000000000}"/>
  <bookViews>
    <workbookView xWindow="30" yWindow="0" windowWidth="28770" windowHeight="15600" firstSheet="5" activeTab="11" xr2:uid="{50583F33-061C-427A-A1AC-6AE6EB428C0E}"/>
  </bookViews>
  <sheets>
    <sheet name="Original Doc" sheetId="13" r:id="rId1"/>
    <sheet name="import 01" sheetId="1" r:id="rId2"/>
    <sheet name="import 02 sed" sheetId="3" r:id="rId3"/>
    <sheet name="import 02 grain" sheetId="2" r:id="rId4"/>
    <sheet name="import 03 Sed" sheetId="4" r:id="rId5"/>
    <sheet name="import 04 sed" sheetId="5" r:id="rId6"/>
    <sheet name="import 05 fluxes" sheetId="6" r:id="rId7"/>
    <sheet name="import 06 fluxes Nov" sheetId="7" r:id="rId8"/>
    <sheet name="import 07 union" sheetId="8" r:id="rId9"/>
    <sheet name="import 08 TLM" sheetId="10" r:id="rId10"/>
    <sheet name="import 09 abcd" sheetId="9" r:id="rId11"/>
    <sheet name="import ruppia 100" sheetId="11" r:id="rId12"/>
    <sheet name="import ruppia phenology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5" i="13" l="1"/>
  <c r="E182" i="13"/>
  <c r="E140" i="13"/>
  <c r="E139" i="13"/>
  <c r="E138" i="13"/>
  <c r="E137" i="13"/>
  <c r="E135" i="13"/>
  <c r="E134" i="13"/>
  <c r="E133" i="13"/>
  <c r="E132" i="13"/>
  <c r="E127" i="13"/>
  <c r="E126" i="13"/>
  <c r="E125" i="13"/>
  <c r="E124" i="13"/>
  <c r="E122" i="13"/>
  <c r="E121" i="13"/>
  <c r="E120" i="13"/>
  <c r="E119" i="13"/>
  <c r="J4" i="13"/>
  <c r="K4" i="13" s="1"/>
  <c r="I4" i="13"/>
  <c r="M4" i="13" l="1"/>
  <c r="L4" i="13"/>
  <c r="C42" i="11" l="1"/>
  <c r="C37" i="11"/>
  <c r="C35" i="11"/>
  <c r="C33" i="11"/>
  <c r="C31" i="11"/>
  <c r="C30" i="11"/>
  <c r="C28" i="11"/>
  <c r="C26" i="11"/>
  <c r="C24" i="11"/>
  <c r="C13" i="10" l="1"/>
  <c r="C10" i="10"/>
  <c r="C14" i="5"/>
</calcChain>
</file>

<file path=xl/sharedStrings.xml><?xml version="1.0" encoding="utf-8"?>
<sst xmlns="http://schemas.openxmlformats.org/spreadsheetml/2006/main" count="1382" uniqueCount="664">
  <si>
    <t>import_01_Macrobenthic_and_sediment_data_Orlando_Sabine</t>
  </si>
  <si>
    <t>Script</t>
  </si>
  <si>
    <t>Script:</t>
  </si>
  <si>
    <t>thevars =  {...</t>
  </si>
  <si>
    <t xml:space="preserve">    'WQ_DIAG_SDG_OPD',...</t>
  </si>
  <si>
    <t xml:space="preserve">    'WQ_DIAG_SDG_TP',...</t>
  </si>
  <si>
    <t xml:space="preserve">    'WQ_DIAG_SDG_TOC',...</t>
  </si>
  <si>
    <t xml:space="preserve">    'WQ_DIAG_SDG_TN',...</t>
  </si>
  <si>
    <t xml:space="preserve">    'Ignore',...</t>
  </si>
  <si>
    <t xml:space="preserve">    'WQ_DIAG_NCS_SED_d50',...</t>
  </si>
  <si>
    <t xml:space="preserve">    'WQ_DIAG_HAB_BMIi_HSI_IND',...</t>
  </si>
  <si>
    <t>theconv = [</t>
  </si>
  <si>
    <t xml:space="preserve">    1];</t>
  </si>
  <si>
    <t>import_02_Component_4_grain_size_results_with_GPS</t>
  </si>
  <si>
    <t xml:space="preserve">    'WQ_DIAG_NCS_fs001',...</t>
  </si>
  <si>
    <t xml:space="preserve">    'WQ_DIAG_NCS_fs002',...</t>
  </si>
  <si>
    <t xml:space="preserve">    'WQ_DIAG_NCS_fs003',...</t>
  </si>
  <si>
    <t xml:space="preserve">    'WQ_DIAG_NCS_fs004',...</t>
  </si>
  <si>
    <t xml:space="preserve">    'WQ_DIAG_NCS_fs005',...</t>
  </si>
  <si>
    <t xml:space="preserve">    'WQ_DIAG_NCS_fs006',...</t>
  </si>
  <si>
    <t xml:space="preserve">    'WQ_DIAG_NCS_fs007',...</t>
  </si>
  <si>
    <t xml:space="preserve">    };</t>
  </si>
  <si>
    <t>];</t>
  </si>
  <si>
    <t>File</t>
  </si>
  <si>
    <t>Component 4 grain size results with GPS.xlsx</t>
  </si>
  <si>
    <t>Macrobenthic_and_sediment_data_Orlando_Sabine.xlsx</t>
  </si>
  <si>
    <t>File:</t>
  </si>
  <si>
    <t>import_02_1_Component_4_sediment_results_with_GPS</t>
  </si>
  <si>
    <t>Component 4 sediment results with GPS.xlsx</t>
  </si>
  <si>
    <t xml:space="preserve">    'WQ_DIAG_SDG_Moisture',...</t>
  </si>
  <si>
    <t>'WQ_DIAG_SDG_pH15',...</t>
  </si>
  <si>
    <t>'WQ_DIAG_SDG_EC15',...</t>
  </si>
  <si>
    <t>'Ignore',...</t>
  </si>
  <si>
    <t>'WQ_DIAG_SDG_TN',...</t>
  </si>
  <si>
    <t>'WQ_DIAG_SDG_TOC',...</t>
  </si>
  <si>
    <t>'WQ_DIAG_SDG_OM',...</t>
  </si>
  <si>
    <t>'WQ_DIAG_SDG_TP',...</t>
  </si>
  <si>
    <t>import_03_Coorong_Sediment_Quality_survey_Mar20_Lab_Results</t>
  </si>
  <si>
    <t>Coorong Sediment Quality survey Mar20 Lab Results.xlsx</t>
  </si>
  <si>
    <t>Old</t>
  </si>
  <si>
    <t>Full</t>
  </si>
  <si>
    <t>New</t>
  </si>
  <si>
    <t>Conv</t>
  </si>
  <si>
    <t>(% Moisture)</t>
  </si>
  <si>
    <t>MOISTURE</t>
  </si>
  <si>
    <t>WQ_DIAG_SDG_MOISTURE</t>
  </si>
  <si>
    <t>(%, &gt;2 mm)</t>
  </si>
  <si>
    <t>GRAVEL</t>
  </si>
  <si>
    <t>WQ_DIAG_NCS_FS001</t>
  </si>
  <si>
    <t>(USDA, &gt;50 µm)</t>
  </si>
  <si>
    <t>SAND_USDA</t>
  </si>
  <si>
    <t>WQ_DIAG_NCS_FS002</t>
  </si>
  <si>
    <t>(ISSS, &gt;20 µm)</t>
  </si>
  <si>
    <t>SAND_ISSS</t>
  </si>
  <si>
    <t>WQ_DIAG_NCS_FS003</t>
  </si>
  <si>
    <t>(USDA, 2−50 µm)</t>
  </si>
  <si>
    <t>SILT_USDA</t>
  </si>
  <si>
    <t>WQ_DIAG_NCS_FS004</t>
  </si>
  <si>
    <t>(USDA, 2−20 µm)</t>
  </si>
  <si>
    <t>SILT_ISSS</t>
  </si>
  <si>
    <t>WQ_DIAG_NCS_FS005</t>
  </si>
  <si>
    <t>(&lt;2 µm)</t>
  </si>
  <si>
    <t>CLAY</t>
  </si>
  <si>
    <t>WQ_DIAG_NCS_FS1</t>
  </si>
  <si>
    <t>(1:5 water)</t>
  </si>
  <si>
    <t>Soil pH</t>
  </si>
  <si>
    <t>WQ_DIAG_SDG_PH15</t>
  </si>
  <si>
    <t>(1:5 water dS/m)</t>
  </si>
  <si>
    <t xml:space="preserve">Soil Conductivity </t>
  </si>
  <si>
    <t>WQ_DIAG_SDG_EC15</t>
  </si>
  <si>
    <t>(mg/kg P)</t>
  </si>
  <si>
    <t>Total Phosphorus</t>
  </si>
  <si>
    <t>WQ_DIAG_SDG_TP</t>
  </si>
  <si>
    <t>(%C)</t>
  </si>
  <si>
    <t>Total Carbon</t>
  </si>
  <si>
    <t>WQ_DIAG_TC</t>
  </si>
  <si>
    <t>(%N)</t>
  </si>
  <si>
    <t>Total Nitrogen</t>
  </si>
  <si>
    <t>WQ_DIAG_SDG_TN</t>
  </si>
  <si>
    <t>Calculation</t>
  </si>
  <si>
    <t>Carbon / Nitrogen Ratio</t>
  </si>
  <si>
    <t>Ignore</t>
  </si>
  <si>
    <t xml:space="preserve"> (%Corg)</t>
  </si>
  <si>
    <t>Total Organic Carbon</t>
  </si>
  <si>
    <t>WQ_DIAG_SDG_TOC</t>
  </si>
  <si>
    <t>(%Cin)</t>
  </si>
  <si>
    <t>Total inorganic Carbon</t>
  </si>
  <si>
    <t>WQ_DIAG_SDG_TIC</t>
  </si>
  <si>
    <t>(δ13C)</t>
  </si>
  <si>
    <t>Carbon13</t>
  </si>
  <si>
    <t>(δ13Corg)</t>
  </si>
  <si>
    <t>Carbon13 organic</t>
  </si>
  <si>
    <t>(δ15N)</t>
  </si>
  <si>
    <t xml:space="preserve">Nitrogen15 </t>
  </si>
  <si>
    <t>(mg/kg, DW)</t>
  </si>
  <si>
    <t>Ag-total</t>
  </si>
  <si>
    <t>Al-total</t>
  </si>
  <si>
    <t>As-total</t>
  </si>
  <si>
    <t>Cd-total</t>
  </si>
  <si>
    <t>Cr-total</t>
  </si>
  <si>
    <t>Cu-total</t>
  </si>
  <si>
    <t>Fe-total</t>
  </si>
  <si>
    <t>WQ_DIAG_SDG_TFE</t>
  </si>
  <si>
    <t>Mn-total</t>
  </si>
  <si>
    <t>Ni-total</t>
  </si>
  <si>
    <t>Pb-total</t>
  </si>
  <si>
    <t>Se-total</t>
  </si>
  <si>
    <t>Zn-total</t>
  </si>
  <si>
    <t>Hg-total</t>
  </si>
  <si>
    <t>Ag-1M HCl</t>
  </si>
  <si>
    <t>Al-1M HCl</t>
  </si>
  <si>
    <t>As-1M HCl</t>
  </si>
  <si>
    <t>Cd-1M HCl</t>
  </si>
  <si>
    <t>Cr-1M HCl</t>
  </si>
  <si>
    <t>Cu-1M HCl</t>
  </si>
  <si>
    <t>Fe-1M HCl</t>
  </si>
  <si>
    <t>Mn-1M HCl</t>
  </si>
  <si>
    <t>Ni-1M HCl</t>
  </si>
  <si>
    <t>Pb-1M HCl</t>
  </si>
  <si>
    <t>Se-1M HCl</t>
  </si>
  <si>
    <t>Zn-1M HCl</t>
  </si>
  <si>
    <t>Hg-1M HCl</t>
  </si>
  <si>
    <t>(% Sav WW)</t>
  </si>
  <si>
    <t>Acid Volatile Sulfide -AVS</t>
  </si>
  <si>
    <t>(% Sav DW)</t>
  </si>
  <si>
    <t>WQ_DIAG_SDG_AVS</t>
  </si>
  <si>
    <t>(% Scr)</t>
  </si>
  <si>
    <t>Chromium Reducible Sulfur - CRS</t>
  </si>
  <si>
    <t>WQ_DIAG_SDG_CRS</t>
  </si>
  <si>
    <t>(mol H+/t)</t>
  </si>
  <si>
    <t>WQ_DIAG_SDG_PASS</t>
  </si>
  <si>
    <t>import_04_Coorong_March_2020_final_FIeld_Results_and_Photos</t>
  </si>
  <si>
    <t>Coorong_March_2020_final FIeld Results and Photos.xlsx</t>
  </si>
  <si>
    <t>aRPD cm (no &lt;&gt;)</t>
  </si>
  <si>
    <t>WQ_DIAG_SDG_ARPD</t>
  </si>
  <si>
    <t>Colour</t>
  </si>
  <si>
    <t>Texture</t>
  </si>
  <si>
    <t>Odour</t>
  </si>
  <si>
    <t>Rap Total Score</t>
  </si>
  <si>
    <t>WQ_DIAG_SDG_RAP</t>
  </si>
  <si>
    <t>Soil Sample</t>
  </si>
  <si>
    <t>Water Samples</t>
  </si>
  <si>
    <t>Temperature</t>
  </si>
  <si>
    <t>TEMP</t>
  </si>
  <si>
    <t>DO %</t>
  </si>
  <si>
    <t>WQ_OXY_SAT</t>
  </si>
  <si>
    <t>DO mg/L</t>
  </si>
  <si>
    <t>WQ_OXY_OXY</t>
  </si>
  <si>
    <t>SPC</t>
  </si>
  <si>
    <t>WQ_DIAG_EC25</t>
  </si>
  <si>
    <t>SAL-PSU (Salinity)</t>
  </si>
  <si>
    <t>SAL</t>
  </si>
  <si>
    <t>pH</t>
  </si>
  <si>
    <t>WQ_CAR_PH</t>
  </si>
  <si>
    <t>NTU (turbidity)</t>
  </si>
  <si>
    <t>WQ_DIAG_TOT_TURBIDITY</t>
  </si>
  <si>
    <t>import_05_Fluxes_February_2021</t>
  </si>
  <si>
    <t>Fluxes February 2021.xlsx</t>
  </si>
  <si>
    <t>sheetname = 'Oxygen';</t>
  </si>
  <si>
    <t>thevar = 'WQ_DIAG_SDF_FSED_OXY';</t>
  </si>
  <si>
    <t>secvar = 'WQ_DIAG_OXY_OXY_DSF';</t>
  </si>
  <si>
    <t>theconv = 0.024;</t>
  </si>
  <si>
    <t>sheetname = 'DOC';</t>
  </si>
  <si>
    <t>thevar = 'WQ_DIAG_SDF_FSED_DOC';</t>
  </si>
  <si>
    <t>secvar = 'WQ_DIAG_OGM_DOC_SWI';</t>
  </si>
  <si>
    <t>sheetname = 'Methane';</t>
  </si>
  <si>
    <t>thevar = 'WQ_DIAG_SDF_FSED_CH4';</t>
  </si>
  <si>
    <t>secvar = 'WQ_DIAG_CAR_CH4_DSF';</t>
  </si>
  <si>
    <t>theconv = 0.000024;</t>
  </si>
  <si>
    <t>sheetname = 'N2O';</t>
  </si>
  <si>
    <t>thevar = 'WQ_DIAG_SDF_FSED_N2O';</t>
  </si>
  <si>
    <t>secvar = 'WQ_DIAG_NIT_N2O_DSF';</t>
  </si>
  <si>
    <t xml:space="preserve">Site </t>
  </si>
  <si>
    <t>Shortname</t>
  </si>
  <si>
    <t>Latitude</t>
  </si>
  <si>
    <t>Longitude</t>
  </si>
  <si>
    <t>Noonameena</t>
  </si>
  <si>
    <t>NM</t>
  </si>
  <si>
    <t>Parnka Point</t>
  </si>
  <si>
    <t>PK</t>
  </si>
  <si>
    <t>Policemans Point</t>
  </si>
  <si>
    <t>PM</t>
  </si>
  <si>
    <t>South of Salt Creek</t>
  </si>
  <si>
    <t>SC</t>
  </si>
  <si>
    <t>Near Swan Island</t>
  </si>
  <si>
    <t>GS</t>
  </si>
  <si>
    <t>Villa de Yumpa</t>
  </si>
  <si>
    <t>VdV</t>
  </si>
  <si>
    <t>import_06_Oxygen_and_nutrient_fluxes_Nov_2020</t>
  </si>
  <si>
    <t>Oxygen and nutrient fluxes Nov 2020 (Parnka Point).xlsx</t>
  </si>
  <si>
    <t>sheetname = 'oxygen';</t>
  </si>
  <si>
    <t>sheetname = 'phsophate ';</t>
  </si>
  <si>
    <t>thevar = 'WQ_DIAG_SDF_FSED_FRP';</t>
  </si>
  <si>
    <t>secvar = 'WQ_DIAG_PHS_FRP_DSF';</t>
  </si>
  <si>
    <t>sheetname = 'ammonium';</t>
  </si>
  <si>
    <t>thevar = 'WQ_DIAG_SDF_FSED_AMM';</t>
  </si>
  <si>
    <t>secvar = 'WQ_DIAG_NIT_AMM_DSF';</t>
  </si>
  <si>
    <t>sheetname = 'nitrate';</t>
  </si>
  <si>
    <t>thevar = 'WQ_DIAG_SDF_FSED_NIT';</t>
  </si>
  <si>
    <t>secvar = 'WQ_DIAG_NIT_NIT_DSF';</t>
  </si>
  <si>
    <t>import_07_UNI012_SS_K5799_Sediment_Results_Feb_Mar_2021</t>
  </si>
  <si>
    <t>UNI012-SS-K5799 Sediment Results Feb-Mar 2021 Leslie_Luke.xlsx</t>
  </si>
  <si>
    <t>Parrnka A 0-3cm</t>
  </si>
  <si>
    <t>Parnka_Point</t>
  </si>
  <si>
    <t>A</t>
  </si>
  <si>
    <t>a03</t>
  </si>
  <si>
    <t>Parrnka A 3-10cm</t>
  </si>
  <si>
    <t>a10</t>
  </si>
  <si>
    <t>Parrnka B 0-3 cm</t>
  </si>
  <si>
    <t>B</t>
  </si>
  <si>
    <t>Parrnka B 3-10cm</t>
  </si>
  <si>
    <t>Parrnka C 0-3 cm</t>
  </si>
  <si>
    <t>C</t>
  </si>
  <si>
    <t>Parrnka C 3-10cm</t>
  </si>
  <si>
    <t>Parrnka D 0-3 cm</t>
  </si>
  <si>
    <t>D</t>
  </si>
  <si>
    <t>Parrnka D 3-10cm</t>
  </si>
  <si>
    <t>Parrnka E 0-3 cm</t>
  </si>
  <si>
    <t>E</t>
  </si>
  <si>
    <t>Parrnka E 3-10cm</t>
  </si>
  <si>
    <t>Policemans 0-3cm</t>
  </si>
  <si>
    <t>Policemans_Point</t>
  </si>
  <si>
    <t>Policemans 3-10cm</t>
  </si>
  <si>
    <t>Policemans 10-20cm</t>
  </si>
  <si>
    <t>a20</t>
  </si>
  <si>
    <t>Parnka Pt 0-3cm</t>
  </si>
  <si>
    <t>Parnka Pt 3-10cm</t>
  </si>
  <si>
    <t>Parnka Pt 10-20cm</t>
  </si>
  <si>
    <t>Villa de Yumpa 0-3cm</t>
  </si>
  <si>
    <t>Villa_de_Yumpa</t>
  </si>
  <si>
    <t>Soil Conductivity</t>
  </si>
  <si>
    <t xml:space="preserve">Chromium Reducible Sulfur </t>
  </si>
  <si>
    <t>Acid Volatile Sulfide</t>
  </si>
  <si>
    <t xml:space="preserve">Silver </t>
  </si>
  <si>
    <t xml:space="preserve">Arsenic </t>
  </si>
  <si>
    <t xml:space="preserve">Lead </t>
  </si>
  <si>
    <t xml:space="preserve">Cadmium </t>
  </si>
  <si>
    <t xml:space="preserve">Chromium </t>
  </si>
  <si>
    <t xml:space="preserve">Copper </t>
  </si>
  <si>
    <t xml:space="preserve">Manganese </t>
  </si>
  <si>
    <t xml:space="preserve">Nickel </t>
  </si>
  <si>
    <t xml:space="preserve">Selenium </t>
  </si>
  <si>
    <t xml:space="preserve">Zinc </t>
  </si>
  <si>
    <t xml:space="preserve">Mercury </t>
  </si>
  <si>
    <t>Iron</t>
  </si>
  <si>
    <t>Aluminium</t>
  </si>
  <si>
    <t>Oldname</t>
  </si>
  <si>
    <t>Newname</t>
  </si>
  <si>
    <t>Add Depth</t>
  </si>
  <si>
    <t>If the "Add Depth" == 1, variable name gets a depth appended as specifies in column k (minus the "a" which is only there for ease of import)</t>
  </si>
  <si>
    <t>import_08_TLM_water_quality_data_and_chl</t>
  </si>
  <si>
    <t>TLM water quality data and chl.xlsx</t>
  </si>
  <si>
    <t>Old Name</t>
  </si>
  <si>
    <t>New Name</t>
  </si>
  <si>
    <t>Salinity</t>
  </si>
  <si>
    <t>DO (%)</t>
  </si>
  <si>
    <t>DO (mg/L)</t>
  </si>
  <si>
    <t>pH water</t>
  </si>
  <si>
    <t>OM (% dry weight)</t>
  </si>
  <si>
    <t>WQ_DIAG_SDG_OM</t>
  </si>
  <si>
    <t>Chl-a (mg m-2)</t>
  </si>
  <si>
    <t>WQ_DIAG_PHY_MPB_BEN</t>
  </si>
  <si>
    <t>Grain size (µm)</t>
  </si>
  <si>
    <t>WQ_DIAG_NCS_SED_d50</t>
  </si>
  <si>
    <t>Sorting coefficient</t>
  </si>
  <si>
    <t>Scripts</t>
  </si>
  <si>
    <t>import_09a_ammonium_and_phosphate_data_November_2020</t>
  </si>
  <si>
    <t>import_09b_Fe_data_Coorong_February_2021</t>
  </si>
  <si>
    <t>import_09c_Fe_data_November_2020</t>
  </si>
  <si>
    <t>import_09d_S_data_Coorong_February_2021</t>
  </si>
  <si>
    <t>import_09e_S_data_November_2020</t>
  </si>
  <si>
    <t>Files</t>
  </si>
  <si>
    <t>ammonium and phosphate data (November 2020).xlsx</t>
  </si>
  <si>
    <t>Fe data (Coorong February 2021).xlsx</t>
  </si>
  <si>
    <t>Fe data (November 2020)</t>
  </si>
  <si>
    <t>S data (Coorong February 2021).xlsx</t>
  </si>
  <si>
    <t>S data (November 2020)</t>
  </si>
  <si>
    <t>conv = 1/1000;</t>
  </si>
  <si>
    <t>varname1 = 'WQ_DIAG_SDG_AMM05';</t>
  </si>
  <si>
    <t>varname2 = 'WQ_DIAG_SDG_AMM10';</t>
  </si>
  <si>
    <t>sheetname = 'phosphate';</t>
  </si>
  <si>
    <t>varname1 = 'WQ_DIAG_SDG_PO405';</t>
  </si>
  <si>
    <t>varname2 = 'WQ_DIAG_SDG_PO410';</t>
  </si>
  <si>
    <t>sheetname = 'Near Swan Island ';</t>
  </si>
  <si>
    <t>varname1 = 'WQ_DIAG_SDG_FEII05';</t>
  </si>
  <si>
    <t>varname2 = 'WQ_DIAG_SDG_FEII10';</t>
  </si>
  <si>
    <t>sheetname = 'South of Salt Creek';</t>
  </si>
  <si>
    <t>sheetname = 'Parnka point';</t>
  </si>
  <si>
    <t>sheetname = 'Policeman point';</t>
  </si>
  <si>
    <t>sheetname = 'Noonameena';</t>
  </si>
  <si>
    <t>varname1 = 'WQ_DIAG_SDG_H2S05';</t>
  </si>
  <si>
    <t>varname2 = 'WQ_DIAG_SDG_H2S10';</t>
  </si>
  <si>
    <t>sheetname = '3 km south of Salt creek   ';</t>
  </si>
  <si>
    <t>sheetname = ' policeman poin';</t>
  </si>
  <si>
    <t>sheetname = ' Parnka Point';</t>
  </si>
  <si>
    <t>sheetname = ' Noonameena';</t>
  </si>
  <si>
    <t>Total Phosphorus  (mg/kg)</t>
  </si>
  <si>
    <t>Total Carbon (%CTC)</t>
  </si>
  <si>
    <t>Total Nitrogen (%NTN)</t>
  </si>
  <si>
    <t>Carbon / Nitrogen (CTC/NTN)</t>
  </si>
  <si>
    <t>Sediment grain size (D50)</t>
  </si>
  <si>
    <t>Sediment sorting</t>
  </si>
  <si>
    <t>Total macrobenthic fauna (ind.m2)</t>
  </si>
  <si>
    <t>Start of anoxic layer (cm depth)</t>
  </si>
  <si>
    <t>Moisture Content (% moisture)</t>
  </si>
  <si>
    <t>Soil pH (1:5 water)</t>
  </si>
  <si>
    <t>Soil Conductivity (1:5 water dS/m )</t>
  </si>
  <si>
    <t>Total Nitrogen (% N)</t>
  </si>
  <si>
    <t>Total Organic Carbon (% C)</t>
  </si>
  <si>
    <t>Organic Matter (%)</t>
  </si>
  <si>
    <t>Phosphorus (mg/kg)</t>
  </si>
  <si>
    <t>&gt; 2 mm</t>
  </si>
  <si>
    <t>Gravel</t>
  </si>
  <si>
    <t>1–2 mm</t>
  </si>
  <si>
    <t>Very</t>
  </si>
  <si>
    <t xml:space="preserve">Coarse </t>
  </si>
  <si>
    <t>Sand</t>
  </si>
  <si>
    <t>500 µm–1 mm</t>
  </si>
  <si>
    <t>250–500 µm</t>
  </si>
  <si>
    <t>Medium</t>
  </si>
  <si>
    <t>125–250 µm</t>
  </si>
  <si>
    <t>Fine</t>
  </si>
  <si>
    <r>
      <t>63</t>
    </r>
    <r>
      <rPr>
        <b/>
        <sz val="10"/>
        <rFont val="Calibri"/>
        <family val="2"/>
      </rPr>
      <t>–</t>
    </r>
    <r>
      <rPr>
        <b/>
        <sz val="10"/>
        <rFont val="Roboto"/>
      </rPr>
      <t>125 µm</t>
    </r>
  </si>
  <si>
    <t>Very Fine</t>
  </si>
  <si>
    <t>&lt; 63 µm</t>
  </si>
  <si>
    <t>Mud</t>
  </si>
  <si>
    <t>(Silt/Clay)</t>
  </si>
  <si>
    <t>import_ruppia_100sites_data_full_Updated</t>
  </si>
  <si>
    <t>Sites::salinity</t>
  </si>
  <si>
    <t>Sites::waterDepth1</t>
  </si>
  <si>
    <t>Sites::plantsPresent</t>
  </si>
  <si>
    <t>WQ_DIAG_HAB_RUPPIA_PRESENT</t>
  </si>
  <si>
    <t>Sites::reproductiveStateObserved</t>
  </si>
  <si>
    <t>WQ_DIAG_HAB_RUPPIA_REPRODUCTIVE</t>
  </si>
  <si>
    <t>Sites::flowersRuppia</t>
  </si>
  <si>
    <t>WQ_DIAG_HAB_RUPPIA_FLOWER</t>
  </si>
  <si>
    <t>Sites::flowersAlthenia</t>
  </si>
  <si>
    <t>WQ_DIAG_HAB_ALTHENIA_FLOWER</t>
  </si>
  <si>
    <t>Sites::fruitRuppia</t>
  </si>
  <si>
    <t>WQ_DIAG_HAB_RUPPIA_FRUIT</t>
  </si>
  <si>
    <t>Sites::seedsRuppia</t>
  </si>
  <si>
    <t>WQ_DIAG_HAB_RUPPIA_SEEDS</t>
  </si>
  <si>
    <t>Sites::algaeCover</t>
  </si>
  <si>
    <t>WQ_DIAG_MAG_STATUS</t>
  </si>
  <si>
    <t>Estimated algal biomass per m2</t>
  </si>
  <si>
    <t>WQ_DIAG_MAG_TMALG</t>
  </si>
  <si>
    <t>Sites::algaeCoverProportion</t>
  </si>
  <si>
    <t>WQ_DIAG_MAG_PCCOVER</t>
  </si>
  <si>
    <t>Sites::algaeCoverComment</t>
  </si>
  <si>
    <t>Sites::baselineSamplingPeriod</t>
  </si>
  <si>
    <t>PrimaryKey</t>
  </si>
  <si>
    <t>coreType</t>
  </si>
  <si>
    <t>bagCode</t>
  </si>
  <si>
    <t>sampleDate</t>
  </si>
  <si>
    <t>latitude</t>
  </si>
  <si>
    <t>longitude</t>
  </si>
  <si>
    <t>biomassDW</t>
  </si>
  <si>
    <t>WQ_DIAG_MAC_MAC</t>
  </si>
  <si>
    <t>biomassDW_m2</t>
  </si>
  <si>
    <t>WQ_DIAG_MAC_MAC_CHX</t>
  </si>
  <si>
    <t>seedCountR_megacarpa</t>
  </si>
  <si>
    <t>WQ_DIAG_MAC_ALTHENIA_NSEED</t>
  </si>
  <si>
    <t>seedCountR_megacarpa_m2</t>
  </si>
  <si>
    <t>WQ_DIAG_MAC_ALTHENIA_NSEED_CHX</t>
  </si>
  <si>
    <t>seedCountR_tuberosa</t>
  </si>
  <si>
    <t>WQ_DIAG_MAC_RUPPIA_NSEED</t>
  </si>
  <si>
    <t>seedCountR_tuberosa_m2</t>
  </si>
  <si>
    <t>WQ_DIAG_MAC_RUPPIA_NSEED_CHX</t>
  </si>
  <si>
    <t>flowerCountAlthenia</t>
  </si>
  <si>
    <t>WQ_DIAG_MAC_ALTHENIA_NFLOWER</t>
  </si>
  <si>
    <t>flowerCountRuppia</t>
  </si>
  <si>
    <t>WQ_DIAG_MAC_RUPPIA_NFLOWER</t>
  </si>
  <si>
    <t>flowerCountRuppia_m2</t>
  </si>
  <si>
    <t>WQ_DIAG_MAC_RUPPIA_NFLOWER_CHX</t>
  </si>
  <si>
    <t>fruitCountRuppia</t>
  </si>
  <si>
    <t>WQ_DIAG_MAC_MAC_NFRUIT</t>
  </si>
  <si>
    <t>fruitCountRuppia_m2</t>
  </si>
  <si>
    <t>WQ_DIAG_MAC_MAC_NFRUIT_CHX</t>
  </si>
  <si>
    <t>turionT2Count</t>
  </si>
  <si>
    <t>WQ_DIAG_MAC_MAC_NTURION2</t>
  </si>
  <si>
    <t>turionT2Countp_m2</t>
  </si>
  <si>
    <t>WQ_DIAG_MAC_MAC_NTURION2_CHX</t>
  </si>
  <si>
    <t>turionT1Count</t>
  </si>
  <si>
    <t>WQ_DIAG_MAC_MAC_NTURION1</t>
  </si>
  <si>
    <t>Ruppia spp seeds per m2</t>
  </si>
  <si>
    <t>WQ_DIAG_MAC_MAC_NSEED</t>
  </si>
  <si>
    <t>Turion types combined per m2</t>
  </si>
  <si>
    <t>WQ_DIAG_MAC_MAC_NTURION_CHX</t>
  </si>
  <si>
    <t>turionT1Count_m2</t>
  </si>
  <si>
    <t>WQ_DIAG_MAC_MAC_NTURION1_CHX</t>
  </si>
  <si>
    <t>turionsRseeds</t>
  </si>
  <si>
    <t>shootCount</t>
  </si>
  <si>
    <t>WQ_DIAG_MAC_MAC_NSHOOT</t>
  </si>
  <si>
    <t>shootCount_m2</t>
  </si>
  <si>
    <t>WQ_DIAG_MAC_MAC_NSHOOT_CHX</t>
  </si>
  <si>
    <t>waterDepthCore</t>
  </si>
  <si>
    <t>D2</t>
  </si>
  <si>
    <t>seagrassPresenceCalc</t>
  </si>
  <si>
    <t>sedimentColour</t>
  </si>
  <si>
    <t>sedimentTexture</t>
  </si>
  <si>
    <t>sedimentOdour</t>
  </si>
  <si>
    <t>sedimentScore</t>
  </si>
  <si>
    <t>——– Display</t>
  </si>
  <si>
    <t>Sites::distanceBetweenRevisit</t>
  </si>
  <si>
    <t>Sites::distanceTransect</t>
  </si>
  <si>
    <t>Sites::DEM_1</t>
  </si>
  <si>
    <t>Sites::DEM_2</t>
  </si>
  <si>
    <t>DEM</t>
  </si>
  <si>
    <t>Sites::sections</t>
  </si>
  <si>
    <t>Sites::siteIDRevisit</t>
  </si>
  <si>
    <t>All data w est algal biomass.xlsx</t>
  </si>
  <si>
    <t>import_ruppia_data_full</t>
  </si>
  <si>
    <t>2_5_3 v1 plant phenology all fields 18Apr2022.xlsx</t>
  </si>
  <si>
    <t>Sites::algaeBiomassEstimate</t>
  </si>
  <si>
    <t>biomassAboveDW</t>
  </si>
  <si>
    <t>biomassRhizomeDW</t>
  </si>
  <si>
    <t>biomassRootDW</t>
  </si>
  <si>
    <t>biomassRnRDW</t>
  </si>
  <si>
    <t>biomassReproductiveDW</t>
  </si>
  <si>
    <t>biomassTurionDW</t>
  </si>
  <si>
    <t>biomassTurionT2DW</t>
  </si>
  <si>
    <t>biomassTurionT1DW</t>
  </si>
  <si>
    <t>biomassBelowDWCalc</t>
  </si>
  <si>
    <t>biomassTotalCalc</t>
  </si>
  <si>
    <t>seedCountTotal</t>
  </si>
  <si>
    <t>turionCountTotal</t>
  </si>
  <si>
    <t>——– core m2 conversions</t>
  </si>
  <si>
    <t>biomassAboveDW_m2</t>
  </si>
  <si>
    <t>WQ_DIAG_MAC_MAC_AG</t>
  </si>
  <si>
    <t>biomassRhizomeDW_m2</t>
  </si>
  <si>
    <t>WQ_DIAG_MAC_MAC_BG_RHIZ</t>
  </si>
  <si>
    <t>biomassRootDW_m2</t>
  </si>
  <si>
    <t>WQ_DIAG_MAC_MAC_BG_ROOT</t>
  </si>
  <si>
    <t>biomassRnRDW_m2</t>
  </si>
  <si>
    <t>biomassReproductiveDW_m2</t>
  </si>
  <si>
    <t>WQ_DIAG_MAC_MAC_AG_REPROD</t>
  </si>
  <si>
    <t>biomassTurionDW_m2</t>
  </si>
  <si>
    <t>WQ_DIAG_MAC_MAC_TURION</t>
  </si>
  <si>
    <t>biomassTurionT2DW_m2</t>
  </si>
  <si>
    <t>biomassTurionT1DW_m2</t>
  </si>
  <si>
    <t>biomassBelowDWCalc_m2</t>
  </si>
  <si>
    <t>WQ_DIAG_MAC_MAC_BG</t>
  </si>
  <si>
    <t>biomassTotalCalc_m2</t>
  </si>
  <si>
    <t>seedCountTotal_m2</t>
  </si>
  <si>
    <t>WQ_DIAG_MAC_MAC_NFLOWER</t>
  </si>
  <si>
    <t>turionT2Count_m2</t>
  </si>
  <si>
    <t>turionCountTotal_m2</t>
  </si>
  <si>
    <t>WQ_DIAG_MAC_MAC_NTURION</t>
  </si>
  <si>
    <t>reproductiveStage</t>
  </si>
  <si>
    <t>shootLengthConcat</t>
  </si>
  <si>
    <t>WQ_DIAG_MAC_SHOOT_HEIGHT</t>
  </si>
  <si>
    <t>internodeLengthConcat</t>
  </si>
  <si>
    <t>rootLengthConcat</t>
  </si>
  <si>
    <t>WQ_DIAG_MAC_ROOT_DEPTH</t>
  </si>
  <si>
    <t>canopyHeight</t>
  </si>
  <si>
    <t>WQ_DIAG_MAC_CANOPY_HEIGHT</t>
  </si>
  <si>
    <t>RAW</t>
  </si>
  <si>
    <t>AED</t>
  </si>
  <si>
    <t>CONV</t>
  </si>
  <si>
    <t xml:space="preserve">bulk density = </t>
  </si>
  <si>
    <t>kg/L</t>
  </si>
  <si>
    <t>TP</t>
  </si>
  <si>
    <t>mg/kg</t>
  </si>
  <si>
    <t>mg/L</t>
  </si>
  <si>
    <t>mmol/L</t>
  </si>
  <si>
    <t>mmol/m3</t>
  </si>
  <si>
    <t>mmol/m2</t>
  </si>
  <si>
    <t>Macrobenthic_and_sediment_data_Orlando_Sabine</t>
  </si>
  <si>
    <t>Id</t>
  </si>
  <si>
    <t>Site name</t>
  </si>
  <si>
    <t>Lat</t>
  </si>
  <si>
    <t>Lon</t>
  </si>
  <si>
    <t>SDG_opd</t>
  </si>
  <si>
    <t>DATE?</t>
  </si>
  <si>
    <t>SDG_tp</t>
  </si>
  <si>
    <t>SDG_toc</t>
  </si>
  <si>
    <t>conversion ??</t>
  </si>
  <si>
    <t>Imported with Date 01/01/2020</t>
  </si>
  <si>
    <t>SDG_tn</t>
  </si>
  <si>
    <t>Agency (Legend) UA Sediment (as per CDM Cat)</t>
  </si>
  <si>
    <t>-</t>
  </si>
  <si>
    <t>import_01_Macrobenthic_and_sediment_data_Orlando_Sabine.m</t>
  </si>
  <si>
    <t>NCS_sed_d50</t>
  </si>
  <si>
    <t>HAB_bmi_hsi_ind</t>
  </si>
  <si>
    <t>Component 4 grain size results with GPS</t>
  </si>
  <si>
    <t>Sample id</t>
  </si>
  <si>
    <t>lab</t>
  </si>
  <si>
    <t>Imported with Fake FS names: WQ_DIAG_NCS_fs001</t>
  </si>
  <si>
    <t>&gt;2mm gravel</t>
  </si>
  <si>
    <t>NCS_fsXXX</t>
  </si>
  <si>
    <t>!SS1: clay &lt; 2 microns; SS2: silt 2-50 microns; SS3: sand 50-2000 microns</t>
  </si>
  <si>
    <t>Lots of hidden Columns: Please check. Import T - Z</t>
  </si>
  <si>
    <t>1-2mm very coarse</t>
  </si>
  <si>
    <t>Matlab imports % as 0-1. No Conv Added</t>
  </si>
  <si>
    <t>500um - 1mm coarse sand</t>
  </si>
  <si>
    <t>import_02_Component_4_grain_size_results_with_GPS.m</t>
  </si>
  <si>
    <t>250-500 medium sand</t>
  </si>
  <si>
    <t>19th May 2021</t>
  </si>
  <si>
    <t>125-250 fine sand</t>
  </si>
  <si>
    <t>63-125 very fine sand</t>
  </si>
  <si>
    <t>&lt;63 mud</t>
  </si>
  <si>
    <t>Component 4 sediment results with GPS</t>
  </si>
  <si>
    <t>SDG_moisture</t>
  </si>
  <si>
    <t>SDG_pH15</t>
  </si>
  <si>
    <t>SDG_ec15</t>
  </si>
  <si>
    <t>import_02_1_Component_4_sediment_results_with_GPS.m</t>
  </si>
  <si>
    <t>SDG_om</t>
  </si>
  <si>
    <t>Coorong Sediment Quality survey Mar20 Lab Results</t>
  </si>
  <si>
    <t>SAMPLE ID</t>
  </si>
  <si>
    <t>(GDA Zone54)</t>
  </si>
  <si>
    <t>Easting</t>
  </si>
  <si>
    <t>Northing</t>
  </si>
  <si>
    <t>Lab Code</t>
  </si>
  <si>
    <t>import_03_Coorong_Sediment_Quality_survey_Mar20_Lab_Results.m</t>
  </si>
  <si>
    <t>(USDA)</t>
  </si>
  <si>
    <t>TEXTURE</t>
  </si>
  <si>
    <t>Full conversion sheet on sheetname Conv_03</t>
  </si>
  <si>
    <t>(ISSS)</t>
  </si>
  <si>
    <t>NCS_fs_</t>
  </si>
  <si>
    <t>NCS_fs1</t>
  </si>
  <si>
    <t>What depth are these sampled over?</t>
  </si>
  <si>
    <t>SDG_tic</t>
  </si>
  <si>
    <t>SDG_tfe</t>
  </si>
  <si>
    <t>SDG_avs</t>
  </si>
  <si>
    <t>SDG_crs</t>
  </si>
  <si>
    <t>SDG_pass</t>
  </si>
  <si>
    <t>Coorong_March_2020_final FIeld Results and Photos</t>
  </si>
  <si>
    <t>Sample_ID</t>
  </si>
  <si>
    <t>Sample Depth</t>
  </si>
  <si>
    <t>DATE: Mar 2020</t>
  </si>
  <si>
    <t>import_04_Coorong_March_2020_final_FIeld_Results_and_Photos.m</t>
  </si>
  <si>
    <t>Full conversion sheet on sheetname Conv_04</t>
  </si>
  <si>
    <t>Location</t>
  </si>
  <si>
    <t>Soil Properties</t>
  </si>
  <si>
    <t>Photo</t>
  </si>
  <si>
    <t>Description</t>
  </si>
  <si>
    <t>Sediment</t>
  </si>
  <si>
    <t>aRPD cm</t>
  </si>
  <si>
    <t>SDG_arpd</t>
  </si>
  <si>
    <t>Rapid Assessment Protocol</t>
  </si>
  <si>
    <t>SDG_rap</t>
  </si>
  <si>
    <t>Water Quality</t>
  </si>
  <si>
    <t>Water</t>
  </si>
  <si>
    <t>OXY_sat</t>
  </si>
  <si>
    <t>OXY_oxy</t>
  </si>
  <si>
    <t>usual</t>
  </si>
  <si>
    <t>EC25</t>
  </si>
  <si>
    <t>CAR_pH</t>
  </si>
  <si>
    <t>TOT_turbidity</t>
  </si>
  <si>
    <t>Fluxes February 2021</t>
  </si>
  <si>
    <t>Site - L/D</t>
  </si>
  <si>
    <t>Column L</t>
  </si>
  <si>
    <t>Flux nMol m-2 h-1 (CH4 tab)</t>
  </si>
  <si>
    <t>SDF_Fsed_ch4</t>
  </si>
  <si>
    <t>Site ?</t>
  </si>
  <si>
    <t>Flux nMol m-2 h-1 (N2O tab)</t>
  </si>
  <si>
    <t>SDF_Fsed_n2o</t>
  </si>
  <si>
    <t>Date ?</t>
  </si>
  <si>
    <t>Column N</t>
  </si>
  <si>
    <t>Flux uMol m-2 h-1 (DOC tab)</t>
  </si>
  <si>
    <t>SDF_Fsed_doc</t>
  </si>
  <si>
    <t>Flux uMol m-2 h-1 (Oxygen tab)</t>
  </si>
  <si>
    <t>SDF_Fsed_oxy</t>
  </si>
  <si>
    <t>when setting time:</t>
  </si>
  <si>
    <t>Make L at midday</t>
  </si>
  <si>
    <t>CAR_ch4_dsf</t>
  </si>
  <si>
    <t>repeat block - same data but also assigned to second AED variable</t>
  </si>
  <si>
    <t>Make D at midnight</t>
  </si>
  <si>
    <t>NIT_n2o_dsf</t>
  </si>
  <si>
    <t>OGM_doc_swi</t>
  </si>
  <si>
    <t>Needs Co-ords: DONE</t>
  </si>
  <si>
    <t>OXY_oxy_dsf</t>
  </si>
  <si>
    <t>Oxygen and nutrient fluxes Nov 2020 (Parnka Point)</t>
  </si>
  <si>
    <t>use:</t>
  </si>
  <si>
    <t>Site - L/D and A,B,C,D,E</t>
  </si>
  <si>
    <t>column M</t>
  </si>
  <si>
    <t>Flux uMol m-2 h-1 (oxygen tab)</t>
  </si>
  <si>
    <t>where is the bulk data?</t>
  </si>
  <si>
    <t>Site - name as:</t>
  </si>
  <si>
    <t>Flux uMol m-2 h-1 (phospahe tab)</t>
  </si>
  <si>
    <t>SDF_Fsed_frp</t>
  </si>
  <si>
    <t>Parnka Point_A</t>
  </si>
  <si>
    <t>Flux uMol m-2 h-1 (ammonium tab)</t>
  </si>
  <si>
    <t>SDF_Fsed_amm</t>
  </si>
  <si>
    <t>Parnka Point_B</t>
  </si>
  <si>
    <t>Flux uMol m-2 h-1 (nitrate tab)</t>
  </si>
  <si>
    <t>SDF_Fsed_nit</t>
  </si>
  <si>
    <t>Parnka Point_C</t>
  </si>
  <si>
    <t>…</t>
  </si>
  <si>
    <t>just read in red numbers (10 sites in total, 4 vars)</t>
  </si>
  <si>
    <t>PHS_frp_dsf</t>
  </si>
  <si>
    <t>NIT_amm_dsf</t>
  </si>
  <si>
    <t>NIT_nit_dsf</t>
  </si>
  <si>
    <t>UNI012-SS-K5799 Sediment Results Feb-Mar 2021 Leslie_Luke</t>
  </si>
  <si>
    <t>Job No.</t>
  </si>
  <si>
    <t>16th April 2021 analysed - sampled Feb 21</t>
  </si>
  <si>
    <t>(1:5 water dS/m )</t>
  </si>
  <si>
    <t>(% P)</t>
  </si>
  <si>
    <t>(% N)</t>
  </si>
  <si>
    <t>(% C)</t>
  </si>
  <si>
    <t xml:space="preserve">Parnka Point </t>
  </si>
  <si>
    <t>(% SCR)</t>
  </si>
  <si>
    <t>SDG_crs03</t>
  </si>
  <si>
    <t>SDG_crs10</t>
  </si>
  <si>
    <t>SDG_crs20</t>
  </si>
  <si>
    <t xml:space="preserve">Policeman’s Point </t>
  </si>
  <si>
    <t>SDG_pass03</t>
  </si>
  <si>
    <t>..</t>
  </si>
  <si>
    <t xml:space="preserve">3 km south of Salt creek   </t>
  </si>
  <si>
    <t>Near Swan Island : GS</t>
  </si>
  <si>
    <t>(mg P/kg)</t>
  </si>
  <si>
    <t>SDG_tp03</t>
  </si>
  <si>
    <t>SDG_toc03</t>
  </si>
  <si>
    <t>??</t>
  </si>
  <si>
    <t>SDG_tn03</t>
  </si>
  <si>
    <t>(mg/kg)</t>
  </si>
  <si>
    <t>SDG_tfe03</t>
  </si>
  <si>
    <t>TLM water quality data and chl</t>
  </si>
  <si>
    <t>(TLM folder)</t>
  </si>
  <si>
    <t>11 sites</t>
  </si>
  <si>
    <t>water</t>
  </si>
  <si>
    <t>2020 dates were 3rd and 4th Dec 2020</t>
  </si>
  <si>
    <t>CAR_ph</t>
  </si>
  <si>
    <t>What sed depth are these sampled over?</t>
  </si>
  <si>
    <t>Other dates are around mid-Nov each year</t>
  </si>
  <si>
    <t>sediment</t>
  </si>
  <si>
    <t>PHY_mpb_ben</t>
  </si>
  <si>
    <t>DONE</t>
  </si>
  <si>
    <t>Depth set to 0</t>
  </si>
  <si>
    <t>POREWATER DATA  Data Summary 3 points</t>
  </si>
  <si>
    <t>Vars:</t>
  </si>
  <si>
    <t>NH4, H2S, Fe2+, PO4</t>
  </si>
  <si>
    <t>umol/L pw</t>
  </si>
  <si>
    <t>NH4 concentration avg 0-5cm</t>
  </si>
  <si>
    <t>SDG_amm05</t>
  </si>
  <si>
    <t>1/1000</t>
  </si>
  <si>
    <t xml:space="preserve">use integrated layer concs </t>
  </si>
  <si>
    <t>NH4 concentration avg 5-10cm</t>
  </si>
  <si>
    <t>SDG_amm10</t>
  </si>
  <si>
    <t>Dates:</t>
  </si>
  <si>
    <t>1/11/2020 (NIGHT AND DAY)</t>
  </si>
  <si>
    <t>H2S concentration avg 0-5cm</t>
  </si>
  <si>
    <t>SDG_h2s05</t>
  </si>
  <si>
    <t>1/2/2021 (NIGHT AND DAY)</t>
  </si>
  <si>
    <t>H2S concentration avg 5-10cm</t>
  </si>
  <si>
    <t>SDG_h2s10</t>
  </si>
  <si>
    <t>Sites:</t>
  </si>
  <si>
    <t>FeII concentration avg 0-5cm</t>
  </si>
  <si>
    <t>SDG_feii05</t>
  </si>
  <si>
    <t>Noonameena </t>
  </si>
  <si>
    <t>FeII concentration avg 5-10cm</t>
  </si>
  <si>
    <t>SDG_feii10</t>
  </si>
  <si>
    <t>Parnka Point </t>
  </si>
  <si>
    <t>Policeman’s Point </t>
  </si>
  <si>
    <t>PO4 concentration avg 0-5cm</t>
  </si>
  <si>
    <t>SDG_po405</t>
  </si>
  <si>
    <t>PO4 concentration avg 5-10cm</t>
  </si>
  <si>
    <t>Fe data (November 2020).xlsx</t>
  </si>
  <si>
    <t>S data (November 2020).xlsx</t>
  </si>
  <si>
    <t>DONE: Imported from Raw files.</t>
  </si>
  <si>
    <t>Coorong GHG's (Coorong February 2021).xlsx</t>
  </si>
  <si>
    <t>N2O nmol/L</t>
  </si>
  <si>
    <t>CH4 nmol/L</t>
  </si>
  <si>
    <t>CO2 umol/L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</si>
</sst>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Roboto"/>
    </font>
    <font>
      <sz val="12"/>
      <color theme="1"/>
      <name val="Times New Roman"/>
      <family val="1"/>
    </font>
    <font>
      <b/>
      <sz val="10"/>
      <name val="Roboto"/>
    </font>
    <font>
      <b/>
      <sz val="10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5" fillId="0" borderId="1" xfId="0" applyFont="1" applyBorder="1"/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1" xfId="0" applyFont="1" applyBorder="1"/>
    <xf numFmtId="0" fontId="7" fillId="4" borderId="1" xfId="0" applyFont="1" applyFill="1" applyBorder="1"/>
    <xf numFmtId="0" fontId="7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9" fillId="0" borderId="0" xfId="0" applyFont="1"/>
    <xf numFmtId="0" fontId="10" fillId="0" borderId="0" xfId="2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2" fillId="3" borderId="0" xfId="2" applyFont="1" applyFill="1" applyAlignment="1">
      <alignment horizontal="center" vertical="center"/>
    </xf>
    <xf numFmtId="0" fontId="13" fillId="0" borderId="0" xfId="1" applyFont="1" applyAlignment="1">
      <alignment horizontal="center" vertical="top"/>
    </xf>
    <xf numFmtId="49" fontId="14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5" borderId="0" xfId="0" applyFont="1" applyFill="1" applyAlignment="1">
      <alignment vertical="top" wrapText="1"/>
    </xf>
    <xf numFmtId="49" fontId="9" fillId="5" borderId="0" xfId="0" applyNumberFormat="1" applyFont="1" applyFill="1" applyAlignment="1">
      <alignment vertical="top" wrapText="1"/>
    </xf>
    <xf numFmtId="0" fontId="9" fillId="0" borderId="0" xfId="1" applyFont="1" applyAlignment="1">
      <alignment horizontal="center" vertical="top"/>
    </xf>
    <xf numFmtId="0" fontId="9" fillId="0" borderId="0" xfId="0" applyFont="1" applyAlignment="1">
      <alignment vertical="top"/>
    </xf>
    <xf numFmtId="0" fontId="0" fillId="2" borderId="0" xfId="0" applyFill="1" applyAlignment="1"/>
    <xf numFmtId="0" fontId="16" fillId="6" borderId="0" xfId="0" applyFont="1" applyFill="1"/>
    <xf numFmtId="0" fontId="0" fillId="7" borderId="0" xfId="0" applyFill="1"/>
    <xf numFmtId="0" fontId="17" fillId="8" borderId="0" xfId="0" applyFont="1" applyFill="1"/>
    <xf numFmtId="0" fontId="0" fillId="8" borderId="0" xfId="0" applyFill="1"/>
    <xf numFmtId="0" fontId="4" fillId="7" borderId="0" xfId="0" applyFont="1" applyFill="1"/>
    <xf numFmtId="14" fontId="18" fillId="0" borderId="0" xfId="0" applyNumberFormat="1" applyFont="1"/>
    <xf numFmtId="0" fontId="0" fillId="0" borderId="0" xfId="0" applyAlignment="1">
      <alignment horizontal="right"/>
    </xf>
    <xf numFmtId="0" fontId="19" fillId="9" borderId="0" xfId="0" applyFont="1" applyFill="1"/>
    <xf numFmtId="0" fontId="18" fillId="0" borderId="0" xfId="0" applyFont="1"/>
    <xf numFmtId="14" fontId="0" fillId="0" borderId="0" xfId="0" applyNumberFormat="1"/>
    <xf numFmtId="0" fontId="4" fillId="0" borderId="0" xfId="0" applyFont="1" applyAlignment="1">
      <alignment horizontal="center" wrapText="1"/>
    </xf>
    <xf numFmtId="0" fontId="0" fillId="10" borderId="0" xfId="0" applyFill="1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 applyAlignment="1">
      <alignment horizontal="center" wrapText="1"/>
    </xf>
    <xf numFmtId="0" fontId="15" fillId="0" borderId="0" xfId="0" applyFont="1"/>
    <xf numFmtId="0" fontId="21" fillId="0" borderId="0" xfId="0" applyFont="1"/>
    <xf numFmtId="0" fontId="22" fillId="0" borderId="0" xfId="0" applyFont="1"/>
    <xf numFmtId="17" fontId="0" fillId="0" borderId="0" xfId="0" applyNumberFormat="1" applyAlignment="1">
      <alignment horizontal="left"/>
    </xf>
    <xf numFmtId="0" fontId="0" fillId="0" borderId="0" xfId="0" applyFill="1"/>
  </cellXfs>
  <cellStyles count="3">
    <cellStyle name="Normal" xfId="0" builtinId="0"/>
    <cellStyle name="Normal 2" xfId="1" xr:uid="{F77C4DD7-0E0D-42B8-811A-9D5F0DCFC72E}"/>
    <cellStyle name="Normal 3" xfId="2" xr:uid="{EC678D20-67B5-42F4-865F-AA9278972B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0CF5-47EA-409C-8DC4-18DB35AEBED8}">
  <dimension ref="A1:M218"/>
  <sheetViews>
    <sheetView workbookViewId="0">
      <selection activeCell="A37" sqref="A37"/>
    </sheetView>
  </sheetViews>
  <sheetFormatPr defaultColWidth="12.140625" defaultRowHeight="15" x14ac:dyDescent="0.25"/>
  <cols>
    <col min="1" max="1" width="65.85546875" bestFit="1" customWidth="1"/>
    <col min="2" max="2" width="18.7109375" customWidth="1"/>
    <col min="3" max="3" width="34.42578125" bestFit="1" customWidth="1"/>
    <col min="4" max="4" width="17.85546875" bestFit="1" customWidth="1"/>
  </cols>
  <sheetData>
    <row r="1" spans="1:13" ht="23.25" x14ac:dyDescent="0.35">
      <c r="C1" s="38" t="s">
        <v>456</v>
      </c>
      <c r="D1" s="38" t="s">
        <v>457</v>
      </c>
      <c r="E1" s="38" t="s">
        <v>458</v>
      </c>
    </row>
    <row r="2" spans="1:13" x14ac:dyDescent="0.25">
      <c r="G2" s="39"/>
      <c r="H2" s="39" t="s">
        <v>459</v>
      </c>
      <c r="I2" s="39">
        <v>1.4</v>
      </c>
      <c r="J2" s="39" t="s">
        <v>460</v>
      </c>
      <c r="K2" s="39"/>
      <c r="L2" s="39"/>
      <c r="M2" s="39"/>
    </row>
    <row r="3" spans="1:13" ht="23.25" x14ac:dyDescent="0.35">
      <c r="A3" s="40">
        <v>1</v>
      </c>
      <c r="B3" s="41"/>
      <c r="C3" s="41"/>
      <c r="D3" s="41"/>
      <c r="E3" s="41"/>
      <c r="G3" s="39" t="s">
        <v>461</v>
      </c>
      <c r="H3" s="39" t="s">
        <v>462</v>
      </c>
      <c r="I3" s="39" t="s">
        <v>463</v>
      </c>
      <c r="J3" s="39" t="s">
        <v>464</v>
      </c>
      <c r="K3" s="39" t="s">
        <v>465</v>
      </c>
      <c r="L3" s="39" t="s">
        <v>466</v>
      </c>
      <c r="M3" s="39"/>
    </row>
    <row r="4" spans="1:13" ht="15.75" x14ac:dyDescent="0.25">
      <c r="A4" s="12" t="s">
        <v>467</v>
      </c>
      <c r="C4" t="s">
        <v>468</v>
      </c>
      <c r="G4" s="39" t="s">
        <v>461</v>
      </c>
      <c r="H4" s="39">
        <v>435</v>
      </c>
      <c r="I4" s="39">
        <f>H4*I2</f>
        <v>609</v>
      </c>
      <c r="J4" s="39">
        <f>I4*30.91</f>
        <v>18824.189999999999</v>
      </c>
      <c r="K4" s="39">
        <f>J4*1000</f>
        <v>18824190</v>
      </c>
      <c r="L4" s="39">
        <f>K4*0.05</f>
        <v>941209.5</v>
      </c>
      <c r="M4" s="42">
        <f>K4/H4</f>
        <v>43274</v>
      </c>
    </row>
    <row r="5" spans="1:13" x14ac:dyDescent="0.25">
      <c r="C5" t="s">
        <v>469</v>
      </c>
    </row>
    <row r="6" spans="1:13" x14ac:dyDescent="0.25">
      <c r="C6" t="s">
        <v>470</v>
      </c>
    </row>
    <row r="7" spans="1:13" x14ac:dyDescent="0.25">
      <c r="C7" t="s">
        <v>471</v>
      </c>
    </row>
    <row r="8" spans="1:13" ht="15.75" x14ac:dyDescent="0.25">
      <c r="A8" s="43">
        <v>44136</v>
      </c>
      <c r="C8" t="s">
        <v>303</v>
      </c>
      <c r="D8" s="7" t="s">
        <v>472</v>
      </c>
      <c r="E8">
        <v>1</v>
      </c>
    </row>
    <row r="9" spans="1:13" ht="15.75" x14ac:dyDescent="0.25">
      <c r="A9" s="44" t="s">
        <v>473</v>
      </c>
      <c r="C9" t="s">
        <v>296</v>
      </c>
      <c r="D9" s="11" t="s">
        <v>474</v>
      </c>
      <c r="E9" s="8">
        <v>43274</v>
      </c>
    </row>
    <row r="10" spans="1:13" ht="15.75" x14ac:dyDescent="0.25">
      <c r="C10" t="s">
        <v>297</v>
      </c>
      <c r="D10" s="11" t="s">
        <v>475</v>
      </c>
      <c r="E10" s="8" t="s">
        <v>476</v>
      </c>
    </row>
    <row r="11" spans="1:13" ht="15.75" x14ac:dyDescent="0.25">
      <c r="A11" s="45" t="s">
        <v>477</v>
      </c>
      <c r="C11" t="s">
        <v>298</v>
      </c>
      <c r="D11" s="11" t="s">
        <v>478</v>
      </c>
      <c r="E11" s="8" t="s">
        <v>476</v>
      </c>
    </row>
    <row r="12" spans="1:13" ht="15.75" x14ac:dyDescent="0.25">
      <c r="A12" s="45" t="s">
        <v>479</v>
      </c>
      <c r="C12" t="s">
        <v>299</v>
      </c>
      <c r="D12" t="s">
        <v>480</v>
      </c>
      <c r="E12">
        <v>1</v>
      </c>
    </row>
    <row r="13" spans="1:13" ht="15.75" x14ac:dyDescent="0.25">
      <c r="A13" s="45" t="s">
        <v>481</v>
      </c>
      <c r="C13" t="s">
        <v>300</v>
      </c>
      <c r="D13" s="7" t="s">
        <v>482</v>
      </c>
      <c r="E13" s="1">
        <v>9.9999999999999995E-7</v>
      </c>
    </row>
    <row r="14" spans="1:13" x14ac:dyDescent="0.25">
      <c r="C14" t="s">
        <v>301</v>
      </c>
      <c r="D14" t="s">
        <v>480</v>
      </c>
      <c r="E14">
        <v>1</v>
      </c>
    </row>
    <row r="15" spans="1:13" ht="15.75" x14ac:dyDescent="0.25">
      <c r="C15" t="s">
        <v>302</v>
      </c>
      <c r="D15" s="7" t="s">
        <v>483</v>
      </c>
      <c r="E15">
        <v>1</v>
      </c>
    </row>
    <row r="17" spans="1:6" ht="23.25" x14ac:dyDescent="0.35">
      <c r="A17" s="40">
        <v>2</v>
      </c>
      <c r="B17" s="41"/>
      <c r="C17" s="41"/>
      <c r="D17" s="41"/>
      <c r="E17" s="41"/>
    </row>
    <row r="18" spans="1:6" x14ac:dyDescent="0.25">
      <c r="A18" s="12" t="s">
        <v>484</v>
      </c>
      <c r="C18" t="s">
        <v>485</v>
      </c>
    </row>
    <row r="19" spans="1:6" x14ac:dyDescent="0.25">
      <c r="C19" t="s">
        <v>486</v>
      </c>
    </row>
    <row r="20" spans="1:6" ht="15.75" x14ac:dyDescent="0.25">
      <c r="A20" s="46" t="s">
        <v>487</v>
      </c>
      <c r="C20" t="s">
        <v>488</v>
      </c>
      <c r="D20" s="11" t="s">
        <v>489</v>
      </c>
      <c r="E20">
        <v>0.01</v>
      </c>
      <c r="F20" s="8" t="s">
        <v>490</v>
      </c>
    </row>
    <row r="21" spans="1:6" ht="15.75" x14ac:dyDescent="0.25">
      <c r="A21" s="46" t="s">
        <v>491</v>
      </c>
      <c r="C21" t="s">
        <v>492</v>
      </c>
      <c r="D21" s="11" t="s">
        <v>489</v>
      </c>
      <c r="E21">
        <v>0.01</v>
      </c>
    </row>
    <row r="22" spans="1:6" ht="15.75" x14ac:dyDescent="0.25">
      <c r="A22" s="46" t="s">
        <v>493</v>
      </c>
      <c r="C22" t="s">
        <v>494</v>
      </c>
      <c r="D22" s="11" t="s">
        <v>489</v>
      </c>
      <c r="E22">
        <v>0.01</v>
      </c>
    </row>
    <row r="23" spans="1:6" ht="15.75" x14ac:dyDescent="0.25">
      <c r="A23" s="46" t="s">
        <v>495</v>
      </c>
      <c r="C23" t="s">
        <v>496</v>
      </c>
      <c r="D23" s="11" t="s">
        <v>489</v>
      </c>
      <c r="E23">
        <v>0.01</v>
      </c>
    </row>
    <row r="24" spans="1:6" ht="15.75" x14ac:dyDescent="0.25">
      <c r="A24" s="44" t="s">
        <v>497</v>
      </c>
      <c r="C24" t="s">
        <v>498</v>
      </c>
      <c r="D24" s="11" t="s">
        <v>489</v>
      </c>
      <c r="E24">
        <v>0.01</v>
      </c>
    </row>
    <row r="25" spans="1:6" ht="15.75" x14ac:dyDescent="0.25">
      <c r="C25" t="s">
        <v>499</v>
      </c>
      <c r="D25" s="11" t="s">
        <v>489</v>
      </c>
      <c r="E25">
        <v>0.01</v>
      </c>
    </row>
    <row r="26" spans="1:6" ht="15.75" x14ac:dyDescent="0.25">
      <c r="C26" t="s">
        <v>500</v>
      </c>
      <c r="D26" s="11" t="s">
        <v>489</v>
      </c>
      <c r="E26">
        <v>0.01</v>
      </c>
    </row>
    <row r="28" spans="1:6" ht="15.75" x14ac:dyDescent="0.25">
      <c r="A28" s="12" t="s">
        <v>501</v>
      </c>
      <c r="C28" t="s">
        <v>304</v>
      </c>
      <c r="D28" s="7" t="s">
        <v>502</v>
      </c>
      <c r="E28">
        <v>1</v>
      </c>
    </row>
    <row r="29" spans="1:6" ht="15.75" x14ac:dyDescent="0.25">
      <c r="C29" t="s">
        <v>305</v>
      </c>
      <c r="D29" s="7" t="s">
        <v>503</v>
      </c>
      <c r="E29">
        <v>1</v>
      </c>
    </row>
    <row r="30" spans="1:6" ht="15.75" x14ac:dyDescent="0.25">
      <c r="A30" s="46" t="s">
        <v>491</v>
      </c>
      <c r="C30" t="s">
        <v>306</v>
      </c>
      <c r="D30" s="7" t="s">
        <v>504</v>
      </c>
      <c r="E30">
        <v>1</v>
      </c>
    </row>
    <row r="31" spans="1:6" ht="15.75" x14ac:dyDescent="0.25">
      <c r="A31" s="44" t="s">
        <v>497</v>
      </c>
      <c r="C31" t="s">
        <v>307</v>
      </c>
      <c r="D31" s="11" t="s">
        <v>478</v>
      </c>
      <c r="E31">
        <v>1</v>
      </c>
    </row>
    <row r="32" spans="1:6" ht="15.75" x14ac:dyDescent="0.25">
      <c r="C32" t="s">
        <v>308</v>
      </c>
      <c r="D32" s="11" t="s">
        <v>475</v>
      </c>
      <c r="E32">
        <v>1</v>
      </c>
    </row>
    <row r="33" spans="1:5" ht="15.75" x14ac:dyDescent="0.25">
      <c r="A33" s="46" t="s">
        <v>505</v>
      </c>
      <c r="C33" t="s">
        <v>309</v>
      </c>
      <c r="D33" s="7" t="s">
        <v>506</v>
      </c>
      <c r="E33">
        <v>1</v>
      </c>
    </row>
    <row r="34" spans="1:5" ht="15.75" x14ac:dyDescent="0.25">
      <c r="C34" t="s">
        <v>310</v>
      </c>
      <c r="D34" s="11" t="s">
        <v>474</v>
      </c>
      <c r="E34">
        <v>1</v>
      </c>
    </row>
    <row r="36" spans="1:5" ht="23.25" x14ac:dyDescent="0.35">
      <c r="A36" s="40">
        <v>3</v>
      </c>
      <c r="B36" s="41"/>
      <c r="C36" s="41"/>
      <c r="D36" s="41"/>
      <c r="E36" s="41"/>
    </row>
    <row r="37" spans="1:5" x14ac:dyDescent="0.25">
      <c r="A37" s="12" t="s">
        <v>507</v>
      </c>
      <c r="C37" t="s">
        <v>508</v>
      </c>
    </row>
    <row r="38" spans="1:5" x14ac:dyDescent="0.25">
      <c r="B38" t="s">
        <v>509</v>
      </c>
      <c r="C38" t="s">
        <v>510</v>
      </c>
    </row>
    <row r="39" spans="1:5" x14ac:dyDescent="0.25">
      <c r="B39" t="s">
        <v>509</v>
      </c>
      <c r="C39" t="s">
        <v>511</v>
      </c>
    </row>
    <row r="40" spans="1:5" x14ac:dyDescent="0.25">
      <c r="A40" s="47">
        <v>43902</v>
      </c>
      <c r="C40" t="s">
        <v>512</v>
      </c>
    </row>
    <row r="41" spans="1:5" ht="15.75" x14ac:dyDescent="0.25">
      <c r="A41" s="46" t="s">
        <v>513</v>
      </c>
      <c r="B41" t="s">
        <v>514</v>
      </c>
      <c r="C41" t="s">
        <v>515</v>
      </c>
    </row>
    <row r="42" spans="1:5" ht="15.75" x14ac:dyDescent="0.25">
      <c r="A42" s="46" t="s">
        <v>516</v>
      </c>
      <c r="B42" t="s">
        <v>517</v>
      </c>
      <c r="C42" t="s">
        <v>515</v>
      </c>
    </row>
    <row r="43" spans="1:5" ht="15.75" x14ac:dyDescent="0.25">
      <c r="B43" t="s">
        <v>43</v>
      </c>
      <c r="C43" t="s">
        <v>44</v>
      </c>
      <c r="D43" s="7" t="s">
        <v>502</v>
      </c>
      <c r="E43">
        <v>1</v>
      </c>
    </row>
    <row r="44" spans="1:5" ht="15.75" x14ac:dyDescent="0.25">
      <c r="B44" t="s">
        <v>46</v>
      </c>
      <c r="C44" t="s">
        <v>47</v>
      </c>
      <c r="D44" s="11" t="s">
        <v>518</v>
      </c>
      <c r="E44">
        <v>0.01</v>
      </c>
    </row>
    <row r="45" spans="1:5" ht="15.75" x14ac:dyDescent="0.25">
      <c r="B45" t="s">
        <v>49</v>
      </c>
      <c r="C45" t="s">
        <v>50</v>
      </c>
      <c r="D45" s="11" t="s">
        <v>489</v>
      </c>
      <c r="E45">
        <v>0.01</v>
      </c>
    </row>
    <row r="46" spans="1:5" ht="15.75" x14ac:dyDescent="0.25">
      <c r="B46" t="s">
        <v>52</v>
      </c>
      <c r="C46" t="s">
        <v>53</v>
      </c>
      <c r="D46" s="11" t="s">
        <v>489</v>
      </c>
      <c r="E46">
        <v>0.01</v>
      </c>
    </row>
    <row r="47" spans="1:5" ht="15.75" x14ac:dyDescent="0.25">
      <c r="B47" t="s">
        <v>55</v>
      </c>
      <c r="C47" t="s">
        <v>56</v>
      </c>
      <c r="D47" s="11" t="s">
        <v>489</v>
      </c>
      <c r="E47">
        <v>0.01</v>
      </c>
    </row>
    <row r="48" spans="1:5" ht="15.75" x14ac:dyDescent="0.25">
      <c r="B48" t="s">
        <v>58</v>
      </c>
      <c r="C48" t="s">
        <v>59</v>
      </c>
      <c r="D48" s="11" t="s">
        <v>489</v>
      </c>
      <c r="E48">
        <v>0.01</v>
      </c>
    </row>
    <row r="49" spans="2:6" ht="15.75" x14ac:dyDescent="0.25">
      <c r="B49" t="s">
        <v>61</v>
      </c>
      <c r="C49" t="s">
        <v>62</v>
      </c>
      <c r="D49" s="7" t="s">
        <v>519</v>
      </c>
      <c r="E49">
        <v>0.01</v>
      </c>
    </row>
    <row r="50" spans="2:6" ht="15.75" x14ac:dyDescent="0.25">
      <c r="B50" t="s">
        <v>64</v>
      </c>
      <c r="C50" t="s">
        <v>65</v>
      </c>
      <c r="D50" s="7" t="s">
        <v>503</v>
      </c>
      <c r="E50">
        <v>1</v>
      </c>
    </row>
    <row r="51" spans="2:6" ht="15.75" x14ac:dyDescent="0.25">
      <c r="B51" t="s">
        <v>67</v>
      </c>
      <c r="C51" t="s">
        <v>68</v>
      </c>
      <c r="D51" s="7" t="s">
        <v>504</v>
      </c>
      <c r="E51">
        <v>1</v>
      </c>
      <c r="F51" s="48" t="s">
        <v>520</v>
      </c>
    </row>
    <row r="52" spans="2:6" ht="15.75" x14ac:dyDescent="0.25">
      <c r="B52" t="s">
        <v>70</v>
      </c>
      <c r="C52" t="s">
        <v>71</v>
      </c>
      <c r="D52" s="7" t="s">
        <v>474</v>
      </c>
      <c r="F52" s="48"/>
    </row>
    <row r="53" spans="2:6" x14ac:dyDescent="0.25">
      <c r="B53" t="s">
        <v>73</v>
      </c>
      <c r="C53" t="s">
        <v>74</v>
      </c>
      <c r="D53" t="s">
        <v>480</v>
      </c>
      <c r="E53">
        <v>1</v>
      </c>
      <c r="F53" s="48"/>
    </row>
    <row r="54" spans="2:6" ht="15.75" x14ac:dyDescent="0.25">
      <c r="B54" t="s">
        <v>76</v>
      </c>
      <c r="C54" t="s">
        <v>77</v>
      </c>
      <c r="D54" s="7" t="s">
        <v>478</v>
      </c>
      <c r="F54" s="48"/>
    </row>
    <row r="55" spans="2:6" x14ac:dyDescent="0.25">
      <c r="B55" t="s">
        <v>79</v>
      </c>
      <c r="C55" t="s">
        <v>80</v>
      </c>
      <c r="D55" t="s">
        <v>480</v>
      </c>
      <c r="E55">
        <v>1</v>
      </c>
      <c r="F55" s="48"/>
    </row>
    <row r="56" spans="2:6" ht="15.75" x14ac:dyDescent="0.25">
      <c r="B56" t="s">
        <v>82</v>
      </c>
      <c r="C56" t="s">
        <v>83</v>
      </c>
      <c r="D56" s="7" t="s">
        <v>475</v>
      </c>
    </row>
    <row r="57" spans="2:6" ht="15.75" x14ac:dyDescent="0.25">
      <c r="B57" t="s">
        <v>85</v>
      </c>
      <c r="C57" t="s">
        <v>86</v>
      </c>
      <c r="D57" s="7" t="s">
        <v>521</v>
      </c>
    </row>
    <row r="58" spans="2:6" x14ac:dyDescent="0.25">
      <c r="B58" t="s">
        <v>88</v>
      </c>
      <c r="C58" t="s">
        <v>89</v>
      </c>
      <c r="D58" t="s">
        <v>480</v>
      </c>
    </row>
    <row r="59" spans="2:6" x14ac:dyDescent="0.25">
      <c r="B59" t="s">
        <v>90</v>
      </c>
      <c r="C59" t="s">
        <v>91</v>
      </c>
      <c r="D59" t="s">
        <v>480</v>
      </c>
    </row>
    <row r="60" spans="2:6" x14ac:dyDescent="0.25">
      <c r="B60" t="s">
        <v>92</v>
      </c>
      <c r="C60" t="s">
        <v>93</v>
      </c>
      <c r="D60" t="s">
        <v>480</v>
      </c>
    </row>
    <row r="61" spans="2:6" x14ac:dyDescent="0.25">
      <c r="B61" t="s">
        <v>94</v>
      </c>
      <c r="C61" t="s">
        <v>95</v>
      </c>
      <c r="D61" t="s">
        <v>480</v>
      </c>
    </row>
    <row r="62" spans="2:6" x14ac:dyDescent="0.25">
      <c r="B62" t="s">
        <v>94</v>
      </c>
      <c r="C62" t="s">
        <v>96</v>
      </c>
      <c r="D62" t="s">
        <v>480</v>
      </c>
    </row>
    <row r="63" spans="2:6" x14ac:dyDescent="0.25">
      <c r="B63" t="s">
        <v>94</v>
      </c>
      <c r="C63" t="s">
        <v>97</v>
      </c>
      <c r="D63" t="s">
        <v>480</v>
      </c>
    </row>
    <row r="64" spans="2:6" x14ac:dyDescent="0.25">
      <c r="B64" t="s">
        <v>94</v>
      </c>
      <c r="C64" t="s">
        <v>98</v>
      </c>
      <c r="D64" t="s">
        <v>480</v>
      </c>
    </row>
    <row r="65" spans="2:4" x14ac:dyDescent="0.25">
      <c r="B65" t="s">
        <v>94</v>
      </c>
      <c r="C65" t="s">
        <v>99</v>
      </c>
      <c r="D65" t="s">
        <v>480</v>
      </c>
    </row>
    <row r="66" spans="2:4" x14ac:dyDescent="0.25">
      <c r="B66" t="s">
        <v>94</v>
      </c>
      <c r="C66" t="s">
        <v>100</v>
      </c>
      <c r="D66" t="s">
        <v>480</v>
      </c>
    </row>
    <row r="67" spans="2:4" ht="15.75" x14ac:dyDescent="0.25">
      <c r="B67" t="s">
        <v>94</v>
      </c>
      <c r="C67" t="s">
        <v>101</v>
      </c>
      <c r="D67" s="7" t="s">
        <v>522</v>
      </c>
    </row>
    <row r="68" spans="2:4" x14ac:dyDescent="0.25">
      <c r="B68" t="s">
        <v>94</v>
      </c>
      <c r="C68" t="s">
        <v>103</v>
      </c>
      <c r="D68" t="s">
        <v>480</v>
      </c>
    </row>
    <row r="69" spans="2:4" x14ac:dyDescent="0.25">
      <c r="B69" t="s">
        <v>94</v>
      </c>
      <c r="C69" t="s">
        <v>104</v>
      </c>
      <c r="D69" t="s">
        <v>480</v>
      </c>
    </row>
    <row r="70" spans="2:4" x14ac:dyDescent="0.25">
      <c r="B70" t="s">
        <v>94</v>
      </c>
      <c r="C70" t="s">
        <v>105</v>
      </c>
      <c r="D70" t="s">
        <v>480</v>
      </c>
    </row>
    <row r="71" spans="2:4" x14ac:dyDescent="0.25">
      <c r="B71" t="s">
        <v>94</v>
      </c>
      <c r="C71" t="s">
        <v>106</v>
      </c>
      <c r="D71" t="s">
        <v>480</v>
      </c>
    </row>
    <row r="72" spans="2:4" x14ac:dyDescent="0.25">
      <c r="B72" t="s">
        <v>94</v>
      </c>
      <c r="C72" t="s">
        <v>107</v>
      </c>
      <c r="D72" t="s">
        <v>480</v>
      </c>
    </row>
    <row r="73" spans="2:4" x14ac:dyDescent="0.25">
      <c r="B73" t="s">
        <v>94</v>
      </c>
      <c r="C73" t="s">
        <v>108</v>
      </c>
      <c r="D73" t="s">
        <v>480</v>
      </c>
    </row>
    <row r="74" spans="2:4" x14ac:dyDescent="0.25">
      <c r="B74" t="s">
        <v>94</v>
      </c>
      <c r="C74" t="s">
        <v>109</v>
      </c>
      <c r="D74" t="s">
        <v>480</v>
      </c>
    </row>
    <row r="75" spans="2:4" x14ac:dyDescent="0.25">
      <c r="B75" t="s">
        <v>94</v>
      </c>
      <c r="C75" t="s">
        <v>110</v>
      </c>
      <c r="D75" t="s">
        <v>480</v>
      </c>
    </row>
    <row r="76" spans="2:4" x14ac:dyDescent="0.25">
      <c r="B76" t="s">
        <v>94</v>
      </c>
      <c r="C76" t="s">
        <v>111</v>
      </c>
      <c r="D76" t="s">
        <v>480</v>
      </c>
    </row>
    <row r="77" spans="2:4" x14ac:dyDescent="0.25">
      <c r="B77" t="s">
        <v>94</v>
      </c>
      <c r="C77" t="s">
        <v>112</v>
      </c>
      <c r="D77" t="s">
        <v>480</v>
      </c>
    </row>
    <row r="78" spans="2:4" x14ac:dyDescent="0.25">
      <c r="B78" t="s">
        <v>94</v>
      </c>
      <c r="C78" t="s">
        <v>113</v>
      </c>
      <c r="D78" t="s">
        <v>480</v>
      </c>
    </row>
    <row r="79" spans="2:4" x14ac:dyDescent="0.25">
      <c r="B79" t="s">
        <v>94</v>
      </c>
      <c r="C79" t="s">
        <v>114</v>
      </c>
      <c r="D79" t="s">
        <v>480</v>
      </c>
    </row>
    <row r="80" spans="2:4" x14ac:dyDescent="0.25">
      <c r="B80" t="s">
        <v>94</v>
      </c>
      <c r="C80" t="s">
        <v>115</v>
      </c>
      <c r="D80" t="s">
        <v>480</v>
      </c>
    </row>
    <row r="81" spans="1:7" x14ac:dyDescent="0.25">
      <c r="B81" t="s">
        <v>94</v>
      </c>
      <c r="C81" t="s">
        <v>116</v>
      </c>
      <c r="D81" t="s">
        <v>480</v>
      </c>
    </row>
    <row r="82" spans="1:7" x14ac:dyDescent="0.25">
      <c r="B82" t="s">
        <v>94</v>
      </c>
      <c r="C82" t="s">
        <v>117</v>
      </c>
      <c r="D82" t="s">
        <v>480</v>
      </c>
    </row>
    <row r="83" spans="1:7" x14ac:dyDescent="0.25">
      <c r="B83" t="s">
        <v>94</v>
      </c>
      <c r="C83" t="s">
        <v>118</v>
      </c>
      <c r="D83" t="s">
        <v>480</v>
      </c>
    </row>
    <row r="84" spans="1:7" x14ac:dyDescent="0.25">
      <c r="B84" t="s">
        <v>94</v>
      </c>
      <c r="C84" t="s">
        <v>119</v>
      </c>
      <c r="D84" t="s">
        <v>480</v>
      </c>
    </row>
    <row r="85" spans="1:7" x14ac:dyDescent="0.25">
      <c r="B85" t="s">
        <v>94</v>
      </c>
      <c r="C85" t="s">
        <v>120</v>
      </c>
      <c r="D85" t="s">
        <v>480</v>
      </c>
    </row>
    <row r="86" spans="1:7" x14ac:dyDescent="0.25">
      <c r="B86" t="s">
        <v>94</v>
      </c>
      <c r="C86" t="s">
        <v>121</v>
      </c>
      <c r="D86" t="s">
        <v>480</v>
      </c>
    </row>
    <row r="87" spans="1:7" x14ac:dyDescent="0.25">
      <c r="B87" t="s">
        <v>122</v>
      </c>
      <c r="C87" t="s">
        <v>123</v>
      </c>
      <c r="D87" t="s">
        <v>480</v>
      </c>
    </row>
    <row r="88" spans="1:7" ht="15.75" x14ac:dyDescent="0.25">
      <c r="B88" t="s">
        <v>124</v>
      </c>
      <c r="C88" t="s">
        <v>123</v>
      </c>
      <c r="D88" s="7" t="s">
        <v>523</v>
      </c>
    </row>
    <row r="89" spans="1:7" ht="15.75" x14ac:dyDescent="0.25">
      <c r="B89" t="s">
        <v>126</v>
      </c>
      <c r="C89" t="s">
        <v>127</v>
      </c>
      <c r="D89" s="7" t="s">
        <v>524</v>
      </c>
    </row>
    <row r="90" spans="1:7" ht="15.75" x14ac:dyDescent="0.25">
      <c r="B90" t="s">
        <v>129</v>
      </c>
      <c r="C90" t="s">
        <v>127</v>
      </c>
      <c r="D90" s="7" t="s">
        <v>525</v>
      </c>
    </row>
    <row r="92" spans="1:7" ht="23.25" x14ac:dyDescent="0.35">
      <c r="A92" s="40">
        <v>4</v>
      </c>
      <c r="B92" s="41"/>
      <c r="C92" s="41"/>
      <c r="D92" s="41"/>
      <c r="E92" s="41"/>
      <c r="F92" s="41"/>
      <c r="G92" s="41"/>
    </row>
    <row r="93" spans="1:7" x14ac:dyDescent="0.25">
      <c r="A93" s="12" t="s">
        <v>526</v>
      </c>
      <c r="C93" t="s">
        <v>527</v>
      </c>
    </row>
    <row r="94" spans="1:7" x14ac:dyDescent="0.25">
      <c r="C94" t="s">
        <v>528</v>
      </c>
    </row>
    <row r="95" spans="1:7" x14ac:dyDescent="0.25">
      <c r="A95" t="s">
        <v>529</v>
      </c>
      <c r="C95" t="s">
        <v>510</v>
      </c>
    </row>
    <row r="96" spans="1:7" ht="15.75" x14ac:dyDescent="0.25">
      <c r="A96" s="46" t="s">
        <v>530</v>
      </c>
      <c r="C96" t="s">
        <v>511</v>
      </c>
    </row>
    <row r="97" spans="1:5" ht="15.75" x14ac:dyDescent="0.25">
      <c r="A97" s="46" t="s">
        <v>531</v>
      </c>
      <c r="C97" t="s">
        <v>532</v>
      </c>
      <c r="D97" t="s">
        <v>480</v>
      </c>
      <c r="E97">
        <v>1</v>
      </c>
    </row>
    <row r="98" spans="1:5" x14ac:dyDescent="0.25">
      <c r="B98" t="s">
        <v>533</v>
      </c>
      <c r="C98" t="s">
        <v>534</v>
      </c>
      <c r="D98" t="s">
        <v>480</v>
      </c>
      <c r="E98">
        <v>1</v>
      </c>
    </row>
    <row r="99" spans="1:5" x14ac:dyDescent="0.25">
      <c r="C99" t="s">
        <v>535</v>
      </c>
      <c r="D99" t="s">
        <v>480</v>
      </c>
      <c r="E99">
        <v>1</v>
      </c>
    </row>
    <row r="100" spans="1:5" x14ac:dyDescent="0.25">
      <c r="A100" s="44" t="s">
        <v>536</v>
      </c>
      <c r="C100" t="s">
        <v>537</v>
      </c>
      <c r="D100" t="s">
        <v>480</v>
      </c>
      <c r="E100">
        <v>1</v>
      </c>
    </row>
    <row r="101" spans="1:5" ht="15.75" x14ac:dyDescent="0.25">
      <c r="A101" s="44"/>
      <c r="C101" t="s">
        <v>133</v>
      </c>
      <c r="D101" s="7" t="s">
        <v>538</v>
      </c>
      <c r="E101">
        <v>1</v>
      </c>
    </row>
    <row r="102" spans="1:5" x14ac:dyDescent="0.25">
      <c r="A102" s="44"/>
      <c r="B102" t="s">
        <v>539</v>
      </c>
      <c r="C102" t="s">
        <v>135</v>
      </c>
      <c r="D102" t="s">
        <v>480</v>
      </c>
      <c r="E102">
        <v>1</v>
      </c>
    </row>
    <row r="103" spans="1:5" x14ac:dyDescent="0.25">
      <c r="A103" s="44"/>
      <c r="C103" t="s">
        <v>136</v>
      </c>
      <c r="D103" t="s">
        <v>480</v>
      </c>
      <c r="E103">
        <v>1</v>
      </c>
    </row>
    <row r="104" spans="1:5" x14ac:dyDescent="0.25">
      <c r="A104" s="44"/>
      <c r="C104" t="s">
        <v>137</v>
      </c>
      <c r="D104" t="s">
        <v>480</v>
      </c>
      <c r="E104">
        <v>1</v>
      </c>
    </row>
    <row r="105" spans="1:5" ht="15.75" x14ac:dyDescent="0.25">
      <c r="A105" s="44"/>
      <c r="C105" t="s">
        <v>138</v>
      </c>
      <c r="D105" s="7" t="s">
        <v>540</v>
      </c>
      <c r="E105">
        <v>1</v>
      </c>
    </row>
    <row r="106" spans="1:5" x14ac:dyDescent="0.25">
      <c r="A106" s="44"/>
      <c r="C106" t="s">
        <v>140</v>
      </c>
      <c r="D106" t="s">
        <v>480</v>
      </c>
      <c r="E106">
        <v>1</v>
      </c>
    </row>
    <row r="107" spans="1:5" x14ac:dyDescent="0.25">
      <c r="A107" s="44"/>
      <c r="C107" t="s">
        <v>141</v>
      </c>
      <c r="D107" t="s">
        <v>480</v>
      </c>
      <c r="E107">
        <v>1</v>
      </c>
    </row>
    <row r="108" spans="1:5" ht="15.75" x14ac:dyDescent="0.25">
      <c r="A108" s="44"/>
      <c r="B108" t="s">
        <v>541</v>
      </c>
      <c r="C108" t="s">
        <v>142</v>
      </c>
      <c r="D108" s="7" t="s">
        <v>143</v>
      </c>
      <c r="E108">
        <v>1</v>
      </c>
    </row>
    <row r="109" spans="1:5" ht="15.75" x14ac:dyDescent="0.25">
      <c r="A109" s="44" t="s">
        <v>542</v>
      </c>
      <c r="C109" t="s">
        <v>144</v>
      </c>
      <c r="D109" s="7" t="s">
        <v>543</v>
      </c>
      <c r="E109">
        <v>1</v>
      </c>
    </row>
    <row r="110" spans="1:5" ht="15.75" x14ac:dyDescent="0.25">
      <c r="C110" t="s">
        <v>146</v>
      </c>
      <c r="D110" s="7" t="s">
        <v>544</v>
      </c>
      <c r="E110" s="8" t="s">
        <v>545</v>
      </c>
    </row>
    <row r="111" spans="1:5" ht="15.75" x14ac:dyDescent="0.25">
      <c r="C111" t="s">
        <v>148</v>
      </c>
      <c r="D111" s="7" t="s">
        <v>546</v>
      </c>
      <c r="E111">
        <v>1</v>
      </c>
    </row>
    <row r="112" spans="1:5" ht="15.75" x14ac:dyDescent="0.25">
      <c r="C112" t="s">
        <v>150</v>
      </c>
      <c r="D112" s="7" t="s">
        <v>151</v>
      </c>
      <c r="E112">
        <v>1</v>
      </c>
    </row>
    <row r="113" spans="1:7" ht="15.75" x14ac:dyDescent="0.25">
      <c r="C113" t="s">
        <v>152</v>
      </c>
      <c r="D113" s="7" t="s">
        <v>547</v>
      </c>
      <c r="E113">
        <v>1</v>
      </c>
    </row>
    <row r="114" spans="1:7" ht="15.75" x14ac:dyDescent="0.25">
      <c r="C114" t="s">
        <v>154</v>
      </c>
      <c r="D114" s="7" t="s">
        <v>548</v>
      </c>
      <c r="E114">
        <v>1</v>
      </c>
    </row>
    <row r="117" spans="1:7" ht="23.25" x14ac:dyDescent="0.35">
      <c r="A117" s="40">
        <v>5</v>
      </c>
      <c r="B117" s="49"/>
      <c r="C117" s="49"/>
      <c r="D117" s="49"/>
      <c r="E117" s="49"/>
      <c r="F117" s="49"/>
      <c r="G117" s="49"/>
    </row>
    <row r="118" spans="1:7" ht="15.75" x14ac:dyDescent="0.25">
      <c r="A118" s="12" t="s">
        <v>549</v>
      </c>
      <c r="C118" s="50" t="s">
        <v>550</v>
      </c>
      <c r="D118" s="8"/>
    </row>
    <row r="119" spans="1:7" ht="15.75" x14ac:dyDescent="0.25">
      <c r="B119" t="s">
        <v>551</v>
      </c>
      <c r="C119" s="51" t="s">
        <v>552</v>
      </c>
      <c r="D119" s="7" t="s">
        <v>553</v>
      </c>
      <c r="E119">
        <f>1/1000000 *24</f>
        <v>2.4000000000000001E-5</v>
      </c>
    </row>
    <row r="120" spans="1:7" ht="15.75" x14ac:dyDescent="0.25">
      <c r="A120" t="s">
        <v>554</v>
      </c>
      <c r="B120" t="s">
        <v>551</v>
      </c>
      <c r="C120" s="51" t="s">
        <v>555</v>
      </c>
      <c r="D120" s="7" t="s">
        <v>556</v>
      </c>
      <c r="E120">
        <f>1/1000000 *24</f>
        <v>2.4000000000000001E-5</v>
      </c>
    </row>
    <row r="121" spans="1:7" ht="15.75" x14ac:dyDescent="0.25">
      <c r="A121" t="s">
        <v>557</v>
      </c>
      <c r="B121" t="s">
        <v>558</v>
      </c>
      <c r="C121" s="51" t="s">
        <v>559</v>
      </c>
      <c r="D121" s="7" t="s">
        <v>560</v>
      </c>
      <c r="E121">
        <f>1/1000 *24</f>
        <v>2.4E-2</v>
      </c>
    </row>
    <row r="122" spans="1:7" ht="15.75" x14ac:dyDescent="0.25">
      <c r="B122" t="s">
        <v>558</v>
      </c>
      <c r="C122" s="51" t="s">
        <v>561</v>
      </c>
      <c r="D122" s="7" t="s">
        <v>562</v>
      </c>
      <c r="E122">
        <f>1/1000 *24</f>
        <v>2.4E-2</v>
      </c>
    </row>
    <row r="123" spans="1:7" ht="15.75" x14ac:dyDescent="0.25">
      <c r="A123" s="8" t="s">
        <v>563</v>
      </c>
      <c r="C123" s="51"/>
      <c r="D123" s="7"/>
    </row>
    <row r="124" spans="1:7" ht="15.75" x14ac:dyDescent="0.25">
      <c r="A124" s="8" t="s">
        <v>564</v>
      </c>
      <c r="B124" t="s">
        <v>551</v>
      </c>
      <c r="C124" s="51" t="s">
        <v>552</v>
      </c>
      <c r="D124" s="7" t="s">
        <v>565</v>
      </c>
      <c r="E124">
        <f>1/1000000 *24</f>
        <v>2.4000000000000001E-5</v>
      </c>
      <c r="G124" s="52" t="s">
        <v>566</v>
      </c>
    </row>
    <row r="125" spans="1:7" ht="15.75" x14ac:dyDescent="0.25">
      <c r="A125" s="8" t="s">
        <v>567</v>
      </c>
      <c r="B125" t="s">
        <v>551</v>
      </c>
      <c r="C125" s="51" t="s">
        <v>555</v>
      </c>
      <c r="D125" s="7" t="s">
        <v>568</v>
      </c>
      <c r="E125">
        <f>1/1000000 *24</f>
        <v>2.4000000000000001E-5</v>
      </c>
      <c r="G125" s="52"/>
    </row>
    <row r="126" spans="1:7" ht="15.75" x14ac:dyDescent="0.25">
      <c r="B126" t="s">
        <v>558</v>
      </c>
      <c r="C126" s="51" t="s">
        <v>559</v>
      </c>
      <c r="D126" s="7" t="s">
        <v>569</v>
      </c>
      <c r="E126">
        <f>1/1000 *24</f>
        <v>2.4E-2</v>
      </c>
      <c r="G126" s="52"/>
    </row>
    <row r="127" spans="1:7" ht="15.75" x14ac:dyDescent="0.25">
      <c r="A127" s="46" t="s">
        <v>570</v>
      </c>
      <c r="B127" t="s">
        <v>558</v>
      </c>
      <c r="C127" s="51" t="s">
        <v>561</v>
      </c>
      <c r="D127" s="7" t="s">
        <v>571</v>
      </c>
      <c r="E127">
        <f>1/1000 *24</f>
        <v>2.4E-2</v>
      </c>
      <c r="G127" s="52"/>
    </row>
    <row r="130" spans="1:9" ht="23.25" x14ac:dyDescent="0.35">
      <c r="A130" s="40">
        <v>6</v>
      </c>
      <c r="B130" s="49"/>
      <c r="C130" s="49"/>
      <c r="D130" s="49"/>
      <c r="E130" s="49"/>
      <c r="F130" s="49"/>
      <c r="G130" s="49"/>
    </row>
    <row r="131" spans="1:9" x14ac:dyDescent="0.25">
      <c r="A131" s="12" t="s">
        <v>572</v>
      </c>
      <c r="B131" t="s">
        <v>573</v>
      </c>
      <c r="C131" s="50" t="s">
        <v>574</v>
      </c>
    </row>
    <row r="132" spans="1:9" ht="15.75" x14ac:dyDescent="0.25">
      <c r="B132" t="s">
        <v>575</v>
      </c>
      <c r="C132" s="53" t="s">
        <v>576</v>
      </c>
      <c r="D132" s="7" t="s">
        <v>562</v>
      </c>
      <c r="E132">
        <f>1/1000 *24</f>
        <v>2.4E-2</v>
      </c>
      <c r="I132" s="8" t="s">
        <v>577</v>
      </c>
    </row>
    <row r="133" spans="1:9" ht="15.75" x14ac:dyDescent="0.25">
      <c r="A133" t="s">
        <v>578</v>
      </c>
      <c r="B133" t="s">
        <v>575</v>
      </c>
      <c r="C133" s="53" t="s">
        <v>579</v>
      </c>
      <c r="D133" s="7" t="s">
        <v>580</v>
      </c>
      <c r="E133">
        <f t="shared" ref="E133:E135" si="0">1/1000 *24</f>
        <v>2.4E-2</v>
      </c>
    </row>
    <row r="134" spans="1:9" ht="15.75" x14ac:dyDescent="0.25">
      <c r="A134" t="s">
        <v>581</v>
      </c>
      <c r="B134" t="s">
        <v>575</v>
      </c>
      <c r="C134" s="53" t="s">
        <v>582</v>
      </c>
      <c r="D134" s="7" t="s">
        <v>583</v>
      </c>
      <c r="E134">
        <f t="shared" si="0"/>
        <v>2.4E-2</v>
      </c>
    </row>
    <row r="135" spans="1:9" ht="15.75" x14ac:dyDescent="0.25">
      <c r="A135" t="s">
        <v>584</v>
      </c>
      <c r="B135" t="s">
        <v>575</v>
      </c>
      <c r="C135" s="53" t="s">
        <v>585</v>
      </c>
      <c r="D135" s="7" t="s">
        <v>586</v>
      </c>
      <c r="E135">
        <f t="shared" si="0"/>
        <v>2.4E-2</v>
      </c>
    </row>
    <row r="136" spans="1:9" x14ac:dyDescent="0.25">
      <c r="A136" t="s">
        <v>587</v>
      </c>
    </row>
    <row r="137" spans="1:9" ht="15.75" x14ac:dyDescent="0.25">
      <c r="A137" t="s">
        <v>588</v>
      </c>
      <c r="B137" t="s">
        <v>575</v>
      </c>
      <c r="C137" s="53" t="s">
        <v>576</v>
      </c>
      <c r="D137" s="7" t="s">
        <v>571</v>
      </c>
      <c r="E137">
        <f>1/1000 *24</f>
        <v>2.4E-2</v>
      </c>
      <c r="G137" s="52" t="s">
        <v>566</v>
      </c>
    </row>
    <row r="138" spans="1:9" ht="15.95" customHeight="1" x14ac:dyDescent="0.25">
      <c r="A138" s="54" t="s">
        <v>589</v>
      </c>
      <c r="B138" t="s">
        <v>575</v>
      </c>
      <c r="C138" s="53" t="s">
        <v>579</v>
      </c>
      <c r="D138" s="7" t="s">
        <v>590</v>
      </c>
      <c r="E138">
        <f t="shared" ref="E138:E140" si="1">1/1000 *24</f>
        <v>2.4E-2</v>
      </c>
      <c r="G138" s="52"/>
    </row>
    <row r="139" spans="1:9" ht="15.75" x14ac:dyDescent="0.25">
      <c r="A139" s="8" t="s">
        <v>563</v>
      </c>
      <c r="B139" t="s">
        <v>575</v>
      </c>
      <c r="C139" s="53" t="s">
        <v>582</v>
      </c>
      <c r="D139" s="7" t="s">
        <v>591</v>
      </c>
      <c r="E139">
        <f t="shared" si="1"/>
        <v>2.4E-2</v>
      </c>
      <c r="G139" s="52"/>
    </row>
    <row r="140" spans="1:9" ht="15.75" x14ac:dyDescent="0.25">
      <c r="A140" s="8" t="s">
        <v>564</v>
      </c>
      <c r="B140" t="s">
        <v>575</v>
      </c>
      <c r="C140" s="53" t="s">
        <v>585</v>
      </c>
      <c r="D140" s="7" t="s">
        <v>592</v>
      </c>
      <c r="E140">
        <f t="shared" si="1"/>
        <v>2.4E-2</v>
      </c>
      <c r="G140" s="52"/>
    </row>
    <row r="141" spans="1:9" ht="15.75" x14ac:dyDescent="0.25">
      <c r="A141" s="8" t="s">
        <v>567</v>
      </c>
    </row>
    <row r="143" spans="1:9" ht="23.25" x14ac:dyDescent="0.35">
      <c r="A143" s="40">
        <v>7</v>
      </c>
      <c r="B143" s="49"/>
      <c r="C143" s="49"/>
      <c r="D143" s="49"/>
      <c r="E143" s="49"/>
      <c r="F143" s="49"/>
      <c r="G143" s="49"/>
    </row>
    <row r="144" spans="1:9" x14ac:dyDescent="0.25">
      <c r="A144" s="12" t="s">
        <v>593</v>
      </c>
      <c r="C144" t="s">
        <v>508</v>
      </c>
    </row>
    <row r="145" spans="1:8" x14ac:dyDescent="0.25">
      <c r="C145" t="s">
        <v>594</v>
      </c>
    </row>
    <row r="146" spans="1:8" ht="15.75" x14ac:dyDescent="0.25">
      <c r="A146" t="s">
        <v>595</v>
      </c>
      <c r="B146" t="s">
        <v>64</v>
      </c>
      <c r="C146" t="s">
        <v>65</v>
      </c>
      <c r="D146" s="7" t="s">
        <v>503</v>
      </c>
      <c r="E146">
        <v>1</v>
      </c>
      <c r="F146" s="48" t="s">
        <v>520</v>
      </c>
      <c r="H146" s="8"/>
    </row>
    <row r="147" spans="1:8" ht="15.75" x14ac:dyDescent="0.25">
      <c r="A147" t="s">
        <v>578</v>
      </c>
      <c r="B147" t="s">
        <v>596</v>
      </c>
      <c r="C147" t="s">
        <v>230</v>
      </c>
      <c r="D147" s="7" t="s">
        <v>504</v>
      </c>
      <c r="E147">
        <v>1</v>
      </c>
      <c r="F147" s="48"/>
      <c r="H147" s="8"/>
    </row>
    <row r="148" spans="1:8" ht="15.75" x14ac:dyDescent="0.25">
      <c r="A148" t="s">
        <v>581</v>
      </c>
      <c r="B148" t="s">
        <v>597</v>
      </c>
      <c r="C148" t="s">
        <v>71</v>
      </c>
      <c r="D148" s="11" t="s">
        <v>474</v>
      </c>
      <c r="F148" s="48"/>
      <c r="H148" s="8" t="s">
        <v>476</v>
      </c>
    </row>
    <row r="149" spans="1:8" ht="15.75" x14ac:dyDescent="0.25">
      <c r="A149" t="s">
        <v>584</v>
      </c>
      <c r="B149" t="s">
        <v>598</v>
      </c>
      <c r="C149" t="s">
        <v>77</v>
      </c>
      <c r="D149" s="11" t="s">
        <v>478</v>
      </c>
      <c r="F149" s="48"/>
      <c r="H149" s="8" t="s">
        <v>476</v>
      </c>
    </row>
    <row r="150" spans="1:8" ht="15.75" x14ac:dyDescent="0.25">
      <c r="A150" t="s">
        <v>587</v>
      </c>
      <c r="B150" t="s">
        <v>599</v>
      </c>
      <c r="C150" t="s">
        <v>83</v>
      </c>
      <c r="D150" s="11" t="s">
        <v>475</v>
      </c>
      <c r="F150" s="48"/>
      <c r="H150" s="8" t="s">
        <v>476</v>
      </c>
    </row>
    <row r="151" spans="1:8" ht="15.75" x14ac:dyDescent="0.25">
      <c r="A151" t="s">
        <v>588</v>
      </c>
      <c r="H151" s="8"/>
    </row>
    <row r="152" spans="1:8" ht="15.75" x14ac:dyDescent="0.25">
      <c r="A152" s="55" t="s">
        <v>600</v>
      </c>
      <c r="B152" t="s">
        <v>601</v>
      </c>
      <c r="C152" t="s">
        <v>231</v>
      </c>
      <c r="D152" t="s">
        <v>602</v>
      </c>
      <c r="E152" t="s">
        <v>603</v>
      </c>
      <c r="F152" t="s">
        <v>604</v>
      </c>
      <c r="H152" s="8" t="s">
        <v>476</v>
      </c>
    </row>
    <row r="153" spans="1:8" ht="15.75" x14ac:dyDescent="0.25">
      <c r="A153" s="55" t="s">
        <v>605</v>
      </c>
      <c r="B153" t="s">
        <v>129</v>
      </c>
      <c r="C153" t="s">
        <v>231</v>
      </c>
      <c r="D153" t="s">
        <v>606</v>
      </c>
      <c r="E153" t="s">
        <v>607</v>
      </c>
      <c r="H153" s="8" t="s">
        <v>476</v>
      </c>
    </row>
    <row r="154" spans="1:8" ht="15.75" x14ac:dyDescent="0.25">
      <c r="A154" s="55" t="s">
        <v>608</v>
      </c>
      <c r="B154" t="s">
        <v>64</v>
      </c>
      <c r="C154" t="s">
        <v>65</v>
      </c>
      <c r="D154" t="s">
        <v>503</v>
      </c>
      <c r="H154" s="8" t="s">
        <v>476</v>
      </c>
    </row>
    <row r="155" spans="1:8" ht="15.75" x14ac:dyDescent="0.25">
      <c r="A155" s="55" t="s">
        <v>609</v>
      </c>
      <c r="B155" t="s">
        <v>596</v>
      </c>
      <c r="C155" t="s">
        <v>230</v>
      </c>
      <c r="D155" t="s">
        <v>504</v>
      </c>
      <c r="H155" s="8" t="s">
        <v>476</v>
      </c>
    </row>
    <row r="156" spans="1:8" ht="15.75" x14ac:dyDescent="0.25">
      <c r="B156" t="s">
        <v>610</v>
      </c>
      <c r="C156" t="s">
        <v>71</v>
      </c>
      <c r="D156" t="s">
        <v>611</v>
      </c>
      <c r="H156" s="8" t="s">
        <v>476</v>
      </c>
    </row>
    <row r="157" spans="1:8" ht="15.75" x14ac:dyDescent="0.25">
      <c r="B157" t="s">
        <v>122</v>
      </c>
      <c r="C157" t="s">
        <v>232</v>
      </c>
      <c r="H157" s="8" t="s">
        <v>476</v>
      </c>
    </row>
    <row r="158" spans="1:8" ht="15.75" x14ac:dyDescent="0.25">
      <c r="B158" t="s">
        <v>599</v>
      </c>
      <c r="C158" t="s">
        <v>83</v>
      </c>
      <c r="D158" t="s">
        <v>612</v>
      </c>
      <c r="E158" t="s">
        <v>613</v>
      </c>
      <c r="H158" s="8" t="s">
        <v>476</v>
      </c>
    </row>
    <row r="159" spans="1:8" ht="15.75" x14ac:dyDescent="0.25">
      <c r="B159" t="s">
        <v>598</v>
      </c>
      <c r="C159" t="s">
        <v>77</v>
      </c>
      <c r="D159" t="s">
        <v>614</v>
      </c>
      <c r="H159" s="8" t="s">
        <v>476</v>
      </c>
    </row>
    <row r="160" spans="1:8" ht="15.75" x14ac:dyDescent="0.25">
      <c r="B160" t="s">
        <v>615</v>
      </c>
      <c r="C160" t="s">
        <v>233</v>
      </c>
      <c r="D160" t="s">
        <v>480</v>
      </c>
      <c r="H160" s="8" t="s">
        <v>476</v>
      </c>
    </row>
    <row r="161" spans="1:8" ht="15.75" x14ac:dyDescent="0.25">
      <c r="B161" t="s">
        <v>615</v>
      </c>
      <c r="C161" t="s">
        <v>234</v>
      </c>
      <c r="D161" t="s">
        <v>480</v>
      </c>
      <c r="H161" s="8" t="s">
        <v>476</v>
      </c>
    </row>
    <row r="162" spans="1:8" ht="15.75" x14ac:dyDescent="0.25">
      <c r="B162" t="s">
        <v>615</v>
      </c>
      <c r="C162" t="s">
        <v>235</v>
      </c>
      <c r="D162" t="s">
        <v>480</v>
      </c>
      <c r="H162" s="8" t="s">
        <v>476</v>
      </c>
    </row>
    <row r="163" spans="1:8" ht="15.75" x14ac:dyDescent="0.25">
      <c r="B163" t="s">
        <v>615</v>
      </c>
      <c r="C163" t="s">
        <v>236</v>
      </c>
      <c r="D163" t="s">
        <v>480</v>
      </c>
      <c r="H163" s="8" t="s">
        <v>476</v>
      </c>
    </row>
    <row r="164" spans="1:8" ht="15.75" x14ac:dyDescent="0.25">
      <c r="B164" t="s">
        <v>615</v>
      </c>
      <c r="C164" t="s">
        <v>237</v>
      </c>
      <c r="D164" t="s">
        <v>480</v>
      </c>
      <c r="H164" s="8" t="s">
        <v>476</v>
      </c>
    </row>
    <row r="165" spans="1:8" ht="15.75" x14ac:dyDescent="0.25">
      <c r="B165" t="s">
        <v>615</v>
      </c>
      <c r="C165" t="s">
        <v>238</v>
      </c>
      <c r="D165" t="s">
        <v>480</v>
      </c>
      <c r="H165" s="8" t="s">
        <v>476</v>
      </c>
    </row>
    <row r="166" spans="1:8" ht="15.75" x14ac:dyDescent="0.25">
      <c r="B166" t="s">
        <v>615</v>
      </c>
      <c r="C166" t="s">
        <v>239</v>
      </c>
      <c r="D166" t="s">
        <v>480</v>
      </c>
      <c r="H166" s="8" t="s">
        <v>476</v>
      </c>
    </row>
    <row r="167" spans="1:8" ht="15.75" x14ac:dyDescent="0.25">
      <c r="B167" t="s">
        <v>615</v>
      </c>
      <c r="C167" t="s">
        <v>240</v>
      </c>
      <c r="D167" t="s">
        <v>480</v>
      </c>
      <c r="H167" s="8" t="s">
        <v>476</v>
      </c>
    </row>
    <row r="168" spans="1:8" ht="15.75" x14ac:dyDescent="0.25">
      <c r="B168" t="s">
        <v>615</v>
      </c>
      <c r="C168" t="s">
        <v>241</v>
      </c>
      <c r="D168" t="s">
        <v>480</v>
      </c>
      <c r="H168" s="8" t="s">
        <v>476</v>
      </c>
    </row>
    <row r="169" spans="1:8" ht="15.75" x14ac:dyDescent="0.25">
      <c r="B169" t="s">
        <v>615</v>
      </c>
      <c r="C169" t="s">
        <v>242</v>
      </c>
      <c r="D169" t="s">
        <v>480</v>
      </c>
      <c r="H169" s="8" t="s">
        <v>476</v>
      </c>
    </row>
    <row r="170" spans="1:8" ht="15.75" x14ac:dyDescent="0.25">
      <c r="B170" t="s">
        <v>615</v>
      </c>
      <c r="C170" t="s">
        <v>243</v>
      </c>
      <c r="D170" t="s">
        <v>480</v>
      </c>
      <c r="H170" s="8" t="s">
        <v>476</v>
      </c>
    </row>
    <row r="171" spans="1:8" ht="15.75" x14ac:dyDescent="0.25">
      <c r="B171" t="s">
        <v>615</v>
      </c>
      <c r="C171" t="s">
        <v>244</v>
      </c>
      <c r="D171" t="s">
        <v>616</v>
      </c>
      <c r="H171" s="8" t="s">
        <v>476</v>
      </c>
    </row>
    <row r="172" spans="1:8" ht="15.75" x14ac:dyDescent="0.25">
      <c r="B172" t="s">
        <v>615</v>
      </c>
      <c r="C172" t="s">
        <v>245</v>
      </c>
      <c r="D172" t="s">
        <v>480</v>
      </c>
      <c r="H172" s="8" t="s">
        <v>476</v>
      </c>
    </row>
    <row r="176" spans="1:8" ht="23.25" x14ac:dyDescent="0.35">
      <c r="A176" s="40">
        <v>8</v>
      </c>
      <c r="B176" s="41"/>
      <c r="C176" s="41"/>
      <c r="D176" s="41"/>
      <c r="E176" s="41"/>
      <c r="F176" s="41"/>
      <c r="G176" s="41"/>
      <c r="H176" s="41"/>
    </row>
    <row r="177" spans="1:8" x14ac:dyDescent="0.25">
      <c r="A177" s="12" t="s">
        <v>617</v>
      </c>
    </row>
    <row r="178" spans="1:8" x14ac:dyDescent="0.25">
      <c r="A178" t="s">
        <v>618</v>
      </c>
    </row>
    <row r="180" spans="1:8" ht="15.75" x14ac:dyDescent="0.25">
      <c r="A180" t="s">
        <v>619</v>
      </c>
      <c r="B180" t="s">
        <v>620</v>
      </c>
      <c r="C180" t="s">
        <v>254</v>
      </c>
      <c r="D180" s="7" t="s">
        <v>151</v>
      </c>
      <c r="E180">
        <v>1</v>
      </c>
    </row>
    <row r="181" spans="1:8" ht="15.75" x14ac:dyDescent="0.25">
      <c r="C181" t="s">
        <v>255</v>
      </c>
      <c r="D181" s="7" t="s">
        <v>543</v>
      </c>
      <c r="E181">
        <v>1</v>
      </c>
    </row>
    <row r="182" spans="1:8" ht="15.75" x14ac:dyDescent="0.25">
      <c r="C182" t="s">
        <v>256</v>
      </c>
      <c r="D182" s="7" t="s">
        <v>544</v>
      </c>
      <c r="E182">
        <f>1000/32</f>
        <v>31.25</v>
      </c>
    </row>
    <row r="183" spans="1:8" ht="15.75" x14ac:dyDescent="0.25">
      <c r="A183" t="s">
        <v>621</v>
      </c>
      <c r="C183" t="s">
        <v>257</v>
      </c>
      <c r="D183" s="7" t="s">
        <v>622</v>
      </c>
      <c r="E183">
        <v>1</v>
      </c>
      <c r="H183" s="48" t="s">
        <v>623</v>
      </c>
    </row>
    <row r="184" spans="1:8" ht="15.95" customHeight="1" x14ac:dyDescent="0.25">
      <c r="A184" t="s">
        <v>624</v>
      </c>
      <c r="B184" t="s">
        <v>625</v>
      </c>
      <c r="C184" t="s">
        <v>258</v>
      </c>
      <c r="D184" s="7" t="s">
        <v>506</v>
      </c>
      <c r="E184">
        <v>1</v>
      </c>
      <c r="H184" s="48"/>
    </row>
    <row r="185" spans="1:8" ht="15.75" x14ac:dyDescent="0.25">
      <c r="C185" t="s">
        <v>260</v>
      </c>
      <c r="D185" s="7" t="s">
        <v>626</v>
      </c>
      <c r="E185" s="13">
        <f>50/12</f>
        <v>4.166666666666667</v>
      </c>
      <c r="H185" s="48"/>
    </row>
    <row r="186" spans="1:8" ht="15.75" x14ac:dyDescent="0.25">
      <c r="A186" s="46" t="s">
        <v>627</v>
      </c>
      <c r="C186" t="s">
        <v>262</v>
      </c>
      <c r="D186" s="7" t="s">
        <v>482</v>
      </c>
      <c r="E186" s="1">
        <v>9.9999999999999995E-7</v>
      </c>
      <c r="H186" s="48"/>
    </row>
    <row r="187" spans="1:8" ht="15.75" x14ac:dyDescent="0.25">
      <c r="A187" s="46" t="s">
        <v>628</v>
      </c>
      <c r="C187" t="s">
        <v>264</v>
      </c>
      <c r="D187" t="s">
        <v>480</v>
      </c>
      <c r="E187">
        <v>1</v>
      </c>
      <c r="H187" s="48"/>
    </row>
    <row r="192" spans="1:8" ht="23.25" x14ac:dyDescent="0.35">
      <c r="A192" s="40">
        <v>9</v>
      </c>
      <c r="B192" s="41"/>
      <c r="C192" s="41"/>
      <c r="D192" s="41"/>
      <c r="E192" s="41"/>
      <c r="F192" s="41"/>
      <c r="G192" s="41"/>
      <c r="H192" s="41"/>
    </row>
    <row r="193" spans="1:7" x14ac:dyDescent="0.25">
      <c r="A193" s="12" t="s">
        <v>629</v>
      </c>
    </row>
    <row r="195" spans="1:7" x14ac:dyDescent="0.25">
      <c r="A195" t="s">
        <v>630</v>
      </c>
    </row>
    <row r="196" spans="1:7" ht="15.75" x14ac:dyDescent="0.25">
      <c r="A196" t="s">
        <v>631</v>
      </c>
      <c r="B196" s="8" t="s">
        <v>632</v>
      </c>
      <c r="C196" t="s">
        <v>633</v>
      </c>
      <c r="D196" s="7" t="s">
        <v>634</v>
      </c>
      <c r="E196" t="s">
        <v>635</v>
      </c>
      <c r="G196" t="s">
        <v>636</v>
      </c>
    </row>
    <row r="197" spans="1:7" ht="15.75" x14ac:dyDescent="0.25">
      <c r="B197" s="8" t="s">
        <v>632</v>
      </c>
      <c r="C197" t="s">
        <v>637</v>
      </c>
      <c r="D197" s="7" t="s">
        <v>638</v>
      </c>
      <c r="E197" t="s">
        <v>635</v>
      </c>
    </row>
    <row r="198" spans="1:7" ht="15.75" x14ac:dyDescent="0.25">
      <c r="A198" t="s">
        <v>639</v>
      </c>
      <c r="B198" s="8"/>
    </row>
    <row r="199" spans="1:7" ht="15.75" x14ac:dyDescent="0.25">
      <c r="A199" s="56" t="s">
        <v>640</v>
      </c>
      <c r="B199" s="8" t="s">
        <v>632</v>
      </c>
      <c r="C199" t="s">
        <v>641</v>
      </c>
      <c r="D199" s="7" t="s">
        <v>642</v>
      </c>
      <c r="E199" t="s">
        <v>635</v>
      </c>
    </row>
    <row r="200" spans="1:7" ht="15.75" x14ac:dyDescent="0.25">
      <c r="A200" s="56" t="s">
        <v>643</v>
      </c>
      <c r="B200" s="8" t="s">
        <v>632</v>
      </c>
      <c r="C200" t="s">
        <v>644</v>
      </c>
      <c r="D200" s="7" t="s">
        <v>645</v>
      </c>
      <c r="E200" t="s">
        <v>635</v>
      </c>
    </row>
    <row r="201" spans="1:7" ht="15.75" x14ac:dyDescent="0.25">
      <c r="B201" s="8"/>
    </row>
    <row r="202" spans="1:7" ht="15.75" x14ac:dyDescent="0.25">
      <c r="A202" t="s">
        <v>646</v>
      </c>
      <c r="B202" s="8" t="s">
        <v>632</v>
      </c>
      <c r="C202" t="s">
        <v>647</v>
      </c>
      <c r="D202" s="7" t="s">
        <v>648</v>
      </c>
      <c r="E202" t="s">
        <v>635</v>
      </c>
    </row>
    <row r="203" spans="1:7" ht="15.75" x14ac:dyDescent="0.25">
      <c r="A203" t="s">
        <v>649</v>
      </c>
      <c r="B203" s="8" t="s">
        <v>632</v>
      </c>
      <c r="C203" t="s">
        <v>650</v>
      </c>
      <c r="D203" s="7" t="s">
        <v>651</v>
      </c>
      <c r="E203" t="s">
        <v>635</v>
      </c>
    </row>
    <row r="204" spans="1:7" ht="15.75" x14ac:dyDescent="0.25">
      <c r="A204" t="s">
        <v>652</v>
      </c>
      <c r="B204" s="8"/>
    </row>
    <row r="205" spans="1:7" ht="15.75" x14ac:dyDescent="0.25">
      <c r="A205" t="s">
        <v>653</v>
      </c>
      <c r="B205" s="8" t="s">
        <v>632</v>
      </c>
      <c r="C205" t="s">
        <v>654</v>
      </c>
      <c r="D205" s="7" t="s">
        <v>655</v>
      </c>
      <c r="E205" t="s">
        <v>635</v>
      </c>
    </row>
    <row r="206" spans="1:7" ht="15.75" x14ac:dyDescent="0.25">
      <c r="B206" s="8" t="s">
        <v>632</v>
      </c>
      <c r="C206" t="s">
        <v>656</v>
      </c>
      <c r="D206" s="7" t="s">
        <v>655</v>
      </c>
      <c r="E206" t="s">
        <v>635</v>
      </c>
    </row>
    <row r="208" spans="1:7" ht="15.75" x14ac:dyDescent="0.25">
      <c r="A208" s="46" t="s">
        <v>272</v>
      </c>
    </row>
    <row r="209" spans="1:5" x14ac:dyDescent="0.25">
      <c r="A209" t="s">
        <v>273</v>
      </c>
    </row>
    <row r="210" spans="1:5" x14ac:dyDescent="0.25">
      <c r="A210" t="s">
        <v>657</v>
      </c>
    </row>
    <row r="211" spans="1:5" x14ac:dyDescent="0.25">
      <c r="A211" t="s">
        <v>275</v>
      </c>
    </row>
    <row r="212" spans="1:5" x14ac:dyDescent="0.25">
      <c r="A212" t="s">
        <v>658</v>
      </c>
    </row>
    <row r="214" spans="1:5" ht="15.75" x14ac:dyDescent="0.25">
      <c r="A214" s="46" t="s">
        <v>659</v>
      </c>
    </row>
    <row r="216" spans="1:5" x14ac:dyDescent="0.25">
      <c r="A216" t="s">
        <v>660</v>
      </c>
      <c r="B216" s="50" t="s">
        <v>661</v>
      </c>
      <c r="E216" t="s">
        <v>635</v>
      </c>
    </row>
    <row r="217" spans="1:5" x14ac:dyDescent="0.25">
      <c r="B217" s="50" t="s">
        <v>662</v>
      </c>
      <c r="E217" t="s">
        <v>635</v>
      </c>
    </row>
    <row r="218" spans="1:5" x14ac:dyDescent="0.25">
      <c r="B218" s="50" t="s">
        <v>663</v>
      </c>
      <c r="E218" t="s">
        <v>635</v>
      </c>
    </row>
  </sheetData>
  <mergeCells count="5">
    <mergeCell ref="F51:F55"/>
    <mergeCell ref="G124:G127"/>
    <mergeCell ref="G137:G140"/>
    <mergeCell ref="F146:F150"/>
    <mergeCell ref="H183:H18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4201-202E-4743-A658-5779B3671C9F}">
  <dimension ref="A1:C15"/>
  <sheetViews>
    <sheetView workbookViewId="0">
      <selection activeCell="A7" sqref="A7:C15"/>
    </sheetView>
  </sheetViews>
  <sheetFormatPr defaultRowHeight="15" x14ac:dyDescent="0.25"/>
  <sheetData>
    <row r="1" spans="1:3" x14ac:dyDescent="0.25">
      <c r="A1" t="s">
        <v>1</v>
      </c>
      <c r="B1" t="s">
        <v>250</v>
      </c>
    </row>
    <row r="2" spans="1:3" x14ac:dyDescent="0.25">
      <c r="A2" t="s">
        <v>23</v>
      </c>
      <c r="B2" t="s">
        <v>251</v>
      </c>
    </row>
    <row r="7" spans="1:3" x14ac:dyDescent="0.25">
      <c r="A7" t="s">
        <v>252</v>
      </c>
      <c r="B7" t="s">
        <v>253</v>
      </c>
      <c r="C7" t="s">
        <v>42</v>
      </c>
    </row>
    <row r="8" spans="1:3" ht="15.75" x14ac:dyDescent="0.25">
      <c r="A8" t="s">
        <v>254</v>
      </c>
      <c r="B8" s="7" t="s">
        <v>151</v>
      </c>
      <c r="C8">
        <v>1</v>
      </c>
    </row>
    <row r="9" spans="1:3" ht="15.75" x14ac:dyDescent="0.25">
      <c r="A9" t="s">
        <v>255</v>
      </c>
      <c r="B9" s="7" t="s">
        <v>145</v>
      </c>
      <c r="C9">
        <v>1</v>
      </c>
    </row>
    <row r="10" spans="1:3" ht="15.75" x14ac:dyDescent="0.25">
      <c r="A10" t="s">
        <v>256</v>
      </c>
      <c r="B10" s="7" t="s">
        <v>147</v>
      </c>
      <c r="C10">
        <f>1000/32</f>
        <v>31.25</v>
      </c>
    </row>
    <row r="11" spans="1:3" ht="15.75" x14ac:dyDescent="0.25">
      <c r="A11" t="s">
        <v>257</v>
      </c>
      <c r="B11" s="7" t="s">
        <v>153</v>
      </c>
      <c r="C11">
        <v>1</v>
      </c>
    </row>
    <row r="12" spans="1:3" ht="15.75" x14ac:dyDescent="0.25">
      <c r="A12" t="s">
        <v>258</v>
      </c>
      <c r="B12" s="7" t="s">
        <v>259</v>
      </c>
      <c r="C12">
        <v>1</v>
      </c>
    </row>
    <row r="13" spans="1:3" ht="15.75" x14ac:dyDescent="0.25">
      <c r="A13" t="s">
        <v>260</v>
      </c>
      <c r="B13" s="7" t="s">
        <v>261</v>
      </c>
      <c r="C13" s="13">
        <f>50/12</f>
        <v>4.166666666666667</v>
      </c>
    </row>
    <row r="14" spans="1:3" ht="15.75" x14ac:dyDescent="0.25">
      <c r="A14" t="s">
        <v>262</v>
      </c>
      <c r="B14" s="7" t="s">
        <v>263</v>
      </c>
      <c r="C14" s="1">
        <v>9.9999999999999995E-7</v>
      </c>
    </row>
    <row r="15" spans="1:3" x14ac:dyDescent="0.25">
      <c r="A15" t="s">
        <v>264</v>
      </c>
      <c r="B15" t="s">
        <v>81</v>
      </c>
      <c r="C1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757-E9E1-4E16-B95A-CF1CAF2F43B0}">
  <dimension ref="A1:F27"/>
  <sheetViews>
    <sheetView workbookViewId="0">
      <selection activeCell="C37" sqref="C37"/>
    </sheetView>
  </sheetViews>
  <sheetFormatPr defaultRowHeight="15" x14ac:dyDescent="0.25"/>
  <cols>
    <col min="1" max="1" width="6.85546875" bestFit="1" customWidth="1"/>
    <col min="2" max="2" width="58.85546875" bestFit="1" customWidth="1"/>
    <col min="3" max="3" width="42.5703125" bestFit="1" customWidth="1"/>
    <col min="4" max="4" width="35.140625" bestFit="1" customWidth="1"/>
    <col min="5" max="5" width="41.28515625" bestFit="1" customWidth="1"/>
    <col min="6" max="6" width="34.28515625" bestFit="1" customWidth="1"/>
  </cols>
  <sheetData>
    <row r="1" spans="1:6" x14ac:dyDescent="0.2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</row>
    <row r="2" spans="1:6" x14ac:dyDescent="0.25">
      <c r="A2" t="s">
        <v>271</v>
      </c>
      <c r="B2" t="s">
        <v>272</v>
      </c>
      <c r="C2" t="s">
        <v>273</v>
      </c>
      <c r="D2" t="s">
        <v>274</v>
      </c>
      <c r="E2" t="s">
        <v>275</v>
      </c>
      <c r="F2" t="s">
        <v>276</v>
      </c>
    </row>
    <row r="6" spans="1:6" x14ac:dyDescent="0.25">
      <c r="B6" t="s">
        <v>194</v>
      </c>
      <c r="C6" t="s">
        <v>283</v>
      </c>
      <c r="D6" t="s">
        <v>287</v>
      </c>
      <c r="E6" t="s">
        <v>283</v>
      </c>
      <c r="F6" t="s">
        <v>294</v>
      </c>
    </row>
    <row r="7" spans="1:6" x14ac:dyDescent="0.25">
      <c r="B7" t="s">
        <v>277</v>
      </c>
      <c r="C7" t="s">
        <v>277</v>
      </c>
      <c r="D7" t="s">
        <v>277</v>
      </c>
      <c r="E7" t="s">
        <v>277</v>
      </c>
      <c r="F7" t="s">
        <v>277</v>
      </c>
    </row>
    <row r="8" spans="1:6" x14ac:dyDescent="0.25">
      <c r="B8" t="s">
        <v>278</v>
      </c>
      <c r="C8" t="s">
        <v>284</v>
      </c>
      <c r="D8" t="s">
        <v>284</v>
      </c>
      <c r="E8" t="s">
        <v>290</v>
      </c>
      <c r="F8" t="s">
        <v>290</v>
      </c>
    </row>
    <row r="9" spans="1:6" x14ac:dyDescent="0.25">
      <c r="B9" t="s">
        <v>279</v>
      </c>
      <c r="C9" t="s">
        <v>285</v>
      </c>
      <c r="D9" t="s">
        <v>285</v>
      </c>
      <c r="E9" t="s">
        <v>291</v>
      </c>
      <c r="F9" t="s">
        <v>291</v>
      </c>
    </row>
    <row r="12" spans="1:6" x14ac:dyDescent="0.25">
      <c r="B12" t="s">
        <v>280</v>
      </c>
      <c r="C12" t="s">
        <v>286</v>
      </c>
      <c r="D12" t="s">
        <v>288</v>
      </c>
      <c r="E12" t="s">
        <v>292</v>
      </c>
      <c r="F12" t="s">
        <v>288</v>
      </c>
    </row>
    <row r="13" spans="1:6" x14ac:dyDescent="0.25">
      <c r="B13" t="s">
        <v>277</v>
      </c>
      <c r="C13" t="s">
        <v>277</v>
      </c>
      <c r="D13" t="s">
        <v>277</v>
      </c>
      <c r="E13" t="s">
        <v>277</v>
      </c>
      <c r="F13" t="s">
        <v>277</v>
      </c>
    </row>
    <row r="14" spans="1:6" x14ac:dyDescent="0.25">
      <c r="B14" t="s">
        <v>281</v>
      </c>
      <c r="C14" t="s">
        <v>284</v>
      </c>
      <c r="D14" t="s">
        <v>284</v>
      </c>
      <c r="E14" t="s">
        <v>284</v>
      </c>
      <c r="F14" t="s">
        <v>284</v>
      </c>
    </row>
    <row r="15" spans="1:6" x14ac:dyDescent="0.25">
      <c r="B15" t="s">
        <v>282</v>
      </c>
      <c r="C15" t="s">
        <v>285</v>
      </c>
      <c r="D15" t="s">
        <v>285</v>
      </c>
      <c r="E15" t="s">
        <v>285</v>
      </c>
      <c r="F15" t="s">
        <v>285</v>
      </c>
    </row>
    <row r="18" spans="3:6" x14ac:dyDescent="0.25">
      <c r="C18" t="s">
        <v>287</v>
      </c>
      <c r="D18" t="s">
        <v>289</v>
      </c>
      <c r="E18" t="s">
        <v>287</v>
      </c>
      <c r="F18" t="s">
        <v>295</v>
      </c>
    </row>
    <row r="19" spans="3:6" x14ac:dyDescent="0.25">
      <c r="C19" t="s">
        <v>277</v>
      </c>
      <c r="D19" t="s">
        <v>277</v>
      </c>
      <c r="E19" t="s">
        <v>277</v>
      </c>
      <c r="F19" t="s">
        <v>277</v>
      </c>
    </row>
    <row r="20" spans="3:6" x14ac:dyDescent="0.25">
      <c r="C20" t="s">
        <v>284</v>
      </c>
      <c r="D20" t="s">
        <v>284</v>
      </c>
      <c r="E20" t="s">
        <v>284</v>
      </c>
      <c r="F20" t="s">
        <v>284</v>
      </c>
    </row>
    <row r="21" spans="3:6" x14ac:dyDescent="0.25">
      <c r="C21" t="s">
        <v>285</v>
      </c>
      <c r="D21" t="s">
        <v>285</v>
      </c>
      <c r="E21" t="s">
        <v>285</v>
      </c>
      <c r="F21" t="s">
        <v>285</v>
      </c>
    </row>
    <row r="24" spans="3:6" x14ac:dyDescent="0.25">
      <c r="C24" t="s">
        <v>288</v>
      </c>
      <c r="E24" t="s">
        <v>293</v>
      </c>
    </row>
    <row r="25" spans="3:6" x14ac:dyDescent="0.25">
      <c r="C25" t="s">
        <v>277</v>
      </c>
      <c r="E25" t="s">
        <v>277</v>
      </c>
    </row>
    <row r="26" spans="3:6" x14ac:dyDescent="0.25">
      <c r="C26" t="s">
        <v>284</v>
      </c>
      <c r="E26" t="s">
        <v>284</v>
      </c>
    </row>
    <row r="27" spans="3:6" x14ac:dyDescent="0.25">
      <c r="C27" t="s">
        <v>285</v>
      </c>
      <c r="E27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6BB2-4F49-432F-9DDE-FF9597B94365}">
  <dimension ref="A1:C57"/>
  <sheetViews>
    <sheetView tabSelected="1" topLeftCell="A25" workbookViewId="0">
      <selection activeCell="B2" sqref="B2"/>
    </sheetView>
  </sheetViews>
  <sheetFormatPr defaultRowHeight="15" x14ac:dyDescent="0.25"/>
  <cols>
    <col min="1" max="1" width="27.42578125" bestFit="1" customWidth="1"/>
    <col min="2" max="2" width="40.28515625" bestFit="1" customWidth="1"/>
  </cols>
  <sheetData>
    <row r="1" spans="1:3" x14ac:dyDescent="0.25">
      <c r="A1" t="s">
        <v>1</v>
      </c>
      <c r="B1" t="s">
        <v>327</v>
      </c>
    </row>
    <row r="2" spans="1:3" x14ac:dyDescent="0.25">
      <c r="A2" t="s">
        <v>23</v>
      </c>
      <c r="B2" t="s">
        <v>410</v>
      </c>
    </row>
    <row r="4" spans="1:3" x14ac:dyDescent="0.25">
      <c r="A4" s="21" t="s">
        <v>39</v>
      </c>
      <c r="B4" s="21" t="s">
        <v>41</v>
      </c>
      <c r="C4" s="21" t="s">
        <v>42</v>
      </c>
    </row>
    <row r="5" spans="1:3" x14ac:dyDescent="0.25">
      <c r="A5" s="22" t="s">
        <v>328</v>
      </c>
      <c r="B5" s="23" t="s">
        <v>151</v>
      </c>
      <c r="C5" s="24">
        <v>1</v>
      </c>
    </row>
    <row r="6" spans="1:3" x14ac:dyDescent="0.25">
      <c r="A6" s="22" t="s">
        <v>329</v>
      </c>
      <c r="B6" s="23" t="s">
        <v>215</v>
      </c>
      <c r="C6" s="24">
        <v>1</v>
      </c>
    </row>
    <row r="7" spans="1:3" x14ac:dyDescent="0.25">
      <c r="A7" s="22" t="s">
        <v>330</v>
      </c>
      <c r="B7" s="23" t="s">
        <v>331</v>
      </c>
      <c r="C7" s="24">
        <v>1</v>
      </c>
    </row>
    <row r="8" spans="1:3" x14ac:dyDescent="0.25">
      <c r="A8" s="22" t="s">
        <v>332</v>
      </c>
      <c r="B8" s="23" t="s">
        <v>333</v>
      </c>
      <c r="C8" s="24">
        <v>1</v>
      </c>
    </row>
    <row r="9" spans="1:3" x14ac:dyDescent="0.25">
      <c r="A9" s="22" t="s">
        <v>334</v>
      </c>
      <c r="B9" s="23" t="s">
        <v>335</v>
      </c>
      <c r="C9" s="24">
        <v>1</v>
      </c>
    </row>
    <row r="10" spans="1:3" x14ac:dyDescent="0.25">
      <c r="A10" s="22" t="s">
        <v>336</v>
      </c>
      <c r="B10" s="23" t="s">
        <v>337</v>
      </c>
      <c r="C10" s="24">
        <v>1</v>
      </c>
    </row>
    <row r="11" spans="1:3" x14ac:dyDescent="0.25">
      <c r="A11" s="22" t="s">
        <v>338</v>
      </c>
      <c r="B11" s="23" t="s">
        <v>339</v>
      </c>
      <c r="C11" s="24">
        <v>1</v>
      </c>
    </row>
    <row r="12" spans="1:3" x14ac:dyDescent="0.25">
      <c r="A12" s="22" t="s">
        <v>340</v>
      </c>
      <c r="B12" s="23" t="s">
        <v>341</v>
      </c>
      <c r="C12" s="24">
        <v>1</v>
      </c>
    </row>
    <row r="13" spans="1:3" x14ac:dyDescent="0.25">
      <c r="A13" s="22" t="s">
        <v>342</v>
      </c>
      <c r="B13" s="23" t="s">
        <v>343</v>
      </c>
      <c r="C13" s="24">
        <v>1</v>
      </c>
    </row>
    <row r="14" spans="1:3" x14ac:dyDescent="0.25">
      <c r="A14" s="25" t="s">
        <v>344</v>
      </c>
      <c r="B14" s="26" t="s">
        <v>345</v>
      </c>
      <c r="C14" s="24">
        <v>1</v>
      </c>
    </row>
    <row r="15" spans="1:3" x14ac:dyDescent="0.25">
      <c r="A15" s="22" t="s">
        <v>346</v>
      </c>
      <c r="B15" s="23" t="s">
        <v>347</v>
      </c>
      <c r="C15" s="24">
        <v>1</v>
      </c>
    </row>
    <row r="16" spans="1:3" x14ac:dyDescent="0.25">
      <c r="A16" s="22" t="s">
        <v>348</v>
      </c>
      <c r="B16" s="24" t="s">
        <v>81</v>
      </c>
      <c r="C16" s="24">
        <v>1</v>
      </c>
    </row>
    <row r="17" spans="1:3" x14ac:dyDescent="0.25">
      <c r="A17" s="22" t="s">
        <v>349</v>
      </c>
      <c r="B17" s="24" t="s">
        <v>81</v>
      </c>
      <c r="C17" s="24">
        <v>1</v>
      </c>
    </row>
    <row r="18" spans="1:3" x14ac:dyDescent="0.25">
      <c r="A18" s="22" t="s">
        <v>350</v>
      </c>
      <c r="B18" s="24" t="s">
        <v>81</v>
      </c>
      <c r="C18" s="24">
        <v>1</v>
      </c>
    </row>
    <row r="19" spans="1:3" x14ac:dyDescent="0.25">
      <c r="A19" s="22" t="s">
        <v>351</v>
      </c>
      <c r="B19" s="24" t="s">
        <v>81</v>
      </c>
      <c r="C19" s="24">
        <v>1</v>
      </c>
    </row>
    <row r="20" spans="1:3" x14ac:dyDescent="0.25">
      <c r="A20" s="22" t="s">
        <v>352</v>
      </c>
      <c r="B20" s="24" t="s">
        <v>81</v>
      </c>
      <c r="C20" s="24">
        <v>1</v>
      </c>
    </row>
    <row r="21" spans="1:3" x14ac:dyDescent="0.25">
      <c r="A21" s="22" t="s">
        <v>353</v>
      </c>
      <c r="B21" s="24" t="s">
        <v>81</v>
      </c>
      <c r="C21" s="24">
        <v>1</v>
      </c>
    </row>
    <row r="22" spans="1:3" x14ac:dyDescent="0.25">
      <c r="A22" s="22" t="s">
        <v>354</v>
      </c>
      <c r="B22" s="24" t="s">
        <v>81</v>
      </c>
      <c r="C22" s="24">
        <v>1</v>
      </c>
    </row>
    <row r="23" spans="1:3" x14ac:dyDescent="0.25">
      <c r="A23" s="22" t="s">
        <v>355</v>
      </c>
      <c r="B23" s="24" t="s">
        <v>81</v>
      </c>
      <c r="C23" s="24">
        <v>1</v>
      </c>
    </row>
    <row r="24" spans="1:3" x14ac:dyDescent="0.25">
      <c r="A24" s="22" t="s">
        <v>356</v>
      </c>
      <c r="B24" s="23" t="s">
        <v>357</v>
      </c>
      <c r="C24" s="24">
        <f>1/(3.159*(0.075/2)^2)</f>
        <v>225.10639794590415</v>
      </c>
    </row>
    <row r="25" spans="1:3" x14ac:dyDescent="0.25">
      <c r="A25" s="25" t="s">
        <v>358</v>
      </c>
      <c r="B25" s="26" t="s">
        <v>359</v>
      </c>
      <c r="C25" s="27">
        <v>1</v>
      </c>
    </row>
    <row r="26" spans="1:3" x14ac:dyDescent="0.25">
      <c r="A26" s="22" t="s">
        <v>360</v>
      </c>
      <c r="B26" s="24" t="s">
        <v>361</v>
      </c>
      <c r="C26" s="24">
        <f t="shared" ref="C26:C42" si="0">1/(3.159*(0.075/2)^2)</f>
        <v>225.10639794590415</v>
      </c>
    </row>
    <row r="27" spans="1:3" x14ac:dyDescent="0.25">
      <c r="A27" s="25" t="s">
        <v>362</v>
      </c>
      <c r="B27" s="27" t="s">
        <v>363</v>
      </c>
      <c r="C27" s="24">
        <v>1</v>
      </c>
    </row>
    <row r="28" spans="1:3" x14ac:dyDescent="0.25">
      <c r="A28" s="25" t="s">
        <v>364</v>
      </c>
      <c r="B28" s="24" t="s">
        <v>365</v>
      </c>
      <c r="C28" s="24">
        <f t="shared" si="0"/>
        <v>225.10639794590415</v>
      </c>
    </row>
    <row r="29" spans="1:3" x14ac:dyDescent="0.25">
      <c r="A29" s="22" t="s">
        <v>366</v>
      </c>
      <c r="B29" s="27" t="s">
        <v>367</v>
      </c>
      <c r="C29">
        <v>1</v>
      </c>
    </row>
    <row r="30" spans="1:3" x14ac:dyDescent="0.25">
      <c r="A30" s="22" t="s">
        <v>368</v>
      </c>
      <c r="B30" s="24" t="s">
        <v>369</v>
      </c>
      <c r="C30" s="24">
        <f t="shared" si="0"/>
        <v>225.10639794590415</v>
      </c>
    </row>
    <row r="31" spans="1:3" x14ac:dyDescent="0.25">
      <c r="A31" s="22" t="s">
        <v>370</v>
      </c>
      <c r="B31" s="24" t="s">
        <v>371</v>
      </c>
      <c r="C31" s="24">
        <f t="shared" si="0"/>
        <v>225.10639794590415</v>
      </c>
    </row>
    <row r="32" spans="1:3" x14ac:dyDescent="0.25">
      <c r="A32" s="22" t="s">
        <v>372</v>
      </c>
      <c r="B32" s="27" t="s">
        <v>373</v>
      </c>
      <c r="C32">
        <v>1</v>
      </c>
    </row>
    <row r="33" spans="1:3" x14ac:dyDescent="0.25">
      <c r="A33" s="25" t="s">
        <v>374</v>
      </c>
      <c r="B33" s="24" t="s">
        <v>375</v>
      </c>
      <c r="C33" s="24">
        <f t="shared" si="0"/>
        <v>225.10639794590415</v>
      </c>
    </row>
    <row r="34" spans="1:3" x14ac:dyDescent="0.25">
      <c r="A34" s="25" t="s">
        <v>376</v>
      </c>
      <c r="B34" s="27" t="s">
        <v>377</v>
      </c>
      <c r="C34">
        <v>1</v>
      </c>
    </row>
    <row r="35" spans="1:3" x14ac:dyDescent="0.25">
      <c r="A35" s="22" t="s">
        <v>378</v>
      </c>
      <c r="B35" s="24" t="s">
        <v>379</v>
      </c>
      <c r="C35" s="24">
        <f t="shared" si="0"/>
        <v>225.10639794590415</v>
      </c>
    </row>
    <row r="36" spans="1:3" x14ac:dyDescent="0.25">
      <c r="A36" s="25" t="s">
        <v>380</v>
      </c>
      <c r="B36" s="27" t="s">
        <v>381</v>
      </c>
      <c r="C36">
        <v>1</v>
      </c>
    </row>
    <row r="37" spans="1:3" x14ac:dyDescent="0.25">
      <c r="A37" s="22" t="s">
        <v>382</v>
      </c>
      <c r="B37" s="24" t="s">
        <v>383</v>
      </c>
      <c r="C37" s="24">
        <f t="shared" si="0"/>
        <v>225.10639794590415</v>
      </c>
    </row>
    <row r="38" spans="1:3" x14ac:dyDescent="0.25">
      <c r="A38" s="25" t="s">
        <v>384</v>
      </c>
      <c r="B38" s="27" t="s">
        <v>385</v>
      </c>
    </row>
    <row r="39" spans="1:3" x14ac:dyDescent="0.25">
      <c r="A39" s="25" t="s">
        <v>386</v>
      </c>
      <c r="B39" s="27" t="s">
        <v>387</v>
      </c>
      <c r="C39">
        <v>1</v>
      </c>
    </row>
    <row r="40" spans="1:3" x14ac:dyDescent="0.25">
      <c r="A40" s="25" t="s">
        <v>388</v>
      </c>
      <c r="B40" s="27" t="s">
        <v>389</v>
      </c>
      <c r="C40">
        <v>1</v>
      </c>
    </row>
    <row r="41" spans="1:3" x14ac:dyDescent="0.25">
      <c r="A41" s="28" t="s">
        <v>390</v>
      </c>
      <c r="B41" s="27" t="s">
        <v>81</v>
      </c>
    </row>
    <row r="42" spans="1:3" x14ac:dyDescent="0.25">
      <c r="A42" s="22" t="s">
        <v>391</v>
      </c>
      <c r="B42" s="24" t="s">
        <v>392</v>
      </c>
      <c r="C42" s="24">
        <f t="shared" si="0"/>
        <v>225.10639794590415</v>
      </c>
    </row>
    <row r="43" spans="1:3" x14ac:dyDescent="0.25">
      <c r="A43" s="25" t="s">
        <v>393</v>
      </c>
      <c r="B43" s="27" t="s">
        <v>394</v>
      </c>
      <c r="C43">
        <v>1</v>
      </c>
    </row>
    <row r="44" spans="1:3" x14ac:dyDescent="0.25">
      <c r="A44" s="22" t="s">
        <v>395</v>
      </c>
      <c r="B44" s="23" t="s">
        <v>396</v>
      </c>
      <c r="C44" s="24">
        <v>1</v>
      </c>
    </row>
    <row r="45" spans="1:3" x14ac:dyDescent="0.25">
      <c r="A45" s="22" t="s">
        <v>397</v>
      </c>
      <c r="B45" s="24" t="s">
        <v>81</v>
      </c>
      <c r="C45" s="24">
        <v>1</v>
      </c>
    </row>
    <row r="46" spans="1:3" x14ac:dyDescent="0.25">
      <c r="A46" s="22" t="s">
        <v>398</v>
      </c>
      <c r="B46" s="24" t="s">
        <v>81</v>
      </c>
      <c r="C46" s="24">
        <v>1</v>
      </c>
    </row>
    <row r="47" spans="1:3" x14ac:dyDescent="0.25">
      <c r="A47" s="22" t="s">
        <v>399</v>
      </c>
      <c r="B47" s="24" t="s">
        <v>81</v>
      </c>
      <c r="C47" s="24">
        <v>1</v>
      </c>
    </row>
    <row r="48" spans="1:3" x14ac:dyDescent="0.25">
      <c r="A48" s="22" t="s">
        <v>400</v>
      </c>
      <c r="B48" s="24" t="s">
        <v>81</v>
      </c>
      <c r="C48" s="24">
        <v>1</v>
      </c>
    </row>
    <row r="49" spans="1:3" x14ac:dyDescent="0.25">
      <c r="A49" s="22" t="s">
        <v>401</v>
      </c>
      <c r="B49" s="24" t="s">
        <v>81</v>
      </c>
      <c r="C49" s="24">
        <v>1</v>
      </c>
    </row>
    <row r="50" spans="1:3" x14ac:dyDescent="0.25">
      <c r="A50" s="25" t="s">
        <v>402</v>
      </c>
      <c r="B50" s="24" t="s">
        <v>81</v>
      </c>
      <c r="C50" s="24">
        <v>1</v>
      </c>
    </row>
    <row r="51" spans="1:3" x14ac:dyDescent="0.25">
      <c r="A51" s="25" t="s">
        <v>403</v>
      </c>
      <c r="B51" s="24" t="s">
        <v>81</v>
      </c>
      <c r="C51" s="24">
        <v>1</v>
      </c>
    </row>
    <row r="52" spans="1:3" x14ac:dyDescent="0.25">
      <c r="A52" s="25" t="s">
        <v>404</v>
      </c>
      <c r="B52" s="24" t="s">
        <v>81</v>
      </c>
      <c r="C52" s="24">
        <v>1</v>
      </c>
    </row>
    <row r="53" spans="1:3" x14ac:dyDescent="0.25">
      <c r="A53" s="25" t="s">
        <v>405</v>
      </c>
      <c r="B53" s="24" t="s">
        <v>81</v>
      </c>
      <c r="C53" s="24">
        <v>1</v>
      </c>
    </row>
    <row r="54" spans="1:3" x14ac:dyDescent="0.25">
      <c r="A54" s="25" t="s">
        <v>406</v>
      </c>
      <c r="B54" s="24" t="s">
        <v>81</v>
      </c>
      <c r="C54" s="24">
        <v>1</v>
      </c>
    </row>
    <row r="55" spans="1:3" x14ac:dyDescent="0.25">
      <c r="A55" s="25" t="s">
        <v>407</v>
      </c>
      <c r="B55" s="24" t="s">
        <v>81</v>
      </c>
      <c r="C55" s="24">
        <v>1</v>
      </c>
    </row>
    <row r="56" spans="1:3" x14ac:dyDescent="0.25">
      <c r="A56" s="25" t="s">
        <v>408</v>
      </c>
      <c r="B56" s="24" t="s">
        <v>81</v>
      </c>
      <c r="C56" s="24">
        <v>1</v>
      </c>
    </row>
    <row r="57" spans="1:3" x14ac:dyDescent="0.25">
      <c r="A57" s="25" t="s">
        <v>409</v>
      </c>
      <c r="B57" s="24" t="s">
        <v>81</v>
      </c>
      <c r="C57" s="2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9BB9-F632-4C2C-A545-3C8D89D4FE22}">
  <dimension ref="A1:C82"/>
  <sheetViews>
    <sheetView workbookViewId="0">
      <selection activeCell="H9" sqref="H9"/>
    </sheetView>
  </sheetViews>
  <sheetFormatPr defaultRowHeight="15" x14ac:dyDescent="0.25"/>
  <cols>
    <col min="1" max="1" width="23.85546875" bestFit="1" customWidth="1"/>
    <col min="2" max="2" width="46" bestFit="1" customWidth="1"/>
  </cols>
  <sheetData>
    <row r="1" spans="1:3" x14ac:dyDescent="0.25">
      <c r="A1" t="s">
        <v>1</v>
      </c>
      <c r="B1" t="s">
        <v>411</v>
      </c>
    </row>
    <row r="2" spans="1:3" x14ac:dyDescent="0.25">
      <c r="A2" t="s">
        <v>23</v>
      </c>
      <c r="B2" t="s">
        <v>412</v>
      </c>
    </row>
    <row r="4" spans="1:3" x14ac:dyDescent="0.25">
      <c r="A4" s="29" t="s">
        <v>328</v>
      </c>
      <c r="B4" s="30" t="s">
        <v>151</v>
      </c>
      <c r="C4" s="21">
        <v>1</v>
      </c>
    </row>
    <row r="5" spans="1:3" x14ac:dyDescent="0.25">
      <c r="A5" s="29" t="s">
        <v>329</v>
      </c>
      <c r="B5" s="30" t="s">
        <v>215</v>
      </c>
      <c r="C5" s="21">
        <v>1</v>
      </c>
    </row>
    <row r="6" spans="1:3" ht="33.75" x14ac:dyDescent="0.25">
      <c r="A6" s="29" t="s">
        <v>330</v>
      </c>
      <c r="B6" s="30" t="s">
        <v>331</v>
      </c>
      <c r="C6" s="21">
        <v>1</v>
      </c>
    </row>
    <row r="7" spans="1:3" ht="45" x14ac:dyDescent="0.25">
      <c r="A7" s="29" t="s">
        <v>332</v>
      </c>
      <c r="B7" s="30" t="s">
        <v>333</v>
      </c>
      <c r="C7" s="21">
        <v>1</v>
      </c>
    </row>
    <row r="8" spans="1:3" ht="33.75" x14ac:dyDescent="0.25">
      <c r="A8" s="29" t="s">
        <v>334</v>
      </c>
      <c r="B8" s="30" t="s">
        <v>335</v>
      </c>
      <c r="C8" s="21">
        <v>1</v>
      </c>
    </row>
    <row r="9" spans="1:3" ht="33.75" x14ac:dyDescent="0.25">
      <c r="A9" s="29" t="s">
        <v>336</v>
      </c>
      <c r="B9" s="30" t="s">
        <v>337</v>
      </c>
      <c r="C9" s="21">
        <v>1</v>
      </c>
    </row>
    <row r="10" spans="1:3" ht="33.75" x14ac:dyDescent="0.25">
      <c r="A10" s="29" t="s">
        <v>338</v>
      </c>
      <c r="B10" s="30" t="s">
        <v>339</v>
      </c>
      <c r="C10" s="21">
        <v>1</v>
      </c>
    </row>
    <row r="11" spans="1:3" ht="33.75" x14ac:dyDescent="0.25">
      <c r="A11" s="29" t="s">
        <v>340</v>
      </c>
      <c r="B11" s="30" t="s">
        <v>341</v>
      </c>
      <c r="C11" s="21">
        <v>1</v>
      </c>
    </row>
    <row r="12" spans="1:3" ht="33.75" x14ac:dyDescent="0.25">
      <c r="A12" s="29" t="s">
        <v>342</v>
      </c>
      <c r="B12" s="30" t="s">
        <v>343</v>
      </c>
      <c r="C12" s="21">
        <v>1</v>
      </c>
    </row>
    <row r="13" spans="1:3" ht="33.75" x14ac:dyDescent="0.25">
      <c r="A13" s="29" t="s">
        <v>413</v>
      </c>
      <c r="B13" s="30" t="s">
        <v>345</v>
      </c>
      <c r="C13" s="21">
        <v>1</v>
      </c>
    </row>
    <row r="14" spans="1:3" ht="33.75" x14ac:dyDescent="0.25">
      <c r="A14" s="29" t="s">
        <v>346</v>
      </c>
      <c r="B14" s="30" t="s">
        <v>347</v>
      </c>
      <c r="C14" s="21">
        <v>1</v>
      </c>
    </row>
    <row r="15" spans="1:3" x14ac:dyDescent="0.25">
      <c r="A15" s="29" t="s">
        <v>348</v>
      </c>
      <c r="B15" s="31" t="s">
        <v>81</v>
      </c>
      <c r="C15" s="21">
        <v>1</v>
      </c>
    </row>
    <row r="16" spans="1:3" x14ac:dyDescent="0.25">
      <c r="A16" s="29" t="s">
        <v>349</v>
      </c>
      <c r="B16" s="31" t="s">
        <v>81</v>
      </c>
      <c r="C16" s="21">
        <v>1</v>
      </c>
    </row>
    <row r="17" spans="1:3" x14ac:dyDescent="0.25">
      <c r="A17" s="29" t="s">
        <v>350</v>
      </c>
      <c r="B17" s="31" t="s">
        <v>81</v>
      </c>
      <c r="C17" s="21">
        <v>1</v>
      </c>
    </row>
    <row r="18" spans="1:3" x14ac:dyDescent="0.25">
      <c r="A18" s="29" t="s">
        <v>351</v>
      </c>
      <c r="B18" s="31" t="s">
        <v>81</v>
      </c>
      <c r="C18" s="21">
        <v>1</v>
      </c>
    </row>
    <row r="19" spans="1:3" x14ac:dyDescent="0.25">
      <c r="A19" s="29" t="s">
        <v>352</v>
      </c>
      <c r="B19" s="31" t="s">
        <v>81</v>
      </c>
      <c r="C19" s="21">
        <v>1</v>
      </c>
    </row>
    <row r="20" spans="1:3" x14ac:dyDescent="0.25">
      <c r="A20" s="29" t="s">
        <v>353</v>
      </c>
      <c r="B20" s="31" t="s">
        <v>81</v>
      </c>
      <c r="C20" s="21">
        <v>1</v>
      </c>
    </row>
    <row r="21" spans="1:3" x14ac:dyDescent="0.25">
      <c r="A21" s="29" t="s">
        <v>354</v>
      </c>
      <c r="B21" s="31" t="s">
        <v>81</v>
      </c>
      <c r="C21" s="21">
        <v>1</v>
      </c>
    </row>
    <row r="22" spans="1:3" x14ac:dyDescent="0.25">
      <c r="A22" s="29" t="s">
        <v>355</v>
      </c>
      <c r="B22" s="31" t="s">
        <v>81</v>
      </c>
      <c r="C22" s="21">
        <v>1</v>
      </c>
    </row>
    <row r="23" spans="1:3" x14ac:dyDescent="0.25">
      <c r="A23" s="29" t="s">
        <v>356</v>
      </c>
      <c r="B23" s="31" t="s">
        <v>81</v>
      </c>
      <c r="C23" s="21">
        <v>1</v>
      </c>
    </row>
    <row r="24" spans="1:3" x14ac:dyDescent="0.25">
      <c r="A24" s="29" t="s">
        <v>414</v>
      </c>
      <c r="B24" s="32" t="s">
        <v>81</v>
      </c>
      <c r="C24" s="21">
        <v>1</v>
      </c>
    </row>
    <row r="25" spans="1:3" x14ac:dyDescent="0.25">
      <c r="A25" s="29" t="s">
        <v>415</v>
      </c>
      <c r="B25" s="32" t="s">
        <v>81</v>
      </c>
      <c r="C25" s="21">
        <v>1</v>
      </c>
    </row>
    <row r="26" spans="1:3" x14ac:dyDescent="0.25">
      <c r="A26" s="29" t="s">
        <v>416</v>
      </c>
      <c r="B26" s="32" t="s">
        <v>81</v>
      </c>
      <c r="C26" s="21">
        <v>1</v>
      </c>
    </row>
    <row r="27" spans="1:3" x14ac:dyDescent="0.25">
      <c r="A27" s="29" t="s">
        <v>417</v>
      </c>
      <c r="B27" s="32" t="s">
        <v>81</v>
      </c>
      <c r="C27" s="21">
        <v>1</v>
      </c>
    </row>
    <row r="28" spans="1:3" x14ac:dyDescent="0.25">
      <c r="A28" s="29" t="s">
        <v>418</v>
      </c>
      <c r="B28" s="32" t="s">
        <v>81</v>
      </c>
      <c r="C28" s="21">
        <v>1</v>
      </c>
    </row>
    <row r="29" spans="1:3" x14ac:dyDescent="0.25">
      <c r="A29" s="29" t="s">
        <v>419</v>
      </c>
      <c r="B29" s="32" t="s">
        <v>81</v>
      </c>
      <c r="C29" s="21">
        <v>1</v>
      </c>
    </row>
    <row r="30" spans="1:3" x14ac:dyDescent="0.25">
      <c r="A30" s="29" t="s">
        <v>420</v>
      </c>
      <c r="B30" s="31" t="s">
        <v>81</v>
      </c>
      <c r="C30" s="21">
        <v>1</v>
      </c>
    </row>
    <row r="31" spans="1:3" x14ac:dyDescent="0.25">
      <c r="A31" s="29" t="s">
        <v>421</v>
      </c>
      <c r="B31" s="31" t="s">
        <v>81</v>
      </c>
      <c r="C31" s="21">
        <v>1</v>
      </c>
    </row>
    <row r="32" spans="1:3" x14ac:dyDescent="0.25">
      <c r="A32" s="29" t="s">
        <v>422</v>
      </c>
      <c r="B32" s="32" t="s">
        <v>81</v>
      </c>
      <c r="C32" s="21">
        <v>1</v>
      </c>
    </row>
    <row r="33" spans="1:3" x14ac:dyDescent="0.25">
      <c r="A33" s="29" t="s">
        <v>423</v>
      </c>
      <c r="B33" s="32" t="s">
        <v>81</v>
      </c>
      <c r="C33" s="21">
        <v>1</v>
      </c>
    </row>
    <row r="34" spans="1:3" x14ac:dyDescent="0.25">
      <c r="A34" s="29" t="s">
        <v>360</v>
      </c>
      <c r="B34" s="31" t="s">
        <v>81</v>
      </c>
      <c r="C34" s="21">
        <v>1</v>
      </c>
    </row>
    <row r="35" spans="1:3" x14ac:dyDescent="0.25">
      <c r="A35" s="29" t="s">
        <v>364</v>
      </c>
      <c r="B35" s="31" t="s">
        <v>81</v>
      </c>
      <c r="C35" s="21">
        <v>1</v>
      </c>
    </row>
    <row r="36" spans="1:3" x14ac:dyDescent="0.25">
      <c r="A36" s="29" t="s">
        <v>424</v>
      </c>
      <c r="B36" s="31" t="s">
        <v>81</v>
      </c>
      <c r="C36" s="21">
        <v>1</v>
      </c>
    </row>
    <row r="37" spans="1:3" x14ac:dyDescent="0.25">
      <c r="A37" s="29" t="s">
        <v>368</v>
      </c>
      <c r="B37" s="31" t="s">
        <v>81</v>
      </c>
      <c r="C37" s="21">
        <v>1</v>
      </c>
    </row>
    <row r="38" spans="1:3" x14ac:dyDescent="0.25">
      <c r="A38" s="29" t="s">
        <v>370</v>
      </c>
      <c r="B38" s="31" t="s">
        <v>81</v>
      </c>
      <c r="C38" s="21">
        <v>1</v>
      </c>
    </row>
    <row r="39" spans="1:3" x14ac:dyDescent="0.25">
      <c r="A39" s="29" t="s">
        <v>374</v>
      </c>
      <c r="B39" s="31" t="s">
        <v>81</v>
      </c>
      <c r="C39" s="21">
        <v>1</v>
      </c>
    </row>
    <row r="40" spans="1:3" x14ac:dyDescent="0.25">
      <c r="A40" s="29" t="s">
        <v>378</v>
      </c>
      <c r="B40" s="31" t="s">
        <v>81</v>
      </c>
      <c r="C40" s="21">
        <v>1</v>
      </c>
    </row>
    <row r="41" spans="1:3" x14ac:dyDescent="0.25">
      <c r="A41" s="29" t="s">
        <v>382</v>
      </c>
      <c r="B41" s="31" t="s">
        <v>81</v>
      </c>
      <c r="C41" s="21">
        <v>1</v>
      </c>
    </row>
    <row r="42" spans="1:3" x14ac:dyDescent="0.25">
      <c r="A42" s="29" t="s">
        <v>425</v>
      </c>
      <c r="B42" s="31" t="s">
        <v>81</v>
      </c>
      <c r="C42" s="21">
        <v>1</v>
      </c>
    </row>
    <row r="43" spans="1:3" x14ac:dyDescent="0.25">
      <c r="A43" s="29" t="s">
        <v>390</v>
      </c>
      <c r="B43" s="31" t="s">
        <v>81</v>
      </c>
      <c r="C43" s="21">
        <v>1</v>
      </c>
    </row>
    <row r="44" spans="1:3" x14ac:dyDescent="0.25">
      <c r="A44" s="29" t="s">
        <v>391</v>
      </c>
      <c r="B44" s="31" t="s">
        <v>81</v>
      </c>
      <c r="C44" s="21">
        <v>1</v>
      </c>
    </row>
    <row r="45" spans="1:3" x14ac:dyDescent="0.25">
      <c r="A45" s="29" t="s">
        <v>395</v>
      </c>
      <c r="B45" s="30" t="s">
        <v>396</v>
      </c>
      <c r="C45" s="21">
        <v>1</v>
      </c>
    </row>
    <row r="46" spans="1:3" x14ac:dyDescent="0.25">
      <c r="A46" s="29" t="s">
        <v>397</v>
      </c>
      <c r="B46" s="31" t="s">
        <v>81</v>
      </c>
      <c r="C46" s="21">
        <v>1</v>
      </c>
    </row>
    <row r="47" spans="1:3" x14ac:dyDescent="0.25">
      <c r="A47" s="29" t="s">
        <v>398</v>
      </c>
      <c r="B47" s="31" t="s">
        <v>81</v>
      </c>
      <c r="C47" s="21">
        <v>1</v>
      </c>
    </row>
    <row r="48" spans="1:3" x14ac:dyDescent="0.25">
      <c r="A48" s="29" t="s">
        <v>399</v>
      </c>
      <c r="B48" s="31" t="s">
        <v>81</v>
      </c>
      <c r="C48" s="21">
        <v>1</v>
      </c>
    </row>
    <row r="49" spans="1:3" x14ac:dyDescent="0.25">
      <c r="A49" s="29" t="s">
        <v>400</v>
      </c>
      <c r="B49" s="31" t="s">
        <v>81</v>
      </c>
      <c r="C49" s="21">
        <v>1</v>
      </c>
    </row>
    <row r="50" spans="1:3" x14ac:dyDescent="0.25">
      <c r="A50" s="29" t="s">
        <v>401</v>
      </c>
      <c r="B50" s="31" t="s">
        <v>81</v>
      </c>
      <c r="C50" s="21">
        <v>1</v>
      </c>
    </row>
    <row r="51" spans="1:3" x14ac:dyDescent="0.25">
      <c r="A51" s="29" t="s">
        <v>402</v>
      </c>
      <c r="B51" s="33" t="s">
        <v>81</v>
      </c>
      <c r="C51" s="21">
        <v>1</v>
      </c>
    </row>
    <row r="52" spans="1:3" x14ac:dyDescent="0.25">
      <c r="A52" s="29" t="s">
        <v>403</v>
      </c>
      <c r="B52" s="34" t="s">
        <v>81</v>
      </c>
      <c r="C52" s="21">
        <v>1</v>
      </c>
    </row>
    <row r="53" spans="1:3" x14ac:dyDescent="0.25">
      <c r="A53" s="29" t="s">
        <v>404</v>
      </c>
      <c r="B53" s="31" t="s">
        <v>81</v>
      </c>
      <c r="C53" s="21">
        <v>1</v>
      </c>
    </row>
    <row r="54" spans="1:3" x14ac:dyDescent="0.25">
      <c r="A54" s="29" t="s">
        <v>405</v>
      </c>
      <c r="B54" s="32" t="s">
        <v>81</v>
      </c>
      <c r="C54" s="21">
        <v>1</v>
      </c>
    </row>
    <row r="55" spans="1:3" x14ac:dyDescent="0.25">
      <c r="A55" s="29" t="s">
        <v>406</v>
      </c>
      <c r="B55" s="32" t="s">
        <v>81</v>
      </c>
      <c r="C55" s="21">
        <v>1</v>
      </c>
    </row>
    <row r="56" spans="1:3" x14ac:dyDescent="0.25">
      <c r="A56" s="29" t="s">
        <v>407</v>
      </c>
      <c r="B56" s="32" t="s">
        <v>81</v>
      </c>
      <c r="C56" s="21">
        <v>1</v>
      </c>
    </row>
    <row r="57" spans="1:3" x14ac:dyDescent="0.25">
      <c r="A57" s="29" t="s">
        <v>426</v>
      </c>
      <c r="B57" s="33" t="s">
        <v>81</v>
      </c>
      <c r="C57" s="21">
        <v>1</v>
      </c>
    </row>
    <row r="58" spans="1:3" x14ac:dyDescent="0.25">
      <c r="A58" s="29" t="s">
        <v>358</v>
      </c>
      <c r="B58" s="30" t="s">
        <v>359</v>
      </c>
      <c r="C58" s="21">
        <v>1</v>
      </c>
    </row>
    <row r="59" spans="1:3" x14ac:dyDescent="0.25">
      <c r="A59" s="29" t="s">
        <v>427</v>
      </c>
      <c r="B59" s="30" t="s">
        <v>428</v>
      </c>
      <c r="C59" s="21">
        <v>1</v>
      </c>
    </row>
    <row r="60" spans="1:3" x14ac:dyDescent="0.25">
      <c r="A60" s="29" t="s">
        <v>429</v>
      </c>
      <c r="B60" s="30" t="s">
        <v>430</v>
      </c>
      <c r="C60" s="21">
        <v>1</v>
      </c>
    </row>
    <row r="61" spans="1:3" x14ac:dyDescent="0.25">
      <c r="A61" s="29" t="s">
        <v>431</v>
      </c>
      <c r="B61" s="30" t="s">
        <v>432</v>
      </c>
      <c r="C61" s="21">
        <v>1</v>
      </c>
    </row>
    <row r="62" spans="1:3" x14ac:dyDescent="0.25">
      <c r="A62" s="29" t="s">
        <v>433</v>
      </c>
      <c r="B62" s="32" t="s">
        <v>81</v>
      </c>
      <c r="C62" s="21">
        <v>1</v>
      </c>
    </row>
    <row r="63" spans="1:3" x14ac:dyDescent="0.25">
      <c r="A63" s="29" t="s">
        <v>434</v>
      </c>
      <c r="B63" s="30" t="s">
        <v>435</v>
      </c>
      <c r="C63" s="21">
        <v>1</v>
      </c>
    </row>
    <row r="64" spans="1:3" x14ac:dyDescent="0.25">
      <c r="A64" s="29" t="s">
        <v>436</v>
      </c>
      <c r="B64" s="30" t="s">
        <v>437</v>
      </c>
      <c r="C64" s="21">
        <v>1</v>
      </c>
    </row>
    <row r="65" spans="1:3" x14ac:dyDescent="0.25">
      <c r="A65" s="29" t="s">
        <v>438</v>
      </c>
      <c r="B65" s="32" t="s">
        <v>81</v>
      </c>
      <c r="C65" s="21">
        <v>1</v>
      </c>
    </row>
    <row r="66" spans="1:3" x14ac:dyDescent="0.25">
      <c r="A66" s="29" t="s">
        <v>439</v>
      </c>
      <c r="B66" s="32" t="s">
        <v>81</v>
      </c>
      <c r="C66" s="21">
        <v>1</v>
      </c>
    </row>
    <row r="67" spans="1:3" x14ac:dyDescent="0.25">
      <c r="A67" s="29" t="s">
        <v>440</v>
      </c>
      <c r="B67" s="30" t="s">
        <v>441</v>
      </c>
      <c r="C67" s="21">
        <v>1</v>
      </c>
    </row>
    <row r="68" spans="1:3" x14ac:dyDescent="0.25">
      <c r="A68" s="35" t="s">
        <v>442</v>
      </c>
      <c r="B68" s="30" t="s">
        <v>357</v>
      </c>
      <c r="C68" s="21">
        <v>1</v>
      </c>
    </row>
    <row r="69" spans="1:3" x14ac:dyDescent="0.25">
      <c r="A69" s="29" t="s">
        <v>362</v>
      </c>
      <c r="B69" s="32" t="s">
        <v>81</v>
      </c>
      <c r="C69" s="21">
        <v>1</v>
      </c>
    </row>
    <row r="70" spans="1:3" x14ac:dyDescent="0.25">
      <c r="A70" s="29" t="s">
        <v>366</v>
      </c>
      <c r="B70" s="32" t="s">
        <v>81</v>
      </c>
      <c r="C70" s="21">
        <v>1</v>
      </c>
    </row>
    <row r="71" spans="1:3" x14ac:dyDescent="0.25">
      <c r="A71" s="29" t="s">
        <v>443</v>
      </c>
      <c r="B71" s="32" t="s">
        <v>385</v>
      </c>
      <c r="C71" s="21">
        <v>1</v>
      </c>
    </row>
    <row r="72" spans="1:3" x14ac:dyDescent="0.25">
      <c r="A72" s="29" t="s">
        <v>372</v>
      </c>
      <c r="B72" s="32" t="s">
        <v>444</v>
      </c>
      <c r="C72" s="21">
        <v>1</v>
      </c>
    </row>
    <row r="73" spans="1:3" x14ac:dyDescent="0.25">
      <c r="A73" s="29" t="s">
        <v>376</v>
      </c>
      <c r="B73" s="32" t="s">
        <v>375</v>
      </c>
      <c r="C73" s="21">
        <v>1</v>
      </c>
    </row>
    <row r="74" spans="1:3" x14ac:dyDescent="0.25">
      <c r="A74" s="29" t="s">
        <v>445</v>
      </c>
      <c r="B74" s="32" t="s">
        <v>81</v>
      </c>
      <c r="C74" s="21">
        <v>1</v>
      </c>
    </row>
    <row r="75" spans="1:3" x14ac:dyDescent="0.25">
      <c r="A75" s="29" t="s">
        <v>388</v>
      </c>
      <c r="B75" s="32" t="s">
        <v>81</v>
      </c>
      <c r="C75" s="21">
        <v>1</v>
      </c>
    </row>
    <row r="76" spans="1:3" x14ac:dyDescent="0.25">
      <c r="A76" s="29" t="s">
        <v>446</v>
      </c>
      <c r="B76" s="32" t="s">
        <v>447</v>
      </c>
      <c r="C76" s="21">
        <v>1</v>
      </c>
    </row>
    <row r="77" spans="1:3" x14ac:dyDescent="0.25">
      <c r="A77" s="29" t="s">
        <v>393</v>
      </c>
      <c r="B77" s="32" t="s">
        <v>392</v>
      </c>
      <c r="C77" s="21">
        <v>1</v>
      </c>
    </row>
    <row r="78" spans="1:3" x14ac:dyDescent="0.25">
      <c r="A78" s="29" t="s">
        <v>448</v>
      </c>
      <c r="B78" s="32" t="s">
        <v>81</v>
      </c>
      <c r="C78" s="21">
        <v>1</v>
      </c>
    </row>
    <row r="79" spans="1:3" x14ac:dyDescent="0.25">
      <c r="A79" s="29" t="s">
        <v>449</v>
      </c>
      <c r="B79" s="32" t="s">
        <v>450</v>
      </c>
      <c r="C79" s="21">
        <v>1</v>
      </c>
    </row>
    <row r="80" spans="1:3" x14ac:dyDescent="0.25">
      <c r="A80" s="29" t="s">
        <v>451</v>
      </c>
      <c r="B80" s="32" t="s">
        <v>81</v>
      </c>
      <c r="C80" s="21">
        <v>1</v>
      </c>
    </row>
    <row r="81" spans="1:3" x14ac:dyDescent="0.25">
      <c r="A81" s="29" t="s">
        <v>452</v>
      </c>
      <c r="B81" s="32" t="s">
        <v>453</v>
      </c>
      <c r="C81" s="21">
        <v>1</v>
      </c>
    </row>
    <row r="82" spans="1:3" x14ac:dyDescent="0.25">
      <c r="A82" s="29" t="s">
        <v>454</v>
      </c>
      <c r="B82" s="36" t="s">
        <v>455</v>
      </c>
      <c r="C82" s="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3FE1-F515-4251-A9AA-43C52F7A98AD}">
  <dimension ref="A1:C11"/>
  <sheetViews>
    <sheetView workbookViewId="0">
      <selection activeCell="B23" sqref="B23"/>
    </sheetView>
  </sheetViews>
  <sheetFormatPr defaultRowHeight="15" x14ac:dyDescent="0.25"/>
  <cols>
    <col min="1" max="1" width="17.85546875" style="2" bestFit="1" customWidth="1"/>
    <col min="2" max="2" width="58.42578125" style="2" bestFit="1" customWidth="1"/>
    <col min="3" max="3" width="10.7109375" style="2" bestFit="1" customWidth="1"/>
    <col min="4" max="16384" width="9.140625" style="2"/>
  </cols>
  <sheetData>
    <row r="1" spans="1:3" x14ac:dyDescent="0.25">
      <c r="A1" s="2" t="s">
        <v>2</v>
      </c>
      <c r="B1" s="2" t="s">
        <v>0</v>
      </c>
    </row>
    <row r="2" spans="1:3" x14ac:dyDescent="0.25">
      <c r="A2" s="2" t="s">
        <v>26</v>
      </c>
      <c r="B2" s="2" t="s">
        <v>25</v>
      </c>
    </row>
    <row r="3" spans="1:3" x14ac:dyDescent="0.25">
      <c r="B3" s="2" t="s">
        <v>3</v>
      </c>
      <c r="C3" s="2" t="s">
        <v>11</v>
      </c>
    </row>
    <row r="4" spans="1:3" ht="31.5" x14ac:dyDescent="0.25">
      <c r="A4" s="14" t="s">
        <v>303</v>
      </c>
      <c r="B4" s="2" t="s">
        <v>4</v>
      </c>
      <c r="C4" s="2">
        <v>1</v>
      </c>
    </row>
    <row r="5" spans="1:3" ht="31.5" x14ac:dyDescent="0.25">
      <c r="A5" s="14" t="s">
        <v>296</v>
      </c>
      <c r="B5" s="2" t="s">
        <v>5</v>
      </c>
      <c r="C5" s="2">
        <v>43274</v>
      </c>
    </row>
    <row r="6" spans="1:3" ht="31.5" x14ac:dyDescent="0.25">
      <c r="A6" s="14" t="s">
        <v>297</v>
      </c>
      <c r="B6" s="2" t="s">
        <v>6</v>
      </c>
      <c r="C6" s="2">
        <v>1</v>
      </c>
    </row>
    <row r="7" spans="1:3" ht="31.5" x14ac:dyDescent="0.25">
      <c r="A7" s="14" t="s">
        <v>298</v>
      </c>
      <c r="B7" s="2" t="s">
        <v>7</v>
      </c>
      <c r="C7" s="2">
        <v>1</v>
      </c>
    </row>
    <row r="8" spans="1:3" ht="31.5" x14ac:dyDescent="0.25">
      <c r="A8" s="14" t="s">
        <v>299</v>
      </c>
      <c r="B8" s="2" t="s">
        <v>8</v>
      </c>
      <c r="C8" s="2">
        <v>1</v>
      </c>
    </row>
    <row r="9" spans="1:3" ht="31.5" x14ac:dyDescent="0.25">
      <c r="A9" s="14" t="s">
        <v>300</v>
      </c>
      <c r="B9" s="2" t="s">
        <v>9</v>
      </c>
      <c r="C9" s="3">
        <v>9.9999999999999995E-7</v>
      </c>
    </row>
    <row r="10" spans="1:3" ht="15.75" x14ac:dyDescent="0.25">
      <c r="A10" s="14" t="s">
        <v>301</v>
      </c>
      <c r="B10" s="2" t="s">
        <v>8</v>
      </c>
      <c r="C10" s="2">
        <v>1</v>
      </c>
    </row>
    <row r="11" spans="1:3" ht="31.5" x14ac:dyDescent="0.25">
      <c r="A11" s="14" t="s">
        <v>302</v>
      </c>
      <c r="B11" s="2" t="s">
        <v>10</v>
      </c>
      <c r="C11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82CF-54AF-447B-BEA2-72094364EE9D}">
  <dimension ref="A1:C14"/>
  <sheetViews>
    <sheetView workbookViewId="0">
      <selection activeCell="A5" sqref="A5:A13"/>
    </sheetView>
  </sheetViews>
  <sheetFormatPr defaultRowHeight="15" x14ac:dyDescent="0.25"/>
  <cols>
    <col min="1" max="1" width="34.5703125" bestFit="1" customWidth="1"/>
    <col min="2" max="2" width="52.7109375" bestFit="1" customWidth="1"/>
    <col min="3" max="3" width="10.7109375" bestFit="1" customWidth="1"/>
  </cols>
  <sheetData>
    <row r="1" spans="1:3" x14ac:dyDescent="0.25">
      <c r="A1" t="s">
        <v>1</v>
      </c>
      <c r="B1" t="s">
        <v>27</v>
      </c>
    </row>
    <row r="2" spans="1:3" x14ac:dyDescent="0.25">
      <c r="A2" t="s">
        <v>23</v>
      </c>
      <c r="B2" t="s">
        <v>28</v>
      </c>
    </row>
    <row r="4" spans="1:3" x14ac:dyDescent="0.25">
      <c r="B4" t="s">
        <v>3</v>
      </c>
      <c r="C4" t="s">
        <v>11</v>
      </c>
    </row>
    <row r="5" spans="1:3" x14ac:dyDescent="0.25">
      <c r="A5" s="15" t="s">
        <v>304</v>
      </c>
      <c r="B5" t="s">
        <v>29</v>
      </c>
      <c r="C5">
        <v>1</v>
      </c>
    </row>
    <row r="6" spans="1:3" x14ac:dyDescent="0.25">
      <c r="A6" s="15" t="s">
        <v>305</v>
      </c>
      <c r="B6" t="s">
        <v>30</v>
      </c>
      <c r="C6">
        <v>1</v>
      </c>
    </row>
    <row r="7" spans="1:3" x14ac:dyDescent="0.25">
      <c r="A7" s="16" t="s">
        <v>306</v>
      </c>
      <c r="B7" t="s">
        <v>31</v>
      </c>
      <c r="C7">
        <v>1</v>
      </c>
    </row>
    <row r="8" spans="1:3" x14ac:dyDescent="0.25">
      <c r="A8" s="17"/>
      <c r="B8" t="s">
        <v>32</v>
      </c>
      <c r="C8">
        <v>1</v>
      </c>
    </row>
    <row r="9" spans="1:3" x14ac:dyDescent="0.25">
      <c r="A9" s="16" t="s">
        <v>307</v>
      </c>
      <c r="B9" t="s">
        <v>33</v>
      </c>
      <c r="C9">
        <v>1</v>
      </c>
    </row>
    <row r="10" spans="1:3" x14ac:dyDescent="0.25">
      <c r="A10" s="16" t="s">
        <v>308</v>
      </c>
      <c r="B10" t="s">
        <v>34</v>
      </c>
      <c r="C10">
        <v>1</v>
      </c>
    </row>
    <row r="11" spans="1:3" x14ac:dyDescent="0.25">
      <c r="A11" s="16" t="s">
        <v>309</v>
      </c>
      <c r="B11" t="s">
        <v>35</v>
      </c>
      <c r="C11">
        <v>1</v>
      </c>
    </row>
    <row r="12" spans="1:3" x14ac:dyDescent="0.25">
      <c r="A12" s="17"/>
      <c r="B12" t="s">
        <v>32</v>
      </c>
      <c r="C12">
        <v>1</v>
      </c>
    </row>
    <row r="13" spans="1:3" x14ac:dyDescent="0.25">
      <c r="A13" s="16" t="s">
        <v>310</v>
      </c>
      <c r="B13" t="s">
        <v>36</v>
      </c>
      <c r="C13">
        <v>1</v>
      </c>
    </row>
    <row r="14" spans="1:3" x14ac:dyDescent="0.25">
      <c r="B14" t="s">
        <v>21</v>
      </c>
      <c r="C1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033A-AF52-4893-B3CD-3ACCFB486575}">
  <dimension ref="A1:J11"/>
  <sheetViews>
    <sheetView workbookViewId="0">
      <selection activeCell="D32" sqref="D32"/>
    </sheetView>
  </sheetViews>
  <sheetFormatPr defaultRowHeight="15" x14ac:dyDescent="0.25"/>
  <cols>
    <col min="2" max="2" width="51.140625" bestFit="1" customWidth="1"/>
    <col min="3" max="3" width="10.7109375" bestFit="1" customWidth="1"/>
    <col min="7" max="7" width="14.5703125" bestFit="1" customWidth="1"/>
  </cols>
  <sheetData>
    <row r="1" spans="1:10" x14ac:dyDescent="0.25">
      <c r="A1" t="s">
        <v>1</v>
      </c>
      <c r="B1" t="s">
        <v>13</v>
      </c>
    </row>
    <row r="2" spans="1:10" x14ac:dyDescent="0.25">
      <c r="A2" t="s">
        <v>23</v>
      </c>
      <c r="B2" t="s">
        <v>24</v>
      </c>
    </row>
    <row r="3" spans="1:10" x14ac:dyDescent="0.25">
      <c r="B3" t="s">
        <v>3</v>
      </c>
      <c r="C3" t="s">
        <v>11</v>
      </c>
    </row>
    <row r="4" spans="1:10" ht="15.75" thickBot="1" x14ac:dyDescent="0.3">
      <c r="B4" t="s">
        <v>14</v>
      </c>
      <c r="C4">
        <v>1</v>
      </c>
      <c r="F4" s="18"/>
      <c r="G4" s="19" t="s">
        <v>311</v>
      </c>
      <c r="H4" s="19" t="s">
        <v>312</v>
      </c>
      <c r="I4" s="19"/>
      <c r="J4" s="20"/>
    </row>
    <row r="5" spans="1:10" ht="16.5" thickTop="1" thickBot="1" x14ac:dyDescent="0.3">
      <c r="B5" t="s">
        <v>15</v>
      </c>
      <c r="C5">
        <v>1</v>
      </c>
      <c r="F5" s="18"/>
      <c r="G5" s="19" t="s">
        <v>313</v>
      </c>
      <c r="H5" s="19" t="s">
        <v>314</v>
      </c>
      <c r="I5" s="19" t="s">
        <v>315</v>
      </c>
      <c r="J5" s="20" t="s">
        <v>316</v>
      </c>
    </row>
    <row r="6" spans="1:10" ht="16.5" thickTop="1" thickBot="1" x14ac:dyDescent="0.3">
      <c r="B6" t="s">
        <v>16</v>
      </c>
      <c r="C6">
        <v>1</v>
      </c>
      <c r="F6" s="18"/>
      <c r="G6" s="19" t="s">
        <v>317</v>
      </c>
      <c r="H6" s="19" t="s">
        <v>315</v>
      </c>
      <c r="I6" s="19" t="s">
        <v>316</v>
      </c>
      <c r="J6" s="20"/>
    </row>
    <row r="7" spans="1:10" ht="16.5" thickTop="1" thickBot="1" x14ac:dyDescent="0.3">
      <c r="B7" t="s">
        <v>17</v>
      </c>
      <c r="C7">
        <v>1</v>
      </c>
      <c r="F7" s="18"/>
      <c r="G7" s="19" t="s">
        <v>318</v>
      </c>
      <c r="H7" s="19" t="s">
        <v>319</v>
      </c>
      <c r="I7" s="19" t="s">
        <v>316</v>
      </c>
      <c r="J7" s="20"/>
    </row>
    <row r="8" spans="1:10" ht="16.5" thickTop="1" thickBot="1" x14ac:dyDescent="0.3">
      <c r="B8" t="s">
        <v>18</v>
      </c>
      <c r="C8">
        <v>1</v>
      </c>
      <c r="F8" s="18"/>
      <c r="G8" s="19" t="s">
        <v>320</v>
      </c>
      <c r="H8" s="19" t="s">
        <v>321</v>
      </c>
      <c r="I8" s="19" t="s">
        <v>316</v>
      </c>
      <c r="J8" s="20"/>
    </row>
    <row r="9" spans="1:10" ht="16.5" thickTop="1" thickBot="1" x14ac:dyDescent="0.3">
      <c r="B9" t="s">
        <v>19</v>
      </c>
      <c r="C9">
        <v>1</v>
      </c>
      <c r="F9" s="18"/>
      <c r="G9" s="19" t="s">
        <v>322</v>
      </c>
      <c r="H9" s="19" t="s">
        <v>323</v>
      </c>
      <c r="I9" s="19" t="s">
        <v>316</v>
      </c>
      <c r="J9" s="20"/>
    </row>
    <row r="10" spans="1:10" ht="16.5" thickTop="1" thickBot="1" x14ac:dyDescent="0.3">
      <c r="B10" t="s">
        <v>20</v>
      </c>
      <c r="C10">
        <v>1</v>
      </c>
      <c r="F10" s="18"/>
      <c r="G10" s="19" t="s">
        <v>324</v>
      </c>
      <c r="H10" s="19" t="s">
        <v>325</v>
      </c>
      <c r="I10" s="19" t="s">
        <v>326</v>
      </c>
      <c r="J10" s="20"/>
    </row>
    <row r="11" spans="1:10" ht="15.75" thickTop="1" x14ac:dyDescent="0.25">
      <c r="B11" t="s">
        <v>21</v>
      </c>
      <c r="C1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FB13-1A39-4D11-A2B3-09F108DECE3B}">
  <dimension ref="A1:D52"/>
  <sheetViews>
    <sheetView topLeftCell="B1" workbookViewId="0">
      <selection activeCell="B15" sqref="B15"/>
    </sheetView>
  </sheetViews>
  <sheetFormatPr defaultRowHeight="15" x14ac:dyDescent="0.25"/>
  <cols>
    <col min="1" max="1" width="17" bestFit="1" customWidth="1"/>
    <col min="2" max="2" width="61.85546875" bestFit="1" customWidth="1"/>
    <col min="3" max="3" width="27.85546875" bestFit="1" customWidth="1"/>
    <col min="4" max="4" width="5.5703125" bestFit="1" customWidth="1"/>
  </cols>
  <sheetData>
    <row r="1" spans="1:4" x14ac:dyDescent="0.25">
      <c r="A1" t="s">
        <v>1</v>
      </c>
      <c r="B1" t="s">
        <v>37</v>
      </c>
    </row>
    <row r="2" spans="1:4" x14ac:dyDescent="0.25">
      <c r="A2" t="s">
        <v>23</v>
      </c>
      <c r="B2" t="s">
        <v>38</v>
      </c>
    </row>
    <row r="4" spans="1:4" x14ac:dyDescent="0.25">
      <c r="A4" t="s">
        <v>39</v>
      </c>
      <c r="B4" t="s">
        <v>40</v>
      </c>
      <c r="C4" t="s">
        <v>41</v>
      </c>
      <c r="D4" t="s">
        <v>42</v>
      </c>
    </row>
    <row r="5" spans="1:4" ht="15.75" x14ac:dyDescent="0.25">
      <c r="A5" s="4" t="s">
        <v>43</v>
      </c>
      <c r="B5" s="4" t="s">
        <v>44</v>
      </c>
      <c r="C5" s="5" t="s">
        <v>45</v>
      </c>
      <c r="D5" s="4">
        <v>1</v>
      </c>
    </row>
    <row r="6" spans="1:4" ht="15.75" x14ac:dyDescent="0.25">
      <c r="A6" s="4" t="s">
        <v>46</v>
      </c>
      <c r="B6" s="4" t="s">
        <v>47</v>
      </c>
      <c r="C6" s="6" t="s">
        <v>48</v>
      </c>
      <c r="D6" s="4">
        <v>0.01</v>
      </c>
    </row>
    <row r="7" spans="1:4" ht="15.75" x14ac:dyDescent="0.25">
      <c r="A7" s="4" t="s">
        <v>49</v>
      </c>
      <c r="B7" s="4" t="s">
        <v>50</v>
      </c>
      <c r="C7" s="6" t="s">
        <v>51</v>
      </c>
      <c r="D7" s="4">
        <v>0.01</v>
      </c>
    </row>
    <row r="8" spans="1:4" ht="15.75" x14ac:dyDescent="0.25">
      <c r="A8" s="4" t="s">
        <v>52</v>
      </c>
      <c r="B8" s="4" t="s">
        <v>53</v>
      </c>
      <c r="C8" s="6" t="s">
        <v>54</v>
      </c>
      <c r="D8" s="4">
        <v>0.01</v>
      </c>
    </row>
    <row r="9" spans="1:4" ht="15.75" x14ac:dyDescent="0.25">
      <c r="A9" s="4" t="s">
        <v>55</v>
      </c>
      <c r="B9" s="4" t="s">
        <v>56</v>
      </c>
      <c r="C9" s="6" t="s">
        <v>57</v>
      </c>
      <c r="D9" s="4">
        <v>0.01</v>
      </c>
    </row>
    <row r="10" spans="1:4" ht="15.75" x14ac:dyDescent="0.25">
      <c r="A10" s="4" t="s">
        <v>58</v>
      </c>
      <c r="B10" s="4" t="s">
        <v>59</v>
      </c>
      <c r="C10" s="6" t="s">
        <v>60</v>
      </c>
      <c r="D10" s="4">
        <v>0.01</v>
      </c>
    </row>
    <row r="11" spans="1:4" ht="15.75" x14ac:dyDescent="0.25">
      <c r="A11" s="4" t="s">
        <v>61</v>
      </c>
      <c r="B11" s="4" t="s">
        <v>62</v>
      </c>
      <c r="C11" s="5" t="s">
        <v>63</v>
      </c>
      <c r="D11" s="4">
        <v>0.01</v>
      </c>
    </row>
    <row r="12" spans="1:4" ht="15.75" x14ac:dyDescent="0.25">
      <c r="A12" s="4" t="s">
        <v>64</v>
      </c>
      <c r="B12" s="4" t="s">
        <v>65</v>
      </c>
      <c r="C12" s="5" t="s">
        <v>66</v>
      </c>
      <c r="D12" s="4">
        <v>1</v>
      </c>
    </row>
    <row r="13" spans="1:4" ht="15.75" x14ac:dyDescent="0.25">
      <c r="A13" s="4" t="s">
        <v>67</v>
      </c>
      <c r="B13" s="4" t="s">
        <v>68</v>
      </c>
      <c r="C13" s="5" t="s">
        <v>69</v>
      </c>
      <c r="D13" s="4">
        <v>1</v>
      </c>
    </row>
    <row r="14" spans="1:4" ht="15.75" x14ac:dyDescent="0.25">
      <c r="A14" s="4" t="s">
        <v>70</v>
      </c>
      <c r="B14" s="4" t="s">
        <v>71</v>
      </c>
      <c r="C14" s="5" t="s">
        <v>72</v>
      </c>
      <c r="D14" s="4">
        <v>1</v>
      </c>
    </row>
    <row r="15" spans="1:4" ht="15.75" x14ac:dyDescent="0.25">
      <c r="A15" s="4" t="s">
        <v>73</v>
      </c>
      <c r="B15" s="4" t="s">
        <v>74</v>
      </c>
      <c r="C15" s="4" t="s">
        <v>75</v>
      </c>
      <c r="D15" s="4">
        <v>1</v>
      </c>
    </row>
    <row r="16" spans="1:4" ht="15.75" x14ac:dyDescent="0.25">
      <c r="A16" s="4" t="s">
        <v>76</v>
      </c>
      <c r="B16" s="4" t="s">
        <v>77</v>
      </c>
      <c r="C16" s="5" t="s">
        <v>78</v>
      </c>
      <c r="D16" s="4">
        <v>1</v>
      </c>
    </row>
    <row r="17" spans="1:4" ht="15.75" x14ac:dyDescent="0.25">
      <c r="A17" s="4" t="s">
        <v>79</v>
      </c>
      <c r="B17" s="4" t="s">
        <v>80</v>
      </c>
      <c r="C17" s="4" t="s">
        <v>81</v>
      </c>
      <c r="D17" s="4">
        <v>1</v>
      </c>
    </row>
    <row r="18" spans="1:4" ht="15.75" x14ac:dyDescent="0.25">
      <c r="A18" s="4" t="s">
        <v>82</v>
      </c>
      <c r="B18" s="4" t="s">
        <v>83</v>
      </c>
      <c r="C18" s="5" t="s">
        <v>84</v>
      </c>
      <c r="D18" s="4">
        <v>1</v>
      </c>
    </row>
    <row r="19" spans="1:4" ht="15.75" x14ac:dyDescent="0.25">
      <c r="A19" s="4" t="s">
        <v>85</v>
      </c>
      <c r="B19" s="4" t="s">
        <v>86</v>
      </c>
      <c r="C19" s="5" t="s">
        <v>87</v>
      </c>
      <c r="D19" s="4">
        <v>1</v>
      </c>
    </row>
    <row r="20" spans="1:4" ht="15.75" x14ac:dyDescent="0.25">
      <c r="A20" s="4" t="s">
        <v>88</v>
      </c>
      <c r="B20" s="4" t="s">
        <v>89</v>
      </c>
      <c r="C20" s="4" t="s">
        <v>81</v>
      </c>
      <c r="D20" s="4">
        <v>1</v>
      </c>
    </row>
    <row r="21" spans="1:4" ht="15.75" x14ac:dyDescent="0.25">
      <c r="A21" s="4" t="s">
        <v>90</v>
      </c>
      <c r="B21" s="4" t="s">
        <v>91</v>
      </c>
      <c r="C21" s="4" t="s">
        <v>81</v>
      </c>
      <c r="D21" s="4">
        <v>1</v>
      </c>
    </row>
    <row r="22" spans="1:4" ht="15.75" x14ac:dyDescent="0.25">
      <c r="A22" s="4" t="s">
        <v>92</v>
      </c>
      <c r="B22" s="4" t="s">
        <v>93</v>
      </c>
      <c r="C22" s="4" t="s">
        <v>81</v>
      </c>
      <c r="D22" s="4">
        <v>1</v>
      </c>
    </row>
    <row r="23" spans="1:4" ht="15.75" x14ac:dyDescent="0.25">
      <c r="A23" s="4" t="s">
        <v>94</v>
      </c>
      <c r="B23" s="4" t="s">
        <v>95</v>
      </c>
      <c r="C23" s="4" t="s">
        <v>81</v>
      </c>
      <c r="D23" s="4">
        <v>1</v>
      </c>
    </row>
    <row r="24" spans="1:4" ht="15.75" x14ac:dyDescent="0.25">
      <c r="A24" s="4" t="s">
        <v>94</v>
      </c>
      <c r="B24" s="4" t="s">
        <v>96</v>
      </c>
      <c r="C24" s="4" t="s">
        <v>81</v>
      </c>
      <c r="D24" s="4">
        <v>1</v>
      </c>
    </row>
    <row r="25" spans="1:4" ht="15.75" x14ac:dyDescent="0.25">
      <c r="A25" s="4" t="s">
        <v>94</v>
      </c>
      <c r="B25" s="4" t="s">
        <v>97</v>
      </c>
      <c r="C25" s="4" t="s">
        <v>81</v>
      </c>
      <c r="D25" s="4">
        <v>1</v>
      </c>
    </row>
    <row r="26" spans="1:4" ht="15.75" x14ac:dyDescent="0.25">
      <c r="A26" s="4" t="s">
        <v>94</v>
      </c>
      <c r="B26" s="4" t="s">
        <v>98</v>
      </c>
      <c r="C26" s="4" t="s">
        <v>81</v>
      </c>
      <c r="D26" s="4">
        <v>1</v>
      </c>
    </row>
    <row r="27" spans="1:4" ht="15.75" x14ac:dyDescent="0.25">
      <c r="A27" s="4" t="s">
        <v>94</v>
      </c>
      <c r="B27" s="4" t="s">
        <v>99</v>
      </c>
      <c r="C27" s="4" t="s">
        <v>81</v>
      </c>
      <c r="D27" s="4">
        <v>1</v>
      </c>
    </row>
    <row r="28" spans="1:4" ht="15.75" x14ac:dyDescent="0.25">
      <c r="A28" s="4" t="s">
        <v>94</v>
      </c>
      <c r="B28" s="4" t="s">
        <v>100</v>
      </c>
      <c r="C28" s="4" t="s">
        <v>81</v>
      </c>
      <c r="D28" s="4">
        <v>1</v>
      </c>
    </row>
    <row r="29" spans="1:4" ht="15.75" x14ac:dyDescent="0.25">
      <c r="A29" s="4" t="s">
        <v>94</v>
      </c>
      <c r="B29" s="4" t="s">
        <v>101</v>
      </c>
      <c r="C29" s="5" t="s">
        <v>102</v>
      </c>
      <c r="D29" s="4">
        <v>1</v>
      </c>
    </row>
    <row r="30" spans="1:4" ht="15.75" x14ac:dyDescent="0.25">
      <c r="A30" s="4" t="s">
        <v>94</v>
      </c>
      <c r="B30" s="4" t="s">
        <v>103</v>
      </c>
      <c r="C30" s="4" t="s">
        <v>81</v>
      </c>
      <c r="D30" s="4">
        <v>1</v>
      </c>
    </row>
    <row r="31" spans="1:4" ht="15.75" x14ac:dyDescent="0.25">
      <c r="A31" s="4" t="s">
        <v>94</v>
      </c>
      <c r="B31" s="4" t="s">
        <v>104</v>
      </c>
      <c r="C31" s="4" t="s">
        <v>81</v>
      </c>
      <c r="D31" s="4">
        <v>1</v>
      </c>
    </row>
    <row r="32" spans="1:4" ht="15.75" x14ac:dyDescent="0.25">
      <c r="A32" s="4" t="s">
        <v>94</v>
      </c>
      <c r="B32" s="4" t="s">
        <v>105</v>
      </c>
      <c r="C32" s="4" t="s">
        <v>81</v>
      </c>
      <c r="D32" s="4">
        <v>1</v>
      </c>
    </row>
    <row r="33" spans="1:4" ht="15.75" x14ac:dyDescent="0.25">
      <c r="A33" s="4" t="s">
        <v>94</v>
      </c>
      <c r="B33" s="4" t="s">
        <v>106</v>
      </c>
      <c r="C33" s="4" t="s">
        <v>81</v>
      </c>
      <c r="D33" s="4">
        <v>1</v>
      </c>
    </row>
    <row r="34" spans="1:4" ht="15.75" x14ac:dyDescent="0.25">
      <c r="A34" s="4" t="s">
        <v>94</v>
      </c>
      <c r="B34" s="4" t="s">
        <v>107</v>
      </c>
      <c r="C34" s="4" t="s">
        <v>81</v>
      </c>
      <c r="D34" s="4">
        <v>1</v>
      </c>
    </row>
    <row r="35" spans="1:4" ht="15.75" x14ac:dyDescent="0.25">
      <c r="A35" s="4" t="s">
        <v>94</v>
      </c>
      <c r="B35" s="4" t="s">
        <v>108</v>
      </c>
      <c r="C35" s="4" t="s">
        <v>81</v>
      </c>
      <c r="D35" s="4">
        <v>1</v>
      </c>
    </row>
    <row r="36" spans="1:4" ht="15.75" x14ac:dyDescent="0.25">
      <c r="A36" s="4" t="s">
        <v>94</v>
      </c>
      <c r="B36" s="4" t="s">
        <v>109</v>
      </c>
      <c r="C36" s="4" t="s">
        <v>81</v>
      </c>
      <c r="D36" s="4">
        <v>1</v>
      </c>
    </row>
    <row r="37" spans="1:4" ht="15.75" x14ac:dyDescent="0.25">
      <c r="A37" s="4" t="s">
        <v>94</v>
      </c>
      <c r="B37" s="4" t="s">
        <v>110</v>
      </c>
      <c r="C37" s="4" t="s">
        <v>81</v>
      </c>
      <c r="D37" s="4">
        <v>1</v>
      </c>
    </row>
    <row r="38" spans="1:4" ht="15.75" x14ac:dyDescent="0.25">
      <c r="A38" s="4" t="s">
        <v>94</v>
      </c>
      <c r="B38" s="4" t="s">
        <v>111</v>
      </c>
      <c r="C38" s="4" t="s">
        <v>81</v>
      </c>
      <c r="D38" s="4">
        <v>1</v>
      </c>
    </row>
    <row r="39" spans="1:4" ht="15.75" x14ac:dyDescent="0.25">
      <c r="A39" s="4" t="s">
        <v>94</v>
      </c>
      <c r="B39" s="4" t="s">
        <v>112</v>
      </c>
      <c r="C39" s="4" t="s">
        <v>81</v>
      </c>
      <c r="D39" s="4">
        <v>1</v>
      </c>
    </row>
    <row r="40" spans="1:4" ht="15.75" x14ac:dyDescent="0.25">
      <c r="A40" s="4" t="s">
        <v>94</v>
      </c>
      <c r="B40" s="4" t="s">
        <v>113</v>
      </c>
      <c r="C40" s="4" t="s">
        <v>81</v>
      </c>
      <c r="D40" s="4">
        <v>1</v>
      </c>
    </row>
    <row r="41" spans="1:4" ht="15.75" x14ac:dyDescent="0.25">
      <c r="A41" s="4" t="s">
        <v>94</v>
      </c>
      <c r="B41" s="4" t="s">
        <v>114</v>
      </c>
      <c r="C41" s="4" t="s">
        <v>81</v>
      </c>
      <c r="D41" s="4">
        <v>1</v>
      </c>
    </row>
    <row r="42" spans="1:4" ht="15.75" x14ac:dyDescent="0.25">
      <c r="A42" s="4" t="s">
        <v>94</v>
      </c>
      <c r="B42" s="4" t="s">
        <v>115</v>
      </c>
      <c r="C42" s="4" t="s">
        <v>81</v>
      </c>
      <c r="D42" s="4">
        <v>1</v>
      </c>
    </row>
    <row r="43" spans="1:4" ht="15.75" x14ac:dyDescent="0.25">
      <c r="A43" s="4" t="s">
        <v>94</v>
      </c>
      <c r="B43" s="4" t="s">
        <v>116</v>
      </c>
      <c r="C43" s="4" t="s">
        <v>81</v>
      </c>
      <c r="D43" s="4">
        <v>1</v>
      </c>
    </row>
    <row r="44" spans="1:4" ht="15.75" x14ac:dyDescent="0.25">
      <c r="A44" s="4" t="s">
        <v>94</v>
      </c>
      <c r="B44" s="4" t="s">
        <v>117</v>
      </c>
      <c r="C44" s="4" t="s">
        <v>81</v>
      </c>
      <c r="D44" s="4">
        <v>1</v>
      </c>
    </row>
    <row r="45" spans="1:4" ht="15.75" x14ac:dyDescent="0.25">
      <c r="A45" s="4" t="s">
        <v>94</v>
      </c>
      <c r="B45" s="4" t="s">
        <v>118</v>
      </c>
      <c r="C45" s="4" t="s">
        <v>81</v>
      </c>
      <c r="D45" s="4">
        <v>1</v>
      </c>
    </row>
    <row r="46" spans="1:4" ht="15.75" x14ac:dyDescent="0.25">
      <c r="A46" s="4" t="s">
        <v>94</v>
      </c>
      <c r="B46" s="4" t="s">
        <v>119</v>
      </c>
      <c r="C46" s="4" t="s">
        <v>81</v>
      </c>
      <c r="D46" s="4">
        <v>1</v>
      </c>
    </row>
    <row r="47" spans="1:4" ht="15.75" x14ac:dyDescent="0.25">
      <c r="A47" s="4" t="s">
        <v>94</v>
      </c>
      <c r="B47" s="4" t="s">
        <v>120</v>
      </c>
      <c r="C47" s="4" t="s">
        <v>81</v>
      </c>
      <c r="D47" s="4">
        <v>1</v>
      </c>
    </row>
    <row r="48" spans="1:4" ht="15.75" x14ac:dyDescent="0.25">
      <c r="A48" s="4" t="s">
        <v>94</v>
      </c>
      <c r="B48" s="4" t="s">
        <v>121</v>
      </c>
      <c r="C48" s="4" t="s">
        <v>81</v>
      </c>
      <c r="D48" s="4">
        <v>1</v>
      </c>
    </row>
    <row r="49" spans="1:4" ht="15.75" x14ac:dyDescent="0.25">
      <c r="A49" s="4" t="s">
        <v>122</v>
      </c>
      <c r="B49" s="4" t="s">
        <v>123</v>
      </c>
      <c r="C49" s="4" t="s">
        <v>81</v>
      </c>
      <c r="D49" s="4">
        <v>1</v>
      </c>
    </row>
    <row r="50" spans="1:4" ht="15.75" x14ac:dyDescent="0.25">
      <c r="A50" s="4" t="s">
        <v>124</v>
      </c>
      <c r="B50" s="4" t="s">
        <v>123</v>
      </c>
      <c r="C50" s="5" t="s">
        <v>125</v>
      </c>
      <c r="D50" s="4">
        <v>1</v>
      </c>
    </row>
    <row r="51" spans="1:4" ht="15.75" x14ac:dyDescent="0.25">
      <c r="A51" s="4" t="s">
        <v>126</v>
      </c>
      <c r="B51" s="4" t="s">
        <v>127</v>
      </c>
      <c r="C51" s="5" t="s">
        <v>128</v>
      </c>
      <c r="D51" s="4">
        <v>1</v>
      </c>
    </row>
    <row r="52" spans="1:4" ht="15.75" x14ac:dyDescent="0.25">
      <c r="A52" s="4" t="s">
        <v>129</v>
      </c>
      <c r="B52" s="4" t="s">
        <v>127</v>
      </c>
      <c r="C52" s="5" t="s">
        <v>130</v>
      </c>
      <c r="D52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19D9-8C7A-4DA4-B293-457CFE322C7D}">
  <dimension ref="A1:C18"/>
  <sheetViews>
    <sheetView workbookViewId="0">
      <selection activeCell="B22" sqref="B22"/>
    </sheetView>
  </sheetViews>
  <sheetFormatPr defaultRowHeight="15" x14ac:dyDescent="0.25"/>
  <cols>
    <col min="1" max="1" width="16.85546875" bestFit="1" customWidth="1"/>
    <col min="2" max="2" width="60.85546875" bestFit="1" customWidth="1"/>
  </cols>
  <sheetData>
    <row r="1" spans="1:3" x14ac:dyDescent="0.25">
      <c r="A1" t="s">
        <v>1</v>
      </c>
      <c r="B1" t="s">
        <v>131</v>
      </c>
    </row>
    <row r="2" spans="1:3" x14ac:dyDescent="0.25">
      <c r="A2" t="s">
        <v>23</v>
      </c>
      <c r="B2" t="s">
        <v>132</v>
      </c>
    </row>
    <row r="4" spans="1:3" x14ac:dyDescent="0.25">
      <c r="A4" t="s">
        <v>39</v>
      </c>
      <c r="B4" t="s">
        <v>41</v>
      </c>
      <c r="C4" t="s">
        <v>42</v>
      </c>
    </row>
    <row r="5" spans="1:3" ht="15.75" x14ac:dyDescent="0.25">
      <c r="A5" t="s">
        <v>133</v>
      </c>
      <c r="B5" s="7" t="s">
        <v>134</v>
      </c>
      <c r="C5">
        <v>1</v>
      </c>
    </row>
    <row r="6" spans="1:3" x14ac:dyDescent="0.25">
      <c r="A6" t="s">
        <v>135</v>
      </c>
      <c r="B6" t="s">
        <v>81</v>
      </c>
      <c r="C6">
        <v>1</v>
      </c>
    </row>
    <row r="7" spans="1:3" x14ac:dyDescent="0.25">
      <c r="A7" t="s">
        <v>136</v>
      </c>
      <c r="B7" t="s">
        <v>81</v>
      </c>
      <c r="C7">
        <v>1</v>
      </c>
    </row>
    <row r="8" spans="1:3" x14ac:dyDescent="0.25">
      <c r="A8" t="s">
        <v>137</v>
      </c>
      <c r="B8" t="s">
        <v>81</v>
      </c>
      <c r="C8">
        <v>1</v>
      </c>
    </row>
    <row r="9" spans="1:3" ht="15.75" x14ac:dyDescent="0.25">
      <c r="A9" t="s">
        <v>138</v>
      </c>
      <c r="B9" s="7" t="s">
        <v>139</v>
      </c>
      <c r="C9">
        <v>1</v>
      </c>
    </row>
    <row r="10" spans="1:3" x14ac:dyDescent="0.25">
      <c r="A10" t="s">
        <v>140</v>
      </c>
      <c r="B10" t="s">
        <v>81</v>
      </c>
      <c r="C10">
        <v>1</v>
      </c>
    </row>
    <row r="11" spans="1:3" x14ac:dyDescent="0.25">
      <c r="A11" t="s">
        <v>141</v>
      </c>
      <c r="B11" t="s">
        <v>81</v>
      </c>
      <c r="C11">
        <v>1</v>
      </c>
    </row>
    <row r="12" spans="1:3" ht="15.75" x14ac:dyDescent="0.25">
      <c r="A12" t="s">
        <v>142</v>
      </c>
      <c r="B12" s="7" t="s">
        <v>143</v>
      </c>
      <c r="C12">
        <v>1</v>
      </c>
    </row>
    <row r="13" spans="1:3" ht="15.75" x14ac:dyDescent="0.25">
      <c r="A13" t="s">
        <v>144</v>
      </c>
      <c r="B13" s="7" t="s">
        <v>145</v>
      </c>
      <c r="C13">
        <v>1</v>
      </c>
    </row>
    <row r="14" spans="1:3" ht="15.75" x14ac:dyDescent="0.25">
      <c r="A14" t="s">
        <v>146</v>
      </c>
      <c r="B14" s="7" t="s">
        <v>147</v>
      </c>
      <c r="C14" s="8">
        <f>32/1000</f>
        <v>3.2000000000000001E-2</v>
      </c>
    </row>
    <row r="15" spans="1:3" ht="15.75" x14ac:dyDescent="0.25">
      <c r="A15" t="s">
        <v>148</v>
      </c>
      <c r="B15" s="7" t="s">
        <v>149</v>
      </c>
      <c r="C15">
        <v>1</v>
      </c>
    </row>
    <row r="16" spans="1:3" ht="15.75" x14ac:dyDescent="0.25">
      <c r="A16" t="s">
        <v>150</v>
      </c>
      <c r="B16" s="7" t="s">
        <v>151</v>
      </c>
      <c r="C16">
        <v>1</v>
      </c>
    </row>
    <row r="17" spans="1:3" ht="15.75" x14ac:dyDescent="0.25">
      <c r="A17" t="s">
        <v>152</v>
      </c>
      <c r="B17" s="7" t="s">
        <v>153</v>
      </c>
      <c r="C17">
        <v>1</v>
      </c>
    </row>
    <row r="18" spans="1:3" ht="15.75" x14ac:dyDescent="0.25">
      <c r="A18" t="s">
        <v>154</v>
      </c>
      <c r="B18" s="7" t="s">
        <v>155</v>
      </c>
      <c r="C1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60D2-36F0-4181-A5F4-58DEBB88457C}">
  <dimension ref="A1:I36"/>
  <sheetViews>
    <sheetView topLeftCell="A4" workbookViewId="0">
      <selection activeCell="B5" sqref="B5:B36"/>
    </sheetView>
  </sheetViews>
  <sheetFormatPr defaultRowHeight="15" x14ac:dyDescent="0.25"/>
  <cols>
    <col min="1" max="1" width="34.140625" bestFit="1" customWidth="1"/>
    <col min="2" max="2" width="31.28515625" bestFit="1" customWidth="1"/>
    <col min="6" max="6" width="18" bestFit="1" customWidth="1"/>
    <col min="7" max="7" width="10.7109375" bestFit="1" customWidth="1"/>
    <col min="8" max="8" width="11.7109375" bestFit="1" customWidth="1"/>
    <col min="9" max="9" width="12" bestFit="1" customWidth="1"/>
  </cols>
  <sheetData>
    <row r="1" spans="1:9" x14ac:dyDescent="0.25">
      <c r="A1" t="s">
        <v>1</v>
      </c>
      <c r="B1" t="s">
        <v>156</v>
      </c>
    </row>
    <row r="2" spans="1:9" x14ac:dyDescent="0.25">
      <c r="A2" t="s">
        <v>23</v>
      </c>
      <c r="B2" t="s">
        <v>157</v>
      </c>
    </row>
    <row r="4" spans="1:9" x14ac:dyDescent="0.25">
      <c r="F4" t="s">
        <v>172</v>
      </c>
      <c r="G4" t="s">
        <v>173</v>
      </c>
      <c r="H4" t="s">
        <v>174</v>
      </c>
      <c r="I4" t="s">
        <v>175</v>
      </c>
    </row>
    <row r="5" spans="1:9" x14ac:dyDescent="0.25">
      <c r="A5" s="9" t="s">
        <v>158</v>
      </c>
      <c r="B5" s="57"/>
      <c r="F5" t="s">
        <v>176</v>
      </c>
      <c r="G5" t="s">
        <v>177</v>
      </c>
      <c r="H5">
        <v>-35.758099999999999</v>
      </c>
      <c r="I5">
        <v>139.2621833</v>
      </c>
    </row>
    <row r="6" spans="1:9" x14ac:dyDescent="0.25">
      <c r="A6" s="9"/>
      <c r="B6" s="57"/>
      <c r="F6" t="s">
        <v>178</v>
      </c>
      <c r="G6" t="s">
        <v>179</v>
      </c>
      <c r="H6">
        <v>-35.902659999999997</v>
      </c>
      <c r="I6">
        <v>139.39676</v>
      </c>
    </row>
    <row r="7" spans="1:9" x14ac:dyDescent="0.25">
      <c r="A7" s="9" t="s">
        <v>159</v>
      </c>
      <c r="B7" s="57"/>
      <c r="F7" t="s">
        <v>180</v>
      </c>
      <c r="G7" t="s">
        <v>181</v>
      </c>
      <c r="H7">
        <v>-36.057830000000003</v>
      </c>
      <c r="I7">
        <v>139.58403000000001</v>
      </c>
    </row>
    <row r="8" spans="1:9" x14ac:dyDescent="0.25">
      <c r="A8" s="9" t="s">
        <v>160</v>
      </c>
      <c r="B8" s="57"/>
      <c r="F8" t="s">
        <v>182</v>
      </c>
      <c r="G8" t="s">
        <v>183</v>
      </c>
      <c r="H8">
        <v>-36.132800000000003</v>
      </c>
      <c r="I8">
        <v>139.6114</v>
      </c>
    </row>
    <row r="9" spans="1:9" x14ac:dyDescent="0.25">
      <c r="A9" s="9"/>
      <c r="B9" s="57"/>
      <c r="F9" t="s">
        <v>184</v>
      </c>
      <c r="G9" t="s">
        <v>185</v>
      </c>
      <c r="H9">
        <v>-35.951599999999999</v>
      </c>
      <c r="I9">
        <v>139.49170000000001</v>
      </c>
    </row>
    <row r="10" spans="1:9" x14ac:dyDescent="0.25">
      <c r="A10" s="9" t="s">
        <v>161</v>
      </c>
      <c r="B10" s="57"/>
      <c r="F10" t="s">
        <v>186</v>
      </c>
      <c r="G10" t="s">
        <v>187</v>
      </c>
      <c r="H10">
        <v>-35.928194099999999</v>
      </c>
      <c r="I10">
        <v>139.43896810000001</v>
      </c>
    </row>
    <row r="11" spans="1:9" x14ac:dyDescent="0.25">
      <c r="B11" s="57"/>
    </row>
    <row r="12" spans="1:9" x14ac:dyDescent="0.25">
      <c r="B12" s="57"/>
    </row>
    <row r="13" spans="1:9" x14ac:dyDescent="0.25">
      <c r="A13" s="9" t="s">
        <v>162</v>
      </c>
      <c r="B13" s="57"/>
    </row>
    <row r="14" spans="1:9" x14ac:dyDescent="0.25">
      <c r="A14" s="9"/>
      <c r="B14" s="57"/>
    </row>
    <row r="15" spans="1:9" x14ac:dyDescent="0.25">
      <c r="A15" s="9" t="s">
        <v>163</v>
      </c>
      <c r="B15" s="57"/>
    </row>
    <row r="16" spans="1:9" x14ac:dyDescent="0.25">
      <c r="A16" s="9" t="s">
        <v>164</v>
      </c>
      <c r="B16" s="57"/>
    </row>
    <row r="17" spans="1:2" x14ac:dyDescent="0.25">
      <c r="A17" s="9"/>
      <c r="B17" s="57"/>
    </row>
    <row r="18" spans="1:2" x14ac:dyDescent="0.25">
      <c r="A18" s="9" t="s">
        <v>161</v>
      </c>
      <c r="B18" s="57"/>
    </row>
    <row r="19" spans="1:2" x14ac:dyDescent="0.25">
      <c r="B19" s="57"/>
    </row>
    <row r="20" spans="1:2" x14ac:dyDescent="0.25">
      <c r="B20" s="57"/>
    </row>
    <row r="21" spans="1:2" x14ac:dyDescent="0.25">
      <c r="B21" s="57"/>
    </row>
    <row r="22" spans="1:2" x14ac:dyDescent="0.25">
      <c r="A22" s="9" t="s">
        <v>165</v>
      </c>
      <c r="B22" s="57"/>
    </row>
    <row r="23" spans="1:2" x14ac:dyDescent="0.25">
      <c r="A23" s="9"/>
      <c r="B23" s="57"/>
    </row>
    <row r="24" spans="1:2" x14ac:dyDescent="0.25">
      <c r="A24" s="9" t="s">
        <v>166</v>
      </c>
      <c r="B24" s="57"/>
    </row>
    <row r="25" spans="1:2" x14ac:dyDescent="0.25">
      <c r="A25" s="9" t="s">
        <v>167</v>
      </c>
      <c r="B25" s="57"/>
    </row>
    <row r="26" spans="1:2" x14ac:dyDescent="0.25">
      <c r="A26" s="9"/>
      <c r="B26" s="57"/>
    </row>
    <row r="27" spans="1:2" x14ac:dyDescent="0.25">
      <c r="A27" s="9" t="s">
        <v>168</v>
      </c>
      <c r="B27" s="57"/>
    </row>
    <row r="28" spans="1:2" x14ac:dyDescent="0.25">
      <c r="B28" s="57"/>
    </row>
    <row r="29" spans="1:2" x14ac:dyDescent="0.25">
      <c r="B29" s="57"/>
    </row>
    <row r="30" spans="1:2" x14ac:dyDescent="0.25">
      <c r="B30" s="57"/>
    </row>
    <row r="31" spans="1:2" x14ac:dyDescent="0.25">
      <c r="A31" s="9" t="s">
        <v>169</v>
      </c>
      <c r="B31" s="57"/>
    </row>
    <row r="32" spans="1:2" x14ac:dyDescent="0.25">
      <c r="A32" s="9"/>
      <c r="B32" s="57"/>
    </row>
    <row r="33" spans="1:2" x14ac:dyDescent="0.25">
      <c r="A33" s="9" t="s">
        <v>170</v>
      </c>
      <c r="B33" s="57"/>
    </row>
    <row r="34" spans="1:2" x14ac:dyDescent="0.25">
      <c r="A34" s="9" t="s">
        <v>171</v>
      </c>
      <c r="B34" s="57"/>
    </row>
    <row r="35" spans="1:2" x14ac:dyDescent="0.25">
      <c r="A35" s="9"/>
      <c r="B35" s="57"/>
    </row>
    <row r="36" spans="1:2" x14ac:dyDescent="0.25">
      <c r="A36" s="9" t="s">
        <v>168</v>
      </c>
      <c r="B36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8BDB-9F63-483B-A709-C2FA29634978}">
  <dimension ref="A1:C34"/>
  <sheetViews>
    <sheetView workbookViewId="0">
      <selection activeCell="B23" sqref="B23"/>
    </sheetView>
  </sheetViews>
  <sheetFormatPr defaultRowHeight="15" x14ac:dyDescent="0.25"/>
  <cols>
    <col min="1" max="1" width="34.85546875" bestFit="1" customWidth="1"/>
    <col min="2" max="2" width="51.85546875" bestFit="1" customWidth="1"/>
  </cols>
  <sheetData>
    <row r="1" spans="1:3" x14ac:dyDescent="0.25">
      <c r="A1" t="s">
        <v>1</v>
      </c>
      <c r="B1" t="s">
        <v>188</v>
      </c>
    </row>
    <row r="2" spans="1:3" x14ac:dyDescent="0.25">
      <c r="A2" t="s">
        <v>23</v>
      </c>
      <c r="B2" t="s">
        <v>189</v>
      </c>
    </row>
    <row r="5" spans="1:3" x14ac:dyDescent="0.25">
      <c r="A5" s="9" t="s">
        <v>190</v>
      </c>
      <c r="B5" s="57"/>
      <c r="C5" s="57"/>
    </row>
    <row r="6" spans="1:3" x14ac:dyDescent="0.25">
      <c r="A6" s="9"/>
      <c r="B6" s="57"/>
      <c r="C6" s="57"/>
    </row>
    <row r="7" spans="1:3" x14ac:dyDescent="0.25">
      <c r="A7" s="9" t="s">
        <v>159</v>
      </c>
      <c r="B7" s="57"/>
      <c r="C7" s="57"/>
    </row>
    <row r="8" spans="1:3" x14ac:dyDescent="0.25">
      <c r="A8" s="9" t="s">
        <v>160</v>
      </c>
      <c r="B8" s="57"/>
      <c r="C8" s="57"/>
    </row>
    <row r="9" spans="1:3" x14ac:dyDescent="0.25">
      <c r="A9" s="9"/>
      <c r="B9" s="57"/>
      <c r="C9" s="57"/>
    </row>
    <row r="10" spans="1:3" x14ac:dyDescent="0.25">
      <c r="A10" s="9" t="s">
        <v>161</v>
      </c>
      <c r="B10" s="57"/>
      <c r="C10" s="57"/>
    </row>
    <row r="11" spans="1:3" x14ac:dyDescent="0.25">
      <c r="B11" s="57"/>
      <c r="C11" s="57"/>
    </row>
    <row r="12" spans="1:3" x14ac:dyDescent="0.25">
      <c r="B12" s="57"/>
      <c r="C12" s="57"/>
    </row>
    <row r="13" spans="1:3" x14ac:dyDescent="0.25">
      <c r="A13" s="9" t="s">
        <v>191</v>
      </c>
      <c r="B13" s="57"/>
      <c r="C13" s="57"/>
    </row>
    <row r="14" spans="1:3" x14ac:dyDescent="0.25">
      <c r="A14" s="9"/>
      <c r="B14" s="57"/>
      <c r="C14" s="57"/>
    </row>
    <row r="15" spans="1:3" x14ac:dyDescent="0.25">
      <c r="A15" s="9" t="s">
        <v>192</v>
      </c>
      <c r="B15" s="57"/>
      <c r="C15" s="57"/>
    </row>
    <row r="16" spans="1:3" x14ac:dyDescent="0.25">
      <c r="A16" s="9" t="s">
        <v>193</v>
      </c>
      <c r="B16" s="57"/>
      <c r="C16" s="57"/>
    </row>
    <row r="17" spans="1:3" x14ac:dyDescent="0.25">
      <c r="A17" s="9"/>
      <c r="B17" s="57"/>
      <c r="C17" s="57"/>
    </row>
    <row r="18" spans="1:3" x14ac:dyDescent="0.25">
      <c r="A18" s="9" t="s">
        <v>161</v>
      </c>
      <c r="B18" s="57"/>
      <c r="C18" s="57"/>
    </row>
    <row r="19" spans="1:3" x14ac:dyDescent="0.25">
      <c r="B19" s="57"/>
      <c r="C19" s="57"/>
    </row>
    <row r="20" spans="1:3" x14ac:dyDescent="0.25">
      <c r="B20" s="57"/>
      <c r="C20" s="57"/>
    </row>
    <row r="21" spans="1:3" x14ac:dyDescent="0.25">
      <c r="A21" s="9" t="s">
        <v>194</v>
      </c>
      <c r="B21" s="57"/>
      <c r="C21" s="57"/>
    </row>
    <row r="22" spans="1:3" x14ac:dyDescent="0.25">
      <c r="A22" s="9"/>
      <c r="B22" s="57"/>
      <c r="C22" s="57"/>
    </row>
    <row r="23" spans="1:3" x14ac:dyDescent="0.25">
      <c r="A23" s="9" t="s">
        <v>195</v>
      </c>
      <c r="B23" s="57"/>
      <c r="C23" s="57"/>
    </row>
    <row r="24" spans="1:3" x14ac:dyDescent="0.25">
      <c r="A24" s="9" t="s">
        <v>196</v>
      </c>
      <c r="B24" s="57"/>
      <c r="C24" s="57"/>
    </row>
    <row r="25" spans="1:3" x14ac:dyDescent="0.25">
      <c r="A25" s="9"/>
      <c r="B25" s="57"/>
      <c r="C25" s="57"/>
    </row>
    <row r="26" spans="1:3" x14ac:dyDescent="0.25">
      <c r="A26" s="9" t="s">
        <v>161</v>
      </c>
      <c r="B26" s="57"/>
      <c r="C26" s="57"/>
    </row>
    <row r="27" spans="1:3" x14ac:dyDescent="0.25">
      <c r="B27" s="57"/>
      <c r="C27" s="57"/>
    </row>
    <row r="28" spans="1:3" x14ac:dyDescent="0.25">
      <c r="B28" s="57"/>
      <c r="C28" s="57"/>
    </row>
    <row r="29" spans="1:3" x14ac:dyDescent="0.25">
      <c r="A29" s="9" t="s">
        <v>197</v>
      </c>
      <c r="B29" s="57"/>
      <c r="C29" s="57"/>
    </row>
    <row r="30" spans="1:3" x14ac:dyDescent="0.25">
      <c r="A30" s="9"/>
      <c r="B30" s="57"/>
      <c r="C30" s="57"/>
    </row>
    <row r="31" spans="1:3" x14ac:dyDescent="0.25">
      <c r="A31" s="9" t="s">
        <v>198</v>
      </c>
      <c r="B31" s="57"/>
      <c r="C31" s="57"/>
    </row>
    <row r="32" spans="1:3" x14ac:dyDescent="0.25">
      <c r="A32" s="9" t="s">
        <v>199</v>
      </c>
      <c r="B32" s="57"/>
      <c r="C32" s="57"/>
    </row>
    <row r="33" spans="1:3" x14ac:dyDescent="0.25">
      <c r="A33" s="9"/>
      <c r="B33" s="57"/>
      <c r="C33" s="57"/>
    </row>
    <row r="34" spans="1:3" x14ac:dyDescent="0.25">
      <c r="A34" s="9" t="s">
        <v>161</v>
      </c>
      <c r="B34" s="57"/>
      <c r="C34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DF97-D3C4-4528-9376-1178D2E227F6}">
  <dimension ref="A1:K38"/>
  <sheetViews>
    <sheetView workbookViewId="0">
      <selection activeCell="B22" sqref="B22"/>
    </sheetView>
  </sheetViews>
  <sheetFormatPr defaultRowHeight="15" x14ac:dyDescent="0.25"/>
  <cols>
    <col min="1" max="1" width="26.28515625" bestFit="1" customWidth="1"/>
    <col min="2" max="2" width="60.42578125" bestFit="1" customWidth="1"/>
    <col min="4" max="4" width="10.42578125" bestFit="1" customWidth="1"/>
    <col min="8" max="8" width="23.85546875" bestFit="1" customWidth="1"/>
    <col min="9" max="9" width="17" bestFit="1" customWidth="1"/>
    <col min="10" max="10" width="2.28515625" bestFit="1" customWidth="1"/>
    <col min="11" max="11" width="4" bestFit="1" customWidth="1"/>
  </cols>
  <sheetData>
    <row r="1" spans="1:11" x14ac:dyDescent="0.25">
      <c r="A1" t="s">
        <v>1</v>
      </c>
      <c r="B1" t="s">
        <v>200</v>
      </c>
    </row>
    <row r="2" spans="1:11" x14ac:dyDescent="0.25">
      <c r="A2" t="s">
        <v>23</v>
      </c>
      <c r="B2" t="s">
        <v>201</v>
      </c>
    </row>
    <row r="4" spans="1:11" x14ac:dyDescent="0.25">
      <c r="A4" t="s">
        <v>246</v>
      </c>
      <c r="B4" t="s">
        <v>247</v>
      </c>
      <c r="C4" t="s">
        <v>42</v>
      </c>
      <c r="D4" t="s">
        <v>248</v>
      </c>
    </row>
    <row r="5" spans="1:11" ht="15.75" x14ac:dyDescent="0.25">
      <c r="A5" t="s">
        <v>65</v>
      </c>
      <c r="B5" s="7" t="s">
        <v>66</v>
      </c>
      <c r="C5">
        <v>1</v>
      </c>
    </row>
    <row r="6" spans="1:11" ht="15.75" x14ac:dyDescent="0.25">
      <c r="A6" t="s">
        <v>230</v>
      </c>
      <c r="B6" s="7" t="s">
        <v>69</v>
      </c>
      <c r="C6">
        <v>1</v>
      </c>
      <c r="H6" s="10" t="s">
        <v>202</v>
      </c>
      <c r="I6" t="s">
        <v>203</v>
      </c>
      <c r="J6" t="s">
        <v>204</v>
      </c>
      <c r="K6" t="s">
        <v>205</v>
      </c>
    </row>
    <row r="7" spans="1:11" ht="15.75" x14ac:dyDescent="0.25">
      <c r="A7" t="s">
        <v>71</v>
      </c>
      <c r="B7" s="11" t="s">
        <v>72</v>
      </c>
      <c r="C7">
        <v>1</v>
      </c>
      <c r="H7" s="10" t="s">
        <v>206</v>
      </c>
      <c r="I7" t="s">
        <v>203</v>
      </c>
      <c r="J7" t="s">
        <v>204</v>
      </c>
      <c r="K7" t="s">
        <v>207</v>
      </c>
    </row>
    <row r="8" spans="1:11" ht="15.75" x14ac:dyDescent="0.25">
      <c r="A8" t="s">
        <v>77</v>
      </c>
      <c r="B8" s="11" t="s">
        <v>78</v>
      </c>
      <c r="C8">
        <v>1</v>
      </c>
      <c r="H8" s="10" t="s">
        <v>208</v>
      </c>
      <c r="I8" t="s">
        <v>203</v>
      </c>
      <c r="J8" t="s">
        <v>209</v>
      </c>
      <c r="K8" t="s">
        <v>205</v>
      </c>
    </row>
    <row r="9" spans="1:11" ht="15.75" x14ac:dyDescent="0.25">
      <c r="A9" t="s">
        <v>83</v>
      </c>
      <c r="B9" s="11" t="s">
        <v>84</v>
      </c>
      <c r="C9">
        <v>1</v>
      </c>
      <c r="H9" s="10" t="s">
        <v>210</v>
      </c>
      <c r="I9" t="s">
        <v>203</v>
      </c>
      <c r="J9" t="s">
        <v>209</v>
      </c>
      <c r="K9" t="s">
        <v>207</v>
      </c>
    </row>
    <row r="10" spans="1:11" ht="15.75" x14ac:dyDescent="0.25">
      <c r="A10" s="12" t="s">
        <v>231</v>
      </c>
      <c r="B10" t="s">
        <v>128</v>
      </c>
      <c r="C10">
        <v>1</v>
      </c>
      <c r="D10">
        <v>1</v>
      </c>
      <c r="H10" s="10" t="s">
        <v>211</v>
      </c>
      <c r="I10" t="s">
        <v>203</v>
      </c>
      <c r="J10" t="s">
        <v>212</v>
      </c>
      <c r="K10" t="s">
        <v>205</v>
      </c>
    </row>
    <row r="11" spans="1:11" ht="15.75" x14ac:dyDescent="0.25">
      <c r="A11" s="12" t="s">
        <v>231</v>
      </c>
      <c r="B11" t="s">
        <v>130</v>
      </c>
      <c r="C11">
        <v>1</v>
      </c>
      <c r="D11">
        <v>1</v>
      </c>
      <c r="H11" s="10" t="s">
        <v>213</v>
      </c>
      <c r="I11" t="s">
        <v>203</v>
      </c>
      <c r="J11" t="s">
        <v>212</v>
      </c>
      <c r="K11" t="s">
        <v>207</v>
      </c>
    </row>
    <row r="12" spans="1:11" ht="15.75" x14ac:dyDescent="0.25">
      <c r="A12" s="12" t="s">
        <v>65</v>
      </c>
      <c r="B12" t="s">
        <v>66</v>
      </c>
      <c r="C12">
        <v>1</v>
      </c>
      <c r="D12">
        <v>0</v>
      </c>
      <c r="H12" s="10" t="s">
        <v>214</v>
      </c>
      <c r="I12" t="s">
        <v>203</v>
      </c>
      <c r="J12" t="s">
        <v>215</v>
      </c>
      <c r="K12" t="s">
        <v>205</v>
      </c>
    </row>
    <row r="13" spans="1:11" ht="15.75" x14ac:dyDescent="0.25">
      <c r="A13" s="12" t="s">
        <v>230</v>
      </c>
      <c r="B13" t="s">
        <v>69</v>
      </c>
      <c r="C13">
        <v>1</v>
      </c>
      <c r="D13">
        <v>0</v>
      </c>
      <c r="H13" s="10" t="s">
        <v>216</v>
      </c>
      <c r="I13" t="s">
        <v>203</v>
      </c>
      <c r="J13" t="s">
        <v>215</v>
      </c>
      <c r="K13" t="s">
        <v>207</v>
      </c>
    </row>
    <row r="14" spans="1:11" ht="15.75" x14ac:dyDescent="0.25">
      <c r="A14" s="12" t="s">
        <v>71</v>
      </c>
      <c r="B14" t="s">
        <v>72</v>
      </c>
      <c r="C14">
        <v>1</v>
      </c>
      <c r="D14">
        <v>1</v>
      </c>
      <c r="H14" s="10" t="s">
        <v>217</v>
      </c>
      <c r="I14" t="s">
        <v>203</v>
      </c>
      <c r="J14" t="s">
        <v>218</v>
      </c>
      <c r="K14" t="s">
        <v>205</v>
      </c>
    </row>
    <row r="15" spans="1:11" ht="15.75" x14ac:dyDescent="0.25">
      <c r="A15" s="12" t="s">
        <v>232</v>
      </c>
      <c r="B15" t="s">
        <v>81</v>
      </c>
      <c r="C15">
        <v>1</v>
      </c>
      <c r="D15">
        <v>1</v>
      </c>
      <c r="H15" s="10" t="s">
        <v>219</v>
      </c>
      <c r="I15" t="s">
        <v>203</v>
      </c>
      <c r="J15" t="s">
        <v>218</v>
      </c>
      <c r="K15" t="s">
        <v>207</v>
      </c>
    </row>
    <row r="16" spans="1:11" ht="15.75" x14ac:dyDescent="0.25">
      <c r="A16" s="12" t="s">
        <v>83</v>
      </c>
      <c r="B16" t="s">
        <v>84</v>
      </c>
      <c r="C16">
        <v>1</v>
      </c>
      <c r="D16">
        <v>1</v>
      </c>
      <c r="H16" s="10" t="s">
        <v>220</v>
      </c>
      <c r="I16" t="s">
        <v>221</v>
      </c>
      <c r="K16" t="s">
        <v>205</v>
      </c>
    </row>
    <row r="17" spans="1:11" ht="15.75" x14ac:dyDescent="0.25">
      <c r="A17" s="12" t="s">
        <v>77</v>
      </c>
      <c r="B17" t="s">
        <v>78</v>
      </c>
      <c r="C17">
        <v>1</v>
      </c>
      <c r="D17">
        <v>1</v>
      </c>
      <c r="H17" s="10" t="s">
        <v>222</v>
      </c>
      <c r="I17" t="s">
        <v>221</v>
      </c>
      <c r="K17" t="s">
        <v>207</v>
      </c>
    </row>
    <row r="18" spans="1:11" ht="15.75" x14ac:dyDescent="0.25">
      <c r="A18" s="12" t="s">
        <v>233</v>
      </c>
      <c r="B18" t="s">
        <v>81</v>
      </c>
      <c r="C18">
        <v>1</v>
      </c>
      <c r="D18">
        <v>1</v>
      </c>
      <c r="H18" s="10" t="s">
        <v>223</v>
      </c>
      <c r="I18" t="s">
        <v>221</v>
      </c>
      <c r="K18" t="s">
        <v>224</v>
      </c>
    </row>
    <row r="19" spans="1:11" ht="15.75" x14ac:dyDescent="0.25">
      <c r="A19" s="12" t="s">
        <v>234</v>
      </c>
      <c r="B19" t="s">
        <v>81</v>
      </c>
      <c r="C19">
        <v>1</v>
      </c>
      <c r="D19">
        <v>1</v>
      </c>
      <c r="H19" s="10" t="s">
        <v>225</v>
      </c>
      <c r="I19" t="s">
        <v>203</v>
      </c>
      <c r="K19" t="s">
        <v>205</v>
      </c>
    </row>
    <row r="20" spans="1:11" ht="15.75" x14ac:dyDescent="0.25">
      <c r="A20" s="12" t="s">
        <v>235</v>
      </c>
      <c r="B20" t="s">
        <v>81</v>
      </c>
      <c r="C20">
        <v>1</v>
      </c>
      <c r="D20">
        <v>1</v>
      </c>
      <c r="H20" s="10" t="s">
        <v>226</v>
      </c>
      <c r="I20" t="s">
        <v>203</v>
      </c>
      <c r="K20" t="s">
        <v>207</v>
      </c>
    </row>
    <row r="21" spans="1:11" ht="15.75" x14ac:dyDescent="0.25">
      <c r="A21" s="12" t="s">
        <v>236</v>
      </c>
      <c r="B21" t="s">
        <v>81</v>
      </c>
      <c r="C21">
        <v>1</v>
      </c>
      <c r="D21">
        <v>1</v>
      </c>
      <c r="H21" s="10" t="s">
        <v>227</v>
      </c>
      <c r="I21" t="s">
        <v>203</v>
      </c>
      <c r="K21" t="s">
        <v>224</v>
      </c>
    </row>
    <row r="22" spans="1:11" ht="15.75" x14ac:dyDescent="0.25">
      <c r="A22" s="12" t="s">
        <v>237</v>
      </c>
      <c r="B22" t="s">
        <v>81</v>
      </c>
      <c r="C22">
        <v>1</v>
      </c>
      <c r="D22">
        <v>1</v>
      </c>
      <c r="H22" s="10" t="s">
        <v>228</v>
      </c>
      <c r="I22" t="s">
        <v>229</v>
      </c>
      <c r="K22" t="s">
        <v>205</v>
      </c>
    </row>
    <row r="23" spans="1:11" x14ac:dyDescent="0.25">
      <c r="A23" s="12" t="s">
        <v>238</v>
      </c>
      <c r="B23" t="s">
        <v>81</v>
      </c>
      <c r="C23">
        <v>1</v>
      </c>
      <c r="D23">
        <v>1</v>
      </c>
    </row>
    <row r="24" spans="1:11" x14ac:dyDescent="0.25">
      <c r="A24" s="12" t="s">
        <v>239</v>
      </c>
      <c r="B24" t="s">
        <v>81</v>
      </c>
      <c r="C24">
        <v>1</v>
      </c>
      <c r="D24">
        <v>1</v>
      </c>
    </row>
    <row r="25" spans="1:11" x14ac:dyDescent="0.25">
      <c r="A25" s="12" t="s">
        <v>240</v>
      </c>
      <c r="B25" t="s">
        <v>81</v>
      </c>
      <c r="C25">
        <v>1</v>
      </c>
      <c r="D25">
        <v>1</v>
      </c>
    </row>
    <row r="26" spans="1:11" x14ac:dyDescent="0.25">
      <c r="A26" s="12" t="s">
        <v>241</v>
      </c>
      <c r="B26" t="s">
        <v>81</v>
      </c>
      <c r="C26">
        <v>1</v>
      </c>
      <c r="D26">
        <v>1</v>
      </c>
    </row>
    <row r="27" spans="1:11" x14ac:dyDescent="0.25">
      <c r="A27" s="12" t="s">
        <v>242</v>
      </c>
      <c r="B27" t="s">
        <v>81</v>
      </c>
      <c r="C27">
        <v>1</v>
      </c>
      <c r="D27">
        <v>1</v>
      </c>
    </row>
    <row r="28" spans="1:11" x14ac:dyDescent="0.25">
      <c r="A28" s="12" t="s">
        <v>243</v>
      </c>
      <c r="B28" t="s">
        <v>81</v>
      </c>
      <c r="C28">
        <v>1</v>
      </c>
      <c r="D28">
        <v>1</v>
      </c>
    </row>
    <row r="29" spans="1:11" x14ac:dyDescent="0.25">
      <c r="A29" s="12" t="s">
        <v>244</v>
      </c>
      <c r="B29" t="s">
        <v>102</v>
      </c>
      <c r="C29">
        <v>1</v>
      </c>
      <c r="D29">
        <v>1</v>
      </c>
    </row>
    <row r="30" spans="1:11" x14ac:dyDescent="0.25">
      <c r="A30" s="12" t="s">
        <v>245</v>
      </c>
      <c r="B30" t="s">
        <v>81</v>
      </c>
      <c r="C30">
        <v>1</v>
      </c>
      <c r="D30">
        <v>1</v>
      </c>
    </row>
    <row r="37" spans="1:8" x14ac:dyDescent="0.25">
      <c r="A37" s="37" t="s">
        <v>249</v>
      </c>
      <c r="B37" s="37"/>
      <c r="C37" s="37"/>
      <c r="D37" s="37"/>
      <c r="E37" s="37"/>
      <c r="F37" s="37"/>
      <c r="G37" s="37"/>
      <c r="H37" s="37"/>
    </row>
    <row r="38" spans="1:8" x14ac:dyDescent="0.25">
      <c r="A38" s="37"/>
      <c r="B38" s="37"/>
      <c r="C38" s="37"/>
      <c r="D38" s="37"/>
      <c r="E38" s="37"/>
      <c r="F38" s="37"/>
      <c r="G38" s="37"/>
      <c r="H38" s="37"/>
    </row>
  </sheetData>
  <mergeCells count="1">
    <mergeCell ref="A37:H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 Doc</vt:lpstr>
      <vt:lpstr>import 01</vt:lpstr>
      <vt:lpstr>import 02 sed</vt:lpstr>
      <vt:lpstr>import 02 grain</vt:lpstr>
      <vt:lpstr>import 03 Sed</vt:lpstr>
      <vt:lpstr>import 04 sed</vt:lpstr>
      <vt:lpstr>import 05 fluxes</vt:lpstr>
      <vt:lpstr>import 06 fluxes Nov</vt:lpstr>
      <vt:lpstr>import 07 union</vt:lpstr>
      <vt:lpstr>import 08 TLM</vt:lpstr>
      <vt:lpstr>import 09 abcd</vt:lpstr>
      <vt:lpstr>import ruppia 100</vt:lpstr>
      <vt:lpstr>import ruppia phenology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2022-04-29T01:17:33Z</dcterms:created>
  <dcterms:modified xsi:type="dcterms:W3CDTF">2022-04-29T03:31:10Z</dcterms:modified>
</cp:coreProperties>
</file>