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janeoloughlin/Dropbox (Waycott)/Healthy Coorong Healthy Basin program/All Data/Algae/"/>
    </mc:Choice>
  </mc:AlternateContent>
  <xr:revisionPtr revIDLastSave="0" documentId="13_ncr:1_{8A147CD7-DE6D-8144-9ACB-8D3D73B472AC}" xr6:coauthVersionLast="47" xr6:coauthVersionMax="47" xr10:uidLastSave="{00000000-0000-0000-0000-000000000000}"/>
  <bookViews>
    <workbookView xWindow="3040" yWindow="1380" windowWidth="26840" windowHeight="18840" activeTab="4" xr2:uid="{C26C6E46-0935-A849-93C4-63DD2AEFF100}"/>
  </bookViews>
  <sheets>
    <sheet name="20" sheetId="1" r:id="rId1"/>
    <sheet name="25" sheetId="3" r:id="rId2"/>
    <sheet name="30" sheetId="4" r:id="rId3"/>
    <sheet name="35" sheetId="5" r:id="rId4"/>
    <sheet name="all data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1" l="1"/>
  <c r="F44" i="1" s="1"/>
  <c r="F50" i="1" s="1"/>
  <c r="F36" i="1"/>
  <c r="F43" i="1" s="1"/>
  <c r="F49" i="1" s="1"/>
  <c r="F35" i="1"/>
  <c r="F42" i="1" s="1"/>
  <c r="F48" i="1" s="1"/>
  <c r="F34" i="1"/>
  <c r="F41" i="1" s="1"/>
  <c r="F47" i="1" s="1"/>
  <c r="F33" i="1"/>
  <c r="F40" i="1" s="1"/>
  <c r="F46" i="1" s="1"/>
  <c r="L26" i="5" l="1"/>
  <c r="L27" i="5"/>
  <c r="M27" i="5" s="1"/>
  <c r="L28" i="5"/>
  <c r="M28" i="5" s="1"/>
  <c r="L29" i="5"/>
  <c r="M29" i="5" s="1"/>
  <c r="L30" i="5"/>
  <c r="M30" i="5" s="1"/>
  <c r="K26" i="5"/>
  <c r="K27" i="5"/>
  <c r="K28" i="5"/>
  <c r="K29" i="5"/>
  <c r="K30" i="5"/>
  <c r="F32" i="5"/>
  <c r="F39" i="5" s="1"/>
  <c r="F31" i="5"/>
  <c r="F38" i="5" s="1"/>
  <c r="F30" i="5"/>
  <c r="F37" i="5" s="1"/>
  <c r="F29" i="5"/>
  <c r="F36" i="5" s="1"/>
  <c r="F28" i="5"/>
  <c r="F35" i="5" s="1"/>
  <c r="G17" i="5"/>
  <c r="H17" i="5" s="1"/>
  <c r="G21" i="5"/>
  <c r="H21" i="5" s="1"/>
  <c r="G9" i="5"/>
  <c r="H9" i="5" s="1"/>
  <c r="G13" i="5"/>
  <c r="H13" i="5" s="1"/>
  <c r="G5" i="5"/>
  <c r="H5" i="5" s="1"/>
  <c r="G12" i="5"/>
  <c r="H12" i="5" s="1"/>
  <c r="G8" i="5"/>
  <c r="H8" i="5" s="1"/>
  <c r="G4" i="5"/>
  <c r="H4" i="5" s="1"/>
  <c r="G16" i="5"/>
  <c r="H16" i="5" s="1"/>
  <c r="G20" i="5"/>
  <c r="H20" i="5" s="1"/>
  <c r="G11" i="5"/>
  <c r="H11" i="5" s="1"/>
  <c r="G7" i="5"/>
  <c r="H7" i="5" s="1"/>
  <c r="G3" i="5"/>
  <c r="H3" i="5" s="1"/>
  <c r="G19" i="5"/>
  <c r="H19" i="5" s="1"/>
  <c r="G15" i="5"/>
  <c r="H15" i="5" s="1"/>
  <c r="G10" i="5"/>
  <c r="H10" i="5" s="1"/>
  <c r="G14" i="5"/>
  <c r="H14" i="5" s="1"/>
  <c r="G6" i="5"/>
  <c r="H6" i="5" s="1"/>
  <c r="G2" i="5"/>
  <c r="H2" i="5" s="1"/>
  <c r="G18" i="5"/>
  <c r="H18" i="5" s="1"/>
  <c r="K30" i="4"/>
  <c r="J26" i="4"/>
  <c r="K26" i="4" s="1"/>
  <c r="J27" i="4"/>
  <c r="J28" i="4"/>
  <c r="J29" i="4"/>
  <c r="J30" i="4"/>
  <c r="I30" i="4"/>
  <c r="I29" i="4"/>
  <c r="K29" i="4" s="1"/>
  <c r="I28" i="4"/>
  <c r="I27" i="4"/>
  <c r="I26" i="4"/>
  <c r="F32" i="4"/>
  <c r="F39" i="4" s="1"/>
  <c r="F31" i="4"/>
  <c r="F38" i="4" s="1"/>
  <c r="F30" i="4"/>
  <c r="F37" i="4" s="1"/>
  <c r="F29" i="4"/>
  <c r="F36" i="4" s="1"/>
  <c r="F28" i="4"/>
  <c r="F35" i="4" s="1"/>
  <c r="G9" i="4"/>
  <c r="H9" i="4" s="1"/>
  <c r="G13" i="4"/>
  <c r="H13" i="4" s="1"/>
  <c r="G5" i="4"/>
  <c r="H5" i="4" s="1"/>
  <c r="G21" i="4"/>
  <c r="H21" i="4" s="1"/>
  <c r="G17" i="4"/>
  <c r="H17" i="4" s="1"/>
  <c r="G8" i="4"/>
  <c r="H8" i="4" s="1"/>
  <c r="G12" i="4"/>
  <c r="H12" i="4" s="1"/>
  <c r="G20" i="4"/>
  <c r="H20" i="4" s="1"/>
  <c r="G4" i="4"/>
  <c r="H4" i="4" s="1"/>
  <c r="G16" i="4"/>
  <c r="H16" i="4" s="1"/>
  <c r="G3" i="4"/>
  <c r="H3" i="4" s="1"/>
  <c r="G15" i="4"/>
  <c r="H15" i="4" s="1"/>
  <c r="G11" i="4"/>
  <c r="H11" i="4" s="1"/>
  <c r="G7" i="4"/>
  <c r="H7" i="4" s="1"/>
  <c r="G19" i="4"/>
  <c r="H19" i="4" s="1"/>
  <c r="G6" i="4"/>
  <c r="H6" i="4" s="1"/>
  <c r="G18" i="4"/>
  <c r="H18" i="4" s="1"/>
  <c r="G10" i="4"/>
  <c r="H10" i="4" s="1"/>
  <c r="G2" i="4"/>
  <c r="H2" i="4" s="1"/>
  <c r="G14" i="4"/>
  <c r="H14" i="4" s="1"/>
  <c r="K27" i="3"/>
  <c r="K28" i="3"/>
  <c r="K29" i="3"/>
  <c r="L29" i="3" s="1"/>
  <c r="K30" i="3"/>
  <c r="K31" i="3"/>
  <c r="L31" i="3" s="1"/>
  <c r="J31" i="3"/>
  <c r="J30" i="3"/>
  <c r="J29" i="3"/>
  <c r="J28" i="3"/>
  <c r="J27" i="3"/>
  <c r="F36" i="3"/>
  <c r="F43" i="3" s="1"/>
  <c r="F49" i="3" s="1"/>
  <c r="F35" i="3"/>
  <c r="F42" i="3" s="1"/>
  <c r="F48" i="3" s="1"/>
  <c r="F34" i="3"/>
  <c r="F41" i="3" s="1"/>
  <c r="F47" i="3" s="1"/>
  <c r="F33" i="3"/>
  <c r="F40" i="3" s="1"/>
  <c r="F46" i="3" s="1"/>
  <c r="F32" i="3"/>
  <c r="F39" i="3" s="1"/>
  <c r="F45" i="3" s="1"/>
  <c r="F30" i="3"/>
  <c r="F29" i="3"/>
  <c r="F28" i="3"/>
  <c r="F27" i="3"/>
  <c r="F26" i="3"/>
  <c r="G5" i="3"/>
  <c r="G21" i="3"/>
  <c r="G13" i="3"/>
  <c r="G9" i="3"/>
  <c r="G17" i="3"/>
  <c r="H18" i="3" s="1"/>
  <c r="G4" i="3"/>
  <c r="G16" i="3"/>
  <c r="G20" i="3"/>
  <c r="G8" i="3"/>
  <c r="G12" i="3"/>
  <c r="H13" i="3" s="1"/>
  <c r="G11" i="3"/>
  <c r="H12" i="3" s="1"/>
  <c r="G3" i="3"/>
  <c r="G7" i="3"/>
  <c r="G15" i="3"/>
  <c r="G19" i="3"/>
  <c r="O7" i="3"/>
  <c r="G10" i="3"/>
  <c r="O6" i="3"/>
  <c r="G14" i="3"/>
  <c r="O5" i="3"/>
  <c r="G18" i="3"/>
  <c r="O4" i="3"/>
  <c r="G2" i="3"/>
  <c r="O3" i="3"/>
  <c r="G6" i="3"/>
  <c r="K2" i="1"/>
  <c r="K3" i="1"/>
  <c r="K4" i="1"/>
  <c r="L4" i="1" s="1"/>
  <c r="K5" i="1"/>
  <c r="K6" i="1"/>
  <c r="J6" i="1"/>
  <c r="J5" i="1"/>
  <c r="J4" i="1"/>
  <c r="J3" i="1"/>
  <c r="J2" i="1"/>
  <c r="F30" i="1"/>
  <c r="F29" i="1"/>
  <c r="F28" i="1"/>
  <c r="F27" i="1"/>
  <c r="F26" i="1"/>
  <c r="L3" i="1" l="1"/>
  <c r="H21" i="3"/>
  <c r="K27" i="4"/>
  <c r="L6" i="1"/>
  <c r="L5" i="1"/>
  <c r="H9" i="3"/>
  <c r="L28" i="3"/>
  <c r="H10" i="3"/>
  <c r="L27" i="3"/>
  <c r="M26" i="5"/>
  <c r="L2" i="1"/>
  <c r="L30" i="3"/>
  <c r="K28" i="4"/>
  <c r="M3" i="5"/>
  <c r="H3" i="3"/>
  <c r="H14" i="3"/>
  <c r="H17" i="3"/>
  <c r="M7" i="5"/>
  <c r="M5" i="5"/>
  <c r="M4" i="5"/>
  <c r="M6" i="5"/>
  <c r="M3" i="4"/>
  <c r="M7" i="4"/>
  <c r="M6" i="4"/>
  <c r="M5" i="4"/>
  <c r="M4" i="4"/>
  <c r="H15" i="3"/>
  <c r="H5" i="3"/>
  <c r="H7" i="3"/>
  <c r="I22" i="3"/>
  <c r="H11" i="3"/>
  <c r="H19" i="3"/>
  <c r="H4" i="3"/>
  <c r="H6" i="3"/>
  <c r="H8" i="3"/>
  <c r="H16" i="3"/>
  <c r="H20" i="3"/>
</calcChain>
</file>

<file path=xl/sharedStrings.xml><?xml version="1.0" encoding="utf-8"?>
<sst xmlns="http://schemas.openxmlformats.org/spreadsheetml/2006/main" count="247" uniqueCount="27">
  <si>
    <t>Pot #</t>
  </si>
  <si>
    <t>Date</t>
  </si>
  <si>
    <t>Intitial weight</t>
  </si>
  <si>
    <t>Final weight</t>
  </si>
  <si>
    <t>Change</t>
  </si>
  <si>
    <t>Salinity</t>
  </si>
  <si>
    <t>Temperature</t>
  </si>
  <si>
    <t>20°C</t>
  </si>
  <si>
    <t>salinity</t>
  </si>
  <si>
    <t>weight change</t>
  </si>
  <si>
    <t>average weight change</t>
  </si>
  <si>
    <t>Initial weight</t>
  </si>
  <si>
    <t>u</t>
  </si>
  <si>
    <t>Change in weight</t>
  </si>
  <si>
    <t>% change</t>
  </si>
  <si>
    <t>averge % change</t>
  </si>
  <si>
    <t>25°C</t>
  </si>
  <si>
    <t>Standard error</t>
  </si>
  <si>
    <t>Final Weight</t>
  </si>
  <si>
    <t>average % change</t>
  </si>
  <si>
    <t>30°C</t>
  </si>
  <si>
    <t>sal</t>
  </si>
  <si>
    <t>temperature</t>
  </si>
  <si>
    <t>35°C</t>
  </si>
  <si>
    <t>Temp</t>
  </si>
  <si>
    <t>STDEV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</si>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</sst>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4" xfId="0" applyFont="1" applyBorder="1"/>
    <xf numFmtId="0" fontId="0" fillId="0" borderId="6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2" fontId="0" fillId="0" borderId="0" xfId="0" applyNumberFormat="1" applyFont="1"/>
    <xf numFmtId="10" fontId="0" fillId="0" borderId="0" xfId="1" applyNumberFormat="1" applyFont="1"/>
    <xf numFmtId="14" fontId="0" fillId="0" borderId="6" xfId="0" applyNumberFormat="1" applyFont="1" applyBorder="1"/>
    <xf numFmtId="0" fontId="0" fillId="0" borderId="3" xfId="0" applyFont="1" applyBorder="1"/>
    <xf numFmtId="0" fontId="0" fillId="0" borderId="7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/>
    <xf numFmtId="0" fontId="0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14" fontId="0" fillId="0" borderId="6" xfId="0" applyNumberFormat="1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/>
    <xf numFmtId="14" fontId="0" fillId="0" borderId="2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5" xfId="0" applyNumberFormat="1" applyFont="1" applyBorder="1"/>
    <xf numFmtId="164" fontId="0" fillId="0" borderId="4" xfId="0" applyNumberFormat="1" applyFont="1" applyBorder="1"/>
    <xf numFmtId="164" fontId="0" fillId="0" borderId="6" xfId="0" applyNumberFormat="1" applyFont="1" applyBorder="1"/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[1]Weight!$F$25</c:f>
              <c:strCache>
                <c:ptCount val="1"/>
                <c:pt idx="0">
                  <c:v>average weight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[1]Weight!$E$26:$E$30</c:f>
              <c:numCache>
                <c:formatCode>General</c:formatCode>
                <c:ptCount val="5"/>
                <c:pt idx="0">
                  <c:v>35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140</c:v>
                </c:pt>
              </c:numCache>
            </c:numRef>
          </c:xVal>
          <c:yVal>
            <c:numRef>
              <c:f>[1]Weight!$F$26:$F$30</c:f>
              <c:numCache>
                <c:formatCode>General</c:formatCode>
                <c:ptCount val="5"/>
                <c:pt idx="0">
                  <c:v>183.83749999999998</c:v>
                </c:pt>
                <c:pt idx="1">
                  <c:v>116.61999999999999</c:v>
                </c:pt>
                <c:pt idx="2">
                  <c:v>6.2574999999999861</c:v>
                </c:pt>
                <c:pt idx="3">
                  <c:v>-29.957500000000017</c:v>
                </c:pt>
                <c:pt idx="4">
                  <c:v>-66.977499999999992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A-4743-AD4C-139DF460B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46656"/>
        <c:axId val="1998048288"/>
      </c:scatterChart>
      <c:valAx>
        <c:axId val="19980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48288"/>
        <c:crosses val="autoZero"/>
        <c:crossBetween val="midCat"/>
      </c:valAx>
      <c:valAx>
        <c:axId val="19980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4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data'!$I$9</c:f>
              <c:strCache>
                <c:ptCount val="1"/>
                <c:pt idx="0">
                  <c:v>25°C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data'!$H$2:$H$6</c:f>
              <c:numCache>
                <c:formatCode>General</c:formatCode>
                <c:ptCount val="5"/>
                <c:pt idx="0">
                  <c:v>35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140</c:v>
                </c:pt>
              </c:numCache>
            </c:numRef>
          </c:cat>
          <c:val>
            <c:numRef>
              <c:f>'all data'!$J$9:$J$13</c:f>
              <c:numCache>
                <c:formatCode>General</c:formatCode>
                <c:ptCount val="5"/>
                <c:pt idx="0">
                  <c:v>0.16553357832846147</c:v>
                </c:pt>
                <c:pt idx="1">
                  <c:v>8.5455975999512268E-2</c:v>
                </c:pt>
                <c:pt idx="2">
                  <c:v>1.142716498194995E-2</c:v>
                </c:pt>
                <c:pt idx="3">
                  <c:v>-2.3036306074475078E-2</c:v>
                </c:pt>
                <c:pt idx="4">
                  <c:v>-7.4730023192801739E-2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7-9147-A139-9C34E2147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539824"/>
        <c:axId val="635541504"/>
      </c:lineChart>
      <c:catAx>
        <c:axId val="63553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41504"/>
        <c:crosses val="autoZero"/>
        <c:auto val="1"/>
        <c:lblAlgn val="ctr"/>
        <c:lblOffset val="100"/>
        <c:noMultiLvlLbl val="0"/>
      </c:catAx>
      <c:valAx>
        <c:axId val="6355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3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29</xdr:row>
      <xdr:rowOff>12700</xdr:rowOff>
    </xdr:from>
    <xdr:to>
      <xdr:col>13</xdr:col>
      <xdr:colOff>342900</xdr:colOff>
      <xdr:row>38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A9D30-E775-D541-A497-567AF4C0C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736600</xdr:colOff>
      <xdr:row>1</xdr:row>
      <xdr:rowOff>63500</xdr:rowOff>
    </xdr:from>
    <xdr:to>
      <xdr:col>16</xdr:col>
      <xdr:colOff>355600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60E03-CEB0-5F4C-91B9-C92C2C5E5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ma/Dropbox%20(Waycott)/Healthy%20Coorong%20Healthy%20Basin%20program/Temperature%20salinity%20algae/Temperature%20experiment%20data/20%20degrees%202_9%20to%206_9_2019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 2_9_19"/>
      <sheetName val="Tues 3_9_19"/>
      <sheetName val="Wed 4_9_19"/>
      <sheetName val="Thurs 5_9_19"/>
      <sheetName val="Fri 6_9_19"/>
      <sheetName val="PAM data"/>
      <sheetName val="Weight"/>
    </sheetNames>
    <sheetDataSet>
      <sheetData sheetId="0"/>
      <sheetData sheetId="1"/>
      <sheetData sheetId="2"/>
      <sheetData sheetId="3"/>
      <sheetData sheetId="4"/>
      <sheetData sheetId="5"/>
      <sheetData sheetId="6">
        <row r="25">
          <cell r="F25" t="str">
            <v>average weight change</v>
          </cell>
        </row>
        <row r="26">
          <cell r="E26">
            <v>35</v>
          </cell>
          <cell r="F26">
            <v>183.83749999999998</v>
          </cell>
        </row>
        <row r="27">
          <cell r="E27">
            <v>50</v>
          </cell>
          <cell r="F27">
            <v>116.61999999999999</v>
          </cell>
        </row>
        <row r="28">
          <cell r="E28">
            <v>70</v>
          </cell>
          <cell r="F28">
            <v>6.2574999999999861</v>
          </cell>
        </row>
        <row r="29">
          <cell r="E29">
            <v>90</v>
          </cell>
          <cell r="F29">
            <v>-29.957500000000017</v>
          </cell>
        </row>
        <row r="30">
          <cell r="E30">
            <v>140</v>
          </cell>
          <cell r="F30">
            <v>-66.977499999999992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320D-46A1-C440-BD64-53DC451AA7B8}">
  <dimension ref="A1:BM232"/>
  <sheetViews>
    <sheetView workbookViewId="0">
      <selection activeCell="F52" sqref="F52"/>
    </sheetView>
  </sheetViews>
  <sheetFormatPr baseColWidth="10" defaultColWidth="8.83203125" defaultRowHeight="16" x14ac:dyDescent="0.2"/>
  <cols>
    <col min="1" max="1" width="9.6640625" style="1" customWidth="1"/>
    <col min="2" max="2" width="14.33203125" style="1" customWidth="1"/>
    <col min="3" max="3" width="16.33203125" style="1" customWidth="1"/>
    <col min="4" max="4" width="13.5" style="1" customWidth="1"/>
    <col min="5" max="5" width="19.1640625" style="12" customWidth="1"/>
    <col min="6" max="6" width="14" style="12" customWidth="1"/>
    <col min="7" max="7" width="18.83203125" style="6" customWidth="1"/>
    <col min="8" max="8" width="20.5" style="6" customWidth="1"/>
    <col min="9" max="9" width="8.83203125" style="1"/>
    <col min="10" max="10" width="15.33203125" style="1" bestFit="1" customWidth="1"/>
    <col min="11" max="11" width="14.33203125" style="1" bestFit="1" customWidth="1"/>
    <col min="12" max="16384" width="8.83203125" style="1"/>
  </cols>
  <sheetData>
    <row r="1" spans="1:12" ht="23" customHeight="1" x14ac:dyDescent="0.2">
      <c r="A1" s="31" t="s">
        <v>0</v>
      </c>
      <c r="B1" s="32" t="s">
        <v>5</v>
      </c>
      <c r="C1" s="33" t="s">
        <v>6</v>
      </c>
      <c r="D1" s="31" t="s">
        <v>1</v>
      </c>
      <c r="E1" s="31" t="s">
        <v>2</v>
      </c>
      <c r="F1" s="31" t="s">
        <v>3</v>
      </c>
      <c r="G1" s="34" t="s">
        <v>4</v>
      </c>
      <c r="H1" s="1" t="s">
        <v>24</v>
      </c>
      <c r="I1" s="1" t="s">
        <v>8</v>
      </c>
      <c r="J1" s="1" t="s">
        <v>11</v>
      </c>
      <c r="K1" s="1" t="s">
        <v>3</v>
      </c>
      <c r="L1" s="1" t="s">
        <v>12</v>
      </c>
    </row>
    <row r="2" spans="1:12" ht="23" customHeight="1" x14ac:dyDescent="0.2">
      <c r="A2" s="2">
        <v>3</v>
      </c>
      <c r="B2" s="35">
        <v>35</v>
      </c>
      <c r="C2" s="11" t="s">
        <v>7</v>
      </c>
      <c r="D2" s="36">
        <v>43710</v>
      </c>
      <c r="E2" s="37">
        <v>324.3</v>
      </c>
      <c r="F2" s="37">
        <v>490.04</v>
      </c>
      <c r="G2" s="37">
        <v>165.74</v>
      </c>
      <c r="H2" s="16" t="s">
        <v>7</v>
      </c>
      <c r="I2" s="1">
        <v>35</v>
      </c>
      <c r="J2" s="38">
        <f>AVERAGE(E2:E5)</f>
        <v>311.57500000000005</v>
      </c>
      <c r="K2" s="38">
        <f>AVERAGE(F2:F5)</f>
        <v>495.41249999999997</v>
      </c>
      <c r="L2" s="1">
        <f>LN(K2/J2)/5</f>
        <v>9.2750133832028264E-2</v>
      </c>
    </row>
    <row r="3" spans="1:12" x14ac:dyDescent="0.2">
      <c r="A3" s="3">
        <v>8</v>
      </c>
      <c r="B3" s="16">
        <v>35</v>
      </c>
      <c r="C3" s="3" t="s">
        <v>7</v>
      </c>
      <c r="D3" s="5">
        <v>43710</v>
      </c>
      <c r="E3" s="39">
        <v>235.3</v>
      </c>
      <c r="F3" s="39">
        <v>394</v>
      </c>
      <c r="G3" s="40">
        <v>158.69999999999999</v>
      </c>
      <c r="H3" s="16" t="s">
        <v>7</v>
      </c>
      <c r="I3" s="1">
        <v>50</v>
      </c>
      <c r="J3" s="38">
        <f>AVERAGE(E6:E9)</f>
        <v>294.72500000000002</v>
      </c>
      <c r="K3" s="38">
        <f>AVERAGE(F6:F9)</f>
        <v>411.34500000000003</v>
      </c>
      <c r="L3" s="1">
        <f t="shared" ref="L3:L6" si="0">LN(K3/J3)/5</f>
        <v>6.6677912052762051E-2</v>
      </c>
    </row>
    <row r="4" spans="1:12" x14ac:dyDescent="0.2">
      <c r="A4" s="4">
        <v>11</v>
      </c>
      <c r="B4" s="4">
        <v>35</v>
      </c>
      <c r="C4" s="3" t="s">
        <v>7</v>
      </c>
      <c r="D4" s="10">
        <v>43710</v>
      </c>
      <c r="E4" s="41">
        <v>360.1</v>
      </c>
      <c r="F4" s="41">
        <v>546.1</v>
      </c>
      <c r="G4" s="40">
        <v>186</v>
      </c>
      <c r="H4" s="16" t="s">
        <v>7</v>
      </c>
      <c r="I4" s="1">
        <v>70</v>
      </c>
      <c r="J4" s="38">
        <f>AVERAGE(E10:E13)</f>
        <v>268.92500000000001</v>
      </c>
      <c r="K4" s="38">
        <f>AVERAGE(F10:F13)</f>
        <v>275.1825</v>
      </c>
      <c r="L4" s="1">
        <f t="shared" si="0"/>
        <v>4.6003967205806295E-3</v>
      </c>
    </row>
    <row r="5" spans="1:12" x14ac:dyDescent="0.2">
      <c r="A5" s="4">
        <v>16</v>
      </c>
      <c r="B5" s="4">
        <v>35</v>
      </c>
      <c r="C5" s="3" t="s">
        <v>7</v>
      </c>
      <c r="D5" s="5">
        <v>43710</v>
      </c>
      <c r="E5" s="41">
        <v>326.60000000000002</v>
      </c>
      <c r="F5" s="41">
        <v>551.51</v>
      </c>
      <c r="G5" s="40">
        <v>224.90999999999997</v>
      </c>
      <c r="H5" s="16" t="s">
        <v>7</v>
      </c>
      <c r="I5" s="1">
        <v>90</v>
      </c>
      <c r="J5" s="38">
        <f>AVERAGE(E14:E17)</f>
        <v>271.45000000000005</v>
      </c>
      <c r="K5" s="38">
        <f>AVERAGE(F14:F17)</f>
        <v>241.49250000000001</v>
      </c>
      <c r="L5" s="1">
        <f t="shared" si="0"/>
        <v>-2.3387908728339686E-2</v>
      </c>
    </row>
    <row r="6" spans="1:12" x14ac:dyDescent="0.2">
      <c r="A6" s="4">
        <v>4</v>
      </c>
      <c r="B6" s="4">
        <v>50</v>
      </c>
      <c r="C6" s="3" t="s">
        <v>7</v>
      </c>
      <c r="D6" s="10">
        <v>43710</v>
      </c>
      <c r="E6" s="41">
        <v>270.2</v>
      </c>
      <c r="F6" s="41">
        <v>356.4</v>
      </c>
      <c r="G6" s="40">
        <v>86.199999999999989</v>
      </c>
      <c r="H6" s="16" t="s">
        <v>7</v>
      </c>
      <c r="I6" s="1">
        <v>140</v>
      </c>
      <c r="J6" s="38">
        <f>AVERAGE(E18:E21)</f>
        <v>282.67499999999995</v>
      </c>
      <c r="K6" s="38">
        <f>AVERAGE(F18:F21)</f>
        <v>215.69749999999999</v>
      </c>
      <c r="L6" s="1">
        <f t="shared" si="0"/>
        <v>-5.4084172932979811E-2</v>
      </c>
    </row>
    <row r="7" spans="1:12" x14ac:dyDescent="0.2">
      <c r="A7" s="4">
        <v>6</v>
      </c>
      <c r="B7" s="4">
        <v>50</v>
      </c>
      <c r="C7" s="3" t="s">
        <v>7</v>
      </c>
      <c r="D7" s="5">
        <v>43710</v>
      </c>
      <c r="E7" s="41">
        <v>309.60000000000002</v>
      </c>
      <c r="F7" s="41">
        <v>418.22</v>
      </c>
      <c r="G7" s="40">
        <v>108.62</v>
      </c>
      <c r="H7" s="1"/>
    </row>
    <row r="8" spans="1:12" x14ac:dyDescent="0.2">
      <c r="A8" s="4">
        <v>12</v>
      </c>
      <c r="B8" s="4">
        <v>50</v>
      </c>
      <c r="C8" s="3" t="s">
        <v>7</v>
      </c>
      <c r="D8" s="10">
        <v>43710</v>
      </c>
      <c r="E8" s="41">
        <v>263</v>
      </c>
      <c r="F8" s="41">
        <v>380.59</v>
      </c>
      <c r="G8" s="40">
        <v>117.58999999999997</v>
      </c>
      <c r="H8" s="1"/>
    </row>
    <row r="9" spans="1:12" x14ac:dyDescent="0.2">
      <c r="A9" s="4">
        <v>20</v>
      </c>
      <c r="B9" s="4">
        <v>50</v>
      </c>
      <c r="C9" s="3" t="s">
        <v>7</v>
      </c>
      <c r="D9" s="5">
        <v>43710</v>
      </c>
      <c r="E9" s="41">
        <v>336.1</v>
      </c>
      <c r="F9" s="41">
        <v>490.17</v>
      </c>
      <c r="G9" s="40">
        <v>154.07</v>
      </c>
      <c r="H9" s="1"/>
    </row>
    <row r="10" spans="1:12" x14ac:dyDescent="0.2">
      <c r="A10" s="4">
        <v>2</v>
      </c>
      <c r="B10" s="4">
        <v>70</v>
      </c>
      <c r="C10" s="3" t="s">
        <v>7</v>
      </c>
      <c r="D10" s="10">
        <v>43710</v>
      </c>
      <c r="E10" s="41">
        <v>318.8</v>
      </c>
      <c r="F10" s="41">
        <v>347.21</v>
      </c>
      <c r="G10" s="40">
        <v>28.409999999999968</v>
      </c>
      <c r="H10" s="1"/>
    </row>
    <row r="11" spans="1:12" x14ac:dyDescent="0.2">
      <c r="A11" s="4">
        <v>10</v>
      </c>
      <c r="B11" s="4">
        <v>70</v>
      </c>
      <c r="C11" s="3" t="s">
        <v>7</v>
      </c>
      <c r="D11" s="5">
        <v>43710</v>
      </c>
      <c r="E11" s="41">
        <v>292.2</v>
      </c>
      <c r="F11" s="41">
        <v>300.2</v>
      </c>
      <c r="G11" s="40">
        <v>8</v>
      </c>
      <c r="H11" s="1"/>
    </row>
    <row r="12" spans="1:12" x14ac:dyDescent="0.2">
      <c r="A12" s="4">
        <v>14</v>
      </c>
      <c r="B12" s="4">
        <v>70</v>
      </c>
      <c r="C12" s="3" t="s">
        <v>7</v>
      </c>
      <c r="D12" s="10">
        <v>43710</v>
      </c>
      <c r="E12" s="41">
        <v>245.3</v>
      </c>
      <c r="F12" s="41">
        <v>237.12</v>
      </c>
      <c r="G12" s="40">
        <v>-8.1800000000000068</v>
      </c>
      <c r="H12" s="1"/>
    </row>
    <row r="13" spans="1:12" x14ac:dyDescent="0.2">
      <c r="A13" s="4">
        <v>17</v>
      </c>
      <c r="B13" s="4">
        <v>70</v>
      </c>
      <c r="C13" s="3" t="s">
        <v>7</v>
      </c>
      <c r="D13" s="5">
        <v>43710</v>
      </c>
      <c r="E13" s="41">
        <v>219.4</v>
      </c>
      <c r="F13" s="41">
        <v>216.2</v>
      </c>
      <c r="G13" s="40">
        <v>-3.2000000000000171</v>
      </c>
      <c r="H13" s="1"/>
    </row>
    <row r="14" spans="1:12" x14ac:dyDescent="0.2">
      <c r="A14" s="4">
        <v>1</v>
      </c>
      <c r="B14" s="4">
        <v>90</v>
      </c>
      <c r="C14" s="3" t="s">
        <v>7</v>
      </c>
      <c r="D14" s="10">
        <v>43710</v>
      </c>
      <c r="E14" s="41">
        <v>264.8</v>
      </c>
      <c r="F14" s="41">
        <v>232.88</v>
      </c>
      <c r="G14" s="40">
        <v>-31.920000000000016</v>
      </c>
      <c r="H14" s="1"/>
    </row>
    <row r="15" spans="1:12" x14ac:dyDescent="0.2">
      <c r="A15" s="4">
        <v>9</v>
      </c>
      <c r="B15" s="4">
        <v>90</v>
      </c>
      <c r="C15" s="3" t="s">
        <v>7</v>
      </c>
      <c r="D15" s="5">
        <v>43710</v>
      </c>
      <c r="E15" s="41">
        <v>281.3</v>
      </c>
      <c r="F15" s="41">
        <v>267.64</v>
      </c>
      <c r="G15" s="40">
        <v>-13.660000000000025</v>
      </c>
      <c r="H15" s="1"/>
    </row>
    <row r="16" spans="1:12" x14ac:dyDescent="0.2">
      <c r="A16" s="4">
        <v>13</v>
      </c>
      <c r="B16" s="4">
        <v>90</v>
      </c>
      <c r="C16" s="3" t="s">
        <v>7</v>
      </c>
      <c r="D16" s="10">
        <v>43710</v>
      </c>
      <c r="E16" s="41">
        <v>317.3</v>
      </c>
      <c r="F16" s="41">
        <v>285</v>
      </c>
      <c r="G16" s="40">
        <v>-32.300000000000011</v>
      </c>
      <c r="H16" s="1"/>
    </row>
    <row r="17" spans="1:8" x14ac:dyDescent="0.2">
      <c r="A17" s="4">
        <v>18</v>
      </c>
      <c r="B17" s="4">
        <v>90</v>
      </c>
      <c r="C17" s="3" t="s">
        <v>7</v>
      </c>
      <c r="D17" s="5">
        <v>43710</v>
      </c>
      <c r="E17" s="41">
        <v>222.4</v>
      </c>
      <c r="F17" s="41">
        <v>180.45</v>
      </c>
      <c r="G17" s="40">
        <v>-41.950000000000017</v>
      </c>
      <c r="H17" s="1"/>
    </row>
    <row r="18" spans="1:8" x14ac:dyDescent="0.2">
      <c r="A18" s="4">
        <v>5</v>
      </c>
      <c r="B18" s="4">
        <v>140</v>
      </c>
      <c r="C18" s="3" t="s">
        <v>7</v>
      </c>
      <c r="D18" s="10">
        <v>43710</v>
      </c>
      <c r="E18" s="41">
        <v>271.10000000000002</v>
      </c>
      <c r="F18" s="41">
        <v>233.16</v>
      </c>
      <c r="G18" s="40">
        <v>-37.940000000000026</v>
      </c>
      <c r="H18" s="1"/>
    </row>
    <row r="19" spans="1:8" x14ac:dyDescent="0.2">
      <c r="A19" s="4">
        <v>7</v>
      </c>
      <c r="B19" s="4">
        <v>140</v>
      </c>
      <c r="C19" s="3" t="s">
        <v>7</v>
      </c>
      <c r="D19" s="5">
        <v>43710</v>
      </c>
      <c r="E19" s="41">
        <v>280.39999999999998</v>
      </c>
      <c r="F19" s="41">
        <v>194.62</v>
      </c>
      <c r="G19" s="40">
        <v>-85.779999999999973</v>
      </c>
      <c r="H19" s="1"/>
    </row>
    <row r="20" spans="1:8" x14ac:dyDescent="0.2">
      <c r="A20" s="4">
        <v>15</v>
      </c>
      <c r="B20" s="4">
        <v>140</v>
      </c>
      <c r="C20" s="3" t="s">
        <v>7</v>
      </c>
      <c r="D20" s="10">
        <v>43710</v>
      </c>
      <c r="E20" s="41">
        <v>320.8</v>
      </c>
      <c r="F20" s="41">
        <v>253.81</v>
      </c>
      <c r="G20" s="40">
        <v>-66.990000000000009</v>
      </c>
      <c r="H20" s="1"/>
    </row>
    <row r="21" spans="1:8" x14ac:dyDescent="0.2">
      <c r="A21" s="4">
        <v>19</v>
      </c>
      <c r="B21" s="4">
        <v>140</v>
      </c>
      <c r="C21" s="3" t="s">
        <v>7</v>
      </c>
      <c r="D21" s="5">
        <v>43710</v>
      </c>
      <c r="E21" s="41">
        <v>258.39999999999998</v>
      </c>
      <c r="F21" s="41">
        <v>181.2</v>
      </c>
      <c r="G21" s="40">
        <v>-77.199999999999989</v>
      </c>
      <c r="H21" s="1"/>
    </row>
    <row r="22" spans="1:8" x14ac:dyDescent="0.2">
      <c r="F22" s="6"/>
      <c r="H22" s="1"/>
    </row>
    <row r="23" spans="1:8" x14ac:dyDescent="0.2">
      <c r="D23" s="11"/>
      <c r="E23" s="1"/>
      <c r="F23" s="1"/>
      <c r="G23" s="1"/>
      <c r="H23" s="1"/>
    </row>
    <row r="24" spans="1:8" x14ac:dyDescent="0.2">
      <c r="E24" s="1"/>
      <c r="F24" s="1"/>
      <c r="G24" s="1"/>
      <c r="H24" s="1"/>
    </row>
    <row r="25" spans="1:8" x14ac:dyDescent="0.2">
      <c r="B25" s="1" t="s">
        <v>8</v>
      </c>
      <c r="C25" s="1" t="s">
        <v>9</v>
      </c>
      <c r="E25" s="1" t="s">
        <v>5</v>
      </c>
      <c r="F25" s="1" t="s">
        <v>10</v>
      </c>
      <c r="G25" s="1"/>
      <c r="H25" s="1"/>
    </row>
    <row r="26" spans="1:8" x14ac:dyDescent="0.2">
      <c r="B26" s="1">
        <v>35</v>
      </c>
      <c r="C26" s="40">
        <v>165.74</v>
      </c>
      <c r="E26" s="1">
        <v>35</v>
      </c>
      <c r="F26" s="38">
        <f>AVERAGE(C26:C29)</f>
        <v>183.83749999999998</v>
      </c>
      <c r="G26" s="1"/>
      <c r="H26" s="1"/>
    </row>
    <row r="27" spans="1:8" x14ac:dyDescent="0.2">
      <c r="B27" s="4">
        <v>35</v>
      </c>
      <c r="C27" s="40">
        <v>158.69999999999999</v>
      </c>
      <c r="E27" s="1">
        <v>50</v>
      </c>
      <c r="F27" s="38">
        <f>AVERAGE(C30:C33)</f>
        <v>116.61999999999999</v>
      </c>
      <c r="G27" s="1"/>
      <c r="H27" s="1"/>
    </row>
    <row r="28" spans="1:8" x14ac:dyDescent="0.2">
      <c r="B28" s="4">
        <v>35</v>
      </c>
      <c r="C28" s="40">
        <v>186</v>
      </c>
      <c r="E28" s="1">
        <v>70</v>
      </c>
      <c r="F28" s="38">
        <f>AVERAGE(C34:C37)</f>
        <v>6.2574999999999861</v>
      </c>
      <c r="G28" s="1"/>
      <c r="H28" s="1"/>
    </row>
    <row r="29" spans="1:8" x14ac:dyDescent="0.2">
      <c r="B29" s="4">
        <v>35</v>
      </c>
      <c r="C29" s="40">
        <v>224.90999999999997</v>
      </c>
      <c r="E29" s="1">
        <v>90</v>
      </c>
      <c r="F29" s="38">
        <f>AVERAGE(C38:C41)</f>
        <v>-29.957500000000017</v>
      </c>
      <c r="G29" s="1"/>
      <c r="H29" s="1"/>
    </row>
    <row r="30" spans="1:8" x14ac:dyDescent="0.2">
      <c r="B30" s="4">
        <v>50</v>
      </c>
      <c r="C30" s="40">
        <v>86.199999999999989</v>
      </c>
      <c r="E30" s="1">
        <v>140</v>
      </c>
      <c r="F30" s="38">
        <f>AVERAGE(C42:C45)</f>
        <v>-66.977499999999992</v>
      </c>
      <c r="G30" s="1"/>
      <c r="H30" s="1"/>
    </row>
    <row r="31" spans="1:8" x14ac:dyDescent="0.2">
      <c r="B31" s="4">
        <v>50</v>
      </c>
      <c r="C31" s="40">
        <v>108.62</v>
      </c>
      <c r="E31" s="1"/>
      <c r="F31" s="1"/>
      <c r="G31" s="1"/>
      <c r="H31" s="1"/>
    </row>
    <row r="32" spans="1:8" x14ac:dyDescent="0.2">
      <c r="B32" s="4">
        <v>50</v>
      </c>
      <c r="C32" s="40">
        <v>117.58999999999997</v>
      </c>
      <c r="F32" s="1" t="s">
        <v>25</v>
      </c>
      <c r="G32" s="1"/>
      <c r="H32" s="1"/>
    </row>
    <row r="33" spans="1:65" x14ac:dyDescent="0.2">
      <c r="B33" s="4">
        <v>50</v>
      </c>
      <c r="C33" s="40">
        <v>154.07</v>
      </c>
      <c r="E33" s="1">
        <v>35</v>
      </c>
      <c r="F33" s="1">
        <f>STDEV(C26:C29)</f>
        <v>29.726756045690703</v>
      </c>
      <c r="G33" s="1">
        <v>29.726756045690703</v>
      </c>
      <c r="H33" s="1"/>
    </row>
    <row r="34" spans="1:65" x14ac:dyDescent="0.2">
      <c r="B34" s="4">
        <v>70</v>
      </c>
      <c r="C34" s="40">
        <v>28.409999999999968</v>
      </c>
      <c r="E34" s="1">
        <v>50</v>
      </c>
      <c r="F34" s="1">
        <f>STDEV(C30:C33)</f>
        <v>28.24192982074705</v>
      </c>
      <c r="G34" s="1">
        <v>28.24192982074705</v>
      </c>
      <c r="H34" s="1"/>
    </row>
    <row r="35" spans="1:65" x14ac:dyDescent="0.2">
      <c r="B35" s="4">
        <v>70</v>
      </c>
      <c r="C35" s="40">
        <v>8</v>
      </c>
      <c r="E35" s="1">
        <v>70</v>
      </c>
      <c r="F35" s="1">
        <f>STDEV(C34:C37)</f>
        <v>16.244540364893872</v>
      </c>
      <c r="G35" s="1">
        <v>16.244540364893872</v>
      </c>
      <c r="H35" s="1"/>
    </row>
    <row r="36" spans="1:65" x14ac:dyDescent="0.2">
      <c r="B36" s="4">
        <v>70</v>
      </c>
      <c r="C36" s="40">
        <v>-8.1800000000000068</v>
      </c>
      <c r="E36" s="1">
        <v>90</v>
      </c>
      <c r="F36" s="1">
        <f>STDEV(C38:C41)</f>
        <v>11.814782760028502</v>
      </c>
      <c r="G36" s="1">
        <v>11.814782760028502</v>
      </c>
      <c r="H36" s="1"/>
    </row>
    <row r="37" spans="1:65" x14ac:dyDescent="0.2">
      <c r="B37" s="4">
        <v>70</v>
      </c>
      <c r="C37" s="40">
        <v>-3.2000000000000171</v>
      </c>
      <c r="D37" s="42"/>
      <c r="E37" s="1">
        <v>140</v>
      </c>
      <c r="F37" s="1">
        <f>STDEV(C42:C45)</f>
        <v>20.826346094950654</v>
      </c>
      <c r="G37" s="1">
        <v>20.826346094950654</v>
      </c>
      <c r="H37" s="1"/>
    </row>
    <row r="38" spans="1:65" x14ac:dyDescent="0.2">
      <c r="B38" s="4">
        <v>90</v>
      </c>
      <c r="C38" s="40">
        <v>-31.920000000000016</v>
      </c>
      <c r="E38" s="1"/>
      <c r="F38" s="1"/>
      <c r="G38" s="1"/>
      <c r="H38" s="1"/>
    </row>
    <row r="39" spans="1:65" x14ac:dyDescent="0.2">
      <c r="B39" s="4">
        <v>90</v>
      </c>
      <c r="C39" s="40">
        <v>-13.660000000000025</v>
      </c>
      <c r="E39" s="1"/>
      <c r="F39" s="1" t="s">
        <v>26</v>
      </c>
      <c r="G39" s="1"/>
      <c r="H39" s="1"/>
    </row>
    <row r="40" spans="1:65" x14ac:dyDescent="0.2">
      <c r="B40" s="4">
        <v>90</v>
      </c>
      <c r="C40" s="40">
        <v>-32.300000000000011</v>
      </c>
      <c r="E40" s="1">
        <v>35</v>
      </c>
      <c r="F40" s="1">
        <f>F33/SQRT(COUNT(C26:C29))</f>
        <v>14.863378022845351</v>
      </c>
      <c r="G40" s="1">
        <v>14.863378022845351</v>
      </c>
      <c r="H40" s="1"/>
    </row>
    <row r="41" spans="1:65" x14ac:dyDescent="0.2">
      <c r="B41" s="4">
        <v>90</v>
      </c>
      <c r="C41" s="40">
        <v>-41.950000000000017</v>
      </c>
      <c r="E41" s="1">
        <v>50</v>
      </c>
      <c r="F41" s="1">
        <f>F34/SQRT(COUNT(C30:C33))</f>
        <v>14.120964910373525</v>
      </c>
      <c r="G41" s="1">
        <v>14.120964910373525</v>
      </c>
      <c r="H41" s="1"/>
    </row>
    <row r="42" spans="1:65" s="11" customFormat="1" x14ac:dyDescent="0.2">
      <c r="A42" s="1"/>
      <c r="B42" s="4">
        <v>140</v>
      </c>
      <c r="C42" s="40">
        <v>-37.940000000000026</v>
      </c>
      <c r="D42" s="1"/>
      <c r="E42" s="1">
        <v>70</v>
      </c>
      <c r="F42" s="1">
        <f>F35/SQRT(COUNT(C34:C37))</f>
        <v>8.1222701824469361</v>
      </c>
      <c r="G42" s="1">
        <v>8.1222701824469361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B43" s="4">
        <v>140</v>
      </c>
      <c r="C43" s="40">
        <v>-85.779999999999973</v>
      </c>
      <c r="E43" s="1">
        <v>90</v>
      </c>
      <c r="F43" s="1">
        <f>F36/SQRT(COUNT(C38:C41))</f>
        <v>5.9073913800142508</v>
      </c>
      <c r="G43" s="1">
        <v>5.9073913800142508</v>
      </c>
      <c r="H43" s="1"/>
    </row>
    <row r="44" spans="1:65" x14ac:dyDescent="0.2">
      <c r="B44" s="4">
        <v>140</v>
      </c>
      <c r="C44" s="40">
        <v>-66.990000000000009</v>
      </c>
      <c r="E44" s="1">
        <v>140</v>
      </c>
      <c r="F44" s="1">
        <f>F37/SQRT(COUNT(C42:C45))</f>
        <v>10.413173047475327</v>
      </c>
      <c r="G44" s="1">
        <v>10.413173047475327</v>
      </c>
      <c r="H44" s="1"/>
    </row>
    <row r="45" spans="1:65" x14ac:dyDescent="0.2">
      <c r="B45" s="4">
        <v>140</v>
      </c>
      <c r="C45" s="40">
        <v>-77.199999999999989</v>
      </c>
      <c r="E45" s="1"/>
      <c r="F45" s="1"/>
      <c r="G45" s="1"/>
      <c r="H45" s="1"/>
    </row>
    <row r="46" spans="1:65" x14ac:dyDescent="0.2">
      <c r="E46" s="1">
        <v>35</v>
      </c>
      <c r="F46" s="1">
        <f>LN(F40)</f>
        <v>2.69890033666189</v>
      </c>
      <c r="G46" s="1">
        <v>2.69890033666189</v>
      </c>
      <c r="H46" s="1"/>
    </row>
    <row r="47" spans="1:65" x14ac:dyDescent="0.2">
      <c r="E47" s="1">
        <v>50</v>
      </c>
      <c r="F47" s="1">
        <f t="shared" ref="F47:F50" si="1">LN(F41)</f>
        <v>2.6476605661589887</v>
      </c>
      <c r="G47" s="1">
        <v>2.6476605661589887</v>
      </c>
      <c r="H47" s="1"/>
    </row>
    <row r="48" spans="1:65" x14ac:dyDescent="0.2">
      <c r="E48" s="1">
        <v>70</v>
      </c>
      <c r="F48" s="1">
        <f t="shared" si="1"/>
        <v>2.0946096942177084</v>
      </c>
      <c r="G48" s="1">
        <v>2.0946096942177084</v>
      </c>
      <c r="H48" s="1"/>
    </row>
    <row r="49" spans="1:65" x14ac:dyDescent="0.2">
      <c r="E49" s="1">
        <v>90</v>
      </c>
      <c r="F49" s="1">
        <f t="shared" si="1"/>
        <v>1.7762043431158538</v>
      </c>
      <c r="G49" s="1">
        <v>1.7762043431158538</v>
      </c>
      <c r="H49" s="1"/>
    </row>
    <row r="50" spans="1:65" x14ac:dyDescent="0.2">
      <c r="E50" s="1">
        <v>140</v>
      </c>
      <c r="F50" s="1">
        <f t="shared" si="1"/>
        <v>2.3430716438169856</v>
      </c>
      <c r="G50" s="1">
        <v>2.3430716438169856</v>
      </c>
      <c r="H50" s="1"/>
    </row>
    <row r="51" spans="1:65" x14ac:dyDescent="0.2">
      <c r="E51" s="1"/>
      <c r="F51" s="1"/>
      <c r="G51" s="1"/>
      <c r="H51" s="1"/>
    </row>
    <row r="52" spans="1:65" x14ac:dyDescent="0.2">
      <c r="E52" s="1"/>
      <c r="F52" s="1"/>
      <c r="G52" s="1"/>
      <c r="H52" s="1"/>
    </row>
    <row r="53" spans="1:65" s="4" customForma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">
      <c r="E54" s="1"/>
      <c r="F54" s="1"/>
      <c r="G54" s="1"/>
      <c r="H54" s="1"/>
    </row>
    <row r="55" spans="1:65" x14ac:dyDescent="0.2">
      <c r="E55" s="1"/>
      <c r="F55" s="1"/>
      <c r="G55" s="1"/>
      <c r="H55" s="1"/>
    </row>
    <row r="56" spans="1:65" x14ac:dyDescent="0.2">
      <c r="E56" s="1"/>
      <c r="F56" s="1"/>
      <c r="G56" s="1"/>
      <c r="H56" s="1"/>
    </row>
    <row r="57" spans="1:65" x14ac:dyDescent="0.2">
      <c r="E57" s="1"/>
      <c r="F57" s="1"/>
      <c r="G57" s="1"/>
      <c r="H57" s="1"/>
    </row>
    <row r="58" spans="1:65" x14ac:dyDescent="0.2">
      <c r="E58" s="1"/>
      <c r="F58" s="1"/>
      <c r="G58" s="1"/>
      <c r="H58" s="1"/>
    </row>
    <row r="59" spans="1:65" x14ac:dyDescent="0.2">
      <c r="E59" s="1"/>
      <c r="F59" s="1"/>
      <c r="G59" s="1"/>
      <c r="H59" s="1"/>
    </row>
    <row r="60" spans="1:65" x14ac:dyDescent="0.2">
      <c r="E60" s="1"/>
      <c r="F60" s="1"/>
      <c r="G60" s="1"/>
      <c r="H60" s="1"/>
    </row>
    <row r="61" spans="1:65" x14ac:dyDescent="0.2">
      <c r="E61" s="1"/>
      <c r="F61" s="1"/>
      <c r="G61" s="1"/>
      <c r="H61" s="1"/>
    </row>
    <row r="62" spans="1:65" x14ac:dyDescent="0.2">
      <c r="E62" s="1"/>
      <c r="F62" s="1"/>
      <c r="G62" s="1"/>
      <c r="H62" s="1"/>
    </row>
    <row r="63" spans="1:65" x14ac:dyDescent="0.2">
      <c r="E63" s="1"/>
      <c r="F63" s="1"/>
      <c r="G63" s="1"/>
      <c r="H63" s="1"/>
    </row>
    <row r="64" spans="1:65" x14ac:dyDescent="0.2">
      <c r="E64" s="1"/>
      <c r="F64" s="1"/>
      <c r="G64" s="1"/>
      <c r="H64" s="1"/>
    </row>
    <row r="65" spans="5:8" x14ac:dyDescent="0.2">
      <c r="E65" s="1"/>
      <c r="F65" s="1"/>
      <c r="G65" s="1"/>
      <c r="H65" s="1"/>
    </row>
    <row r="66" spans="5:8" x14ac:dyDescent="0.2">
      <c r="E66" s="1"/>
      <c r="F66" s="1"/>
      <c r="G66" s="1"/>
      <c r="H66" s="1"/>
    </row>
    <row r="67" spans="5:8" x14ac:dyDescent="0.2">
      <c r="E67" s="1"/>
      <c r="F67" s="1"/>
      <c r="G67" s="1"/>
      <c r="H67" s="1"/>
    </row>
    <row r="68" spans="5:8" x14ac:dyDescent="0.2">
      <c r="E68" s="1"/>
      <c r="F68" s="1"/>
      <c r="G68" s="1"/>
      <c r="H68" s="1"/>
    </row>
    <row r="69" spans="5:8" x14ac:dyDescent="0.2">
      <c r="E69" s="1"/>
      <c r="F69" s="1"/>
      <c r="G69" s="1"/>
      <c r="H69" s="1"/>
    </row>
    <row r="70" spans="5:8" x14ac:dyDescent="0.2">
      <c r="E70" s="1"/>
      <c r="F70" s="1"/>
      <c r="G70" s="1"/>
      <c r="H70" s="1"/>
    </row>
    <row r="71" spans="5:8" x14ac:dyDescent="0.2">
      <c r="E71" s="1"/>
      <c r="F71" s="1"/>
      <c r="G71" s="1"/>
      <c r="H71" s="1"/>
    </row>
    <row r="72" spans="5:8" x14ac:dyDescent="0.2">
      <c r="E72" s="1"/>
      <c r="F72" s="1"/>
      <c r="G72" s="1"/>
      <c r="H72" s="1"/>
    </row>
    <row r="73" spans="5:8" x14ac:dyDescent="0.2">
      <c r="E73" s="1"/>
      <c r="F73" s="1"/>
      <c r="G73" s="1"/>
      <c r="H73" s="1"/>
    </row>
    <row r="74" spans="5:8" x14ac:dyDescent="0.2">
      <c r="E74" s="1"/>
      <c r="F74" s="1"/>
      <c r="G74" s="1"/>
      <c r="H74" s="1"/>
    </row>
    <row r="75" spans="5:8" x14ac:dyDescent="0.2">
      <c r="E75" s="1"/>
      <c r="F75" s="1"/>
      <c r="G75" s="1"/>
      <c r="H75" s="1"/>
    </row>
    <row r="76" spans="5:8" x14ac:dyDescent="0.2">
      <c r="E76" s="1"/>
      <c r="F76" s="1"/>
      <c r="G76" s="1"/>
      <c r="H76" s="1"/>
    </row>
    <row r="77" spans="5:8" x14ac:dyDescent="0.2">
      <c r="E77" s="1"/>
      <c r="F77" s="1"/>
      <c r="G77" s="1"/>
      <c r="H77" s="1"/>
    </row>
    <row r="78" spans="5:8" x14ac:dyDescent="0.2">
      <c r="E78" s="1"/>
      <c r="F78" s="1"/>
      <c r="G78" s="1"/>
      <c r="H78" s="1"/>
    </row>
    <row r="79" spans="5:8" x14ac:dyDescent="0.2">
      <c r="E79" s="1"/>
      <c r="F79" s="1"/>
      <c r="G79" s="1"/>
      <c r="H79" s="1"/>
    </row>
    <row r="80" spans="5:8" x14ac:dyDescent="0.2">
      <c r="E80" s="1"/>
      <c r="F80" s="1"/>
      <c r="G80" s="1"/>
      <c r="H80" s="1"/>
    </row>
    <row r="81" spans="5:8" x14ac:dyDescent="0.2">
      <c r="E81" s="1"/>
      <c r="F81" s="1"/>
      <c r="G81" s="1"/>
      <c r="H81" s="1"/>
    </row>
    <row r="82" spans="5:8" x14ac:dyDescent="0.2">
      <c r="E82" s="1"/>
      <c r="F82" s="1"/>
      <c r="G82" s="1"/>
      <c r="H82" s="1"/>
    </row>
    <row r="83" spans="5:8" x14ac:dyDescent="0.2">
      <c r="E83" s="1"/>
      <c r="F83" s="1"/>
      <c r="G83" s="1"/>
      <c r="H83" s="1"/>
    </row>
    <row r="84" spans="5:8" x14ac:dyDescent="0.2">
      <c r="E84" s="1"/>
      <c r="F84" s="1"/>
      <c r="G84" s="1"/>
      <c r="H84" s="1"/>
    </row>
    <row r="85" spans="5:8" x14ac:dyDescent="0.2">
      <c r="E85" s="1"/>
      <c r="F85" s="1"/>
      <c r="G85" s="1"/>
      <c r="H85" s="1"/>
    </row>
    <row r="86" spans="5:8" x14ac:dyDescent="0.2">
      <c r="E86" s="1"/>
      <c r="F86" s="1"/>
      <c r="G86" s="1"/>
      <c r="H86" s="1"/>
    </row>
    <row r="87" spans="5:8" x14ac:dyDescent="0.2">
      <c r="E87" s="1"/>
      <c r="F87" s="1"/>
      <c r="G87" s="1"/>
      <c r="H87" s="1"/>
    </row>
    <row r="88" spans="5:8" x14ac:dyDescent="0.2">
      <c r="E88" s="1"/>
      <c r="F88" s="1"/>
      <c r="G88" s="1"/>
      <c r="H88" s="1"/>
    </row>
    <row r="89" spans="5:8" x14ac:dyDescent="0.2">
      <c r="E89" s="1"/>
      <c r="F89" s="1"/>
      <c r="G89" s="1"/>
      <c r="H89" s="1"/>
    </row>
    <row r="90" spans="5:8" x14ac:dyDescent="0.2">
      <c r="E90" s="1"/>
      <c r="F90" s="1"/>
      <c r="G90" s="1"/>
      <c r="H90" s="1"/>
    </row>
    <row r="91" spans="5:8" x14ac:dyDescent="0.2">
      <c r="E91" s="1"/>
      <c r="F91" s="1"/>
      <c r="G91" s="1"/>
      <c r="H91" s="1"/>
    </row>
    <row r="92" spans="5:8" x14ac:dyDescent="0.2">
      <c r="E92" s="1"/>
      <c r="F92" s="1"/>
      <c r="G92" s="1"/>
      <c r="H92" s="1"/>
    </row>
    <row r="93" spans="5:8" x14ac:dyDescent="0.2">
      <c r="E93" s="1"/>
      <c r="F93" s="1"/>
      <c r="G93" s="1"/>
      <c r="H93" s="1"/>
    </row>
    <row r="94" spans="5:8" x14ac:dyDescent="0.2">
      <c r="E94" s="1"/>
      <c r="F94" s="1"/>
      <c r="G94" s="1"/>
      <c r="H94" s="1"/>
    </row>
    <row r="95" spans="5:8" x14ac:dyDescent="0.2">
      <c r="E95" s="1"/>
      <c r="F95" s="1"/>
      <c r="G95" s="1"/>
      <c r="H95" s="1"/>
    </row>
    <row r="96" spans="5:8" x14ac:dyDescent="0.2">
      <c r="E96" s="1"/>
      <c r="F96" s="1"/>
      <c r="G96" s="1"/>
      <c r="H96" s="1"/>
    </row>
    <row r="97" spans="5:8" x14ac:dyDescent="0.2">
      <c r="E97" s="1"/>
      <c r="F97" s="1"/>
      <c r="G97" s="1"/>
      <c r="H97" s="1"/>
    </row>
    <row r="98" spans="5:8" x14ac:dyDescent="0.2">
      <c r="E98" s="1"/>
      <c r="F98" s="1"/>
      <c r="G98" s="1"/>
      <c r="H98" s="1"/>
    </row>
    <row r="99" spans="5:8" x14ac:dyDescent="0.2">
      <c r="E99" s="1"/>
      <c r="F99" s="1"/>
      <c r="G99" s="1"/>
      <c r="H99" s="1"/>
    </row>
    <row r="100" spans="5:8" x14ac:dyDescent="0.2">
      <c r="E100" s="1"/>
      <c r="F100" s="1"/>
      <c r="G100" s="1"/>
      <c r="H100" s="1"/>
    </row>
    <row r="101" spans="5:8" x14ac:dyDescent="0.2">
      <c r="E101" s="1"/>
      <c r="F101" s="1"/>
      <c r="G101" s="1"/>
      <c r="H101" s="1"/>
    </row>
    <row r="102" spans="5:8" x14ac:dyDescent="0.2">
      <c r="E102" s="1"/>
      <c r="F102" s="1"/>
      <c r="G102" s="1"/>
      <c r="H102" s="1"/>
    </row>
    <row r="103" spans="5:8" x14ac:dyDescent="0.2">
      <c r="E103" s="1"/>
      <c r="F103" s="1"/>
      <c r="G103" s="1"/>
      <c r="H103" s="1"/>
    </row>
    <row r="104" spans="5:8" x14ac:dyDescent="0.2">
      <c r="E104" s="1"/>
      <c r="F104" s="1"/>
      <c r="G104" s="1"/>
      <c r="H104" s="1"/>
    </row>
    <row r="105" spans="5:8" x14ac:dyDescent="0.2">
      <c r="E105" s="1"/>
      <c r="F105" s="1"/>
      <c r="G105" s="1"/>
      <c r="H105" s="1"/>
    </row>
    <row r="106" spans="5:8" x14ac:dyDescent="0.2">
      <c r="E106" s="1"/>
      <c r="F106" s="1"/>
      <c r="G106" s="1"/>
      <c r="H106" s="1"/>
    </row>
    <row r="107" spans="5:8" x14ac:dyDescent="0.2">
      <c r="E107" s="1"/>
      <c r="F107" s="1"/>
      <c r="G107" s="1"/>
      <c r="H107" s="1"/>
    </row>
    <row r="108" spans="5:8" x14ac:dyDescent="0.2">
      <c r="E108" s="1"/>
      <c r="F108" s="1"/>
      <c r="G108" s="1"/>
      <c r="H108" s="1"/>
    </row>
    <row r="109" spans="5:8" x14ac:dyDescent="0.2">
      <c r="E109" s="1"/>
      <c r="F109" s="1"/>
      <c r="G109" s="1"/>
      <c r="H109" s="1"/>
    </row>
    <row r="110" spans="5:8" x14ac:dyDescent="0.2">
      <c r="E110" s="1"/>
      <c r="F110" s="1"/>
      <c r="G110" s="1"/>
      <c r="H110" s="1"/>
    </row>
    <row r="111" spans="5:8" x14ac:dyDescent="0.2">
      <c r="E111" s="1"/>
      <c r="F111" s="1"/>
      <c r="G111" s="1"/>
      <c r="H111" s="1"/>
    </row>
    <row r="112" spans="5:8" x14ac:dyDescent="0.2">
      <c r="E112" s="1"/>
      <c r="F112" s="1"/>
      <c r="G112" s="1"/>
      <c r="H112" s="1"/>
    </row>
    <row r="113" spans="5:8" x14ac:dyDescent="0.2">
      <c r="E113" s="1"/>
      <c r="F113" s="1"/>
      <c r="G113" s="1"/>
      <c r="H113" s="1"/>
    </row>
    <row r="114" spans="5:8" x14ac:dyDescent="0.2">
      <c r="E114" s="1"/>
      <c r="F114" s="1"/>
      <c r="G114" s="1"/>
      <c r="H114" s="1"/>
    </row>
    <row r="115" spans="5:8" x14ac:dyDescent="0.2">
      <c r="E115" s="1"/>
      <c r="F115" s="1"/>
      <c r="G115" s="1"/>
      <c r="H115" s="1"/>
    </row>
    <row r="116" spans="5:8" x14ac:dyDescent="0.2">
      <c r="E116" s="1"/>
      <c r="F116" s="1"/>
      <c r="G116" s="1"/>
      <c r="H116" s="1"/>
    </row>
    <row r="117" spans="5:8" x14ac:dyDescent="0.2">
      <c r="E117" s="1"/>
      <c r="F117" s="1"/>
      <c r="G117" s="1"/>
      <c r="H117" s="1"/>
    </row>
    <row r="118" spans="5:8" x14ac:dyDescent="0.2">
      <c r="E118" s="1"/>
      <c r="F118" s="1"/>
      <c r="G118" s="1"/>
      <c r="H118" s="1"/>
    </row>
    <row r="119" spans="5:8" x14ac:dyDescent="0.2">
      <c r="E119" s="1"/>
      <c r="F119" s="1"/>
      <c r="G119" s="1"/>
      <c r="H119" s="1"/>
    </row>
    <row r="120" spans="5:8" x14ac:dyDescent="0.2">
      <c r="E120" s="1"/>
      <c r="F120" s="1"/>
      <c r="G120" s="1"/>
      <c r="H120" s="1"/>
    </row>
    <row r="121" spans="5:8" x14ac:dyDescent="0.2">
      <c r="E121" s="1"/>
      <c r="F121" s="1"/>
      <c r="G121" s="1"/>
      <c r="H121" s="1"/>
    </row>
    <row r="122" spans="5:8" x14ac:dyDescent="0.2">
      <c r="E122" s="1"/>
      <c r="F122" s="1"/>
      <c r="G122" s="1"/>
      <c r="H122" s="1"/>
    </row>
    <row r="123" spans="5:8" x14ac:dyDescent="0.2">
      <c r="E123" s="1"/>
      <c r="F123" s="1"/>
      <c r="G123" s="1"/>
      <c r="H123" s="1"/>
    </row>
    <row r="124" spans="5:8" x14ac:dyDescent="0.2">
      <c r="E124" s="1"/>
      <c r="F124" s="1"/>
      <c r="G124" s="1"/>
      <c r="H124" s="1"/>
    </row>
    <row r="125" spans="5:8" x14ac:dyDescent="0.2">
      <c r="E125" s="1"/>
      <c r="F125" s="1"/>
      <c r="G125" s="1"/>
      <c r="H125" s="1"/>
    </row>
    <row r="126" spans="5:8" x14ac:dyDescent="0.2">
      <c r="E126" s="1"/>
      <c r="F126" s="1"/>
      <c r="G126" s="1"/>
      <c r="H126" s="1"/>
    </row>
    <row r="127" spans="5:8" x14ac:dyDescent="0.2">
      <c r="E127" s="1"/>
      <c r="F127" s="1"/>
      <c r="G127" s="1"/>
      <c r="H127" s="1"/>
    </row>
    <row r="128" spans="5:8" x14ac:dyDescent="0.2">
      <c r="E128" s="1"/>
      <c r="F128" s="1"/>
      <c r="G128" s="1"/>
      <c r="H128" s="1"/>
    </row>
    <row r="129" spans="5:8" x14ac:dyDescent="0.2">
      <c r="E129" s="1"/>
      <c r="F129" s="1"/>
      <c r="G129" s="1"/>
      <c r="H129" s="1"/>
    </row>
    <row r="130" spans="5:8" x14ac:dyDescent="0.2">
      <c r="E130" s="1"/>
      <c r="F130" s="1"/>
      <c r="G130" s="1"/>
      <c r="H130" s="1"/>
    </row>
    <row r="131" spans="5:8" x14ac:dyDescent="0.2">
      <c r="E131" s="1"/>
      <c r="F131" s="1"/>
      <c r="G131" s="1"/>
      <c r="H131" s="1"/>
    </row>
    <row r="132" spans="5:8" x14ac:dyDescent="0.2">
      <c r="E132" s="1"/>
      <c r="F132" s="1"/>
      <c r="G132" s="1"/>
      <c r="H132" s="1"/>
    </row>
    <row r="133" spans="5:8" x14ac:dyDescent="0.2">
      <c r="E133" s="1"/>
      <c r="F133" s="1"/>
      <c r="G133" s="1"/>
      <c r="H133" s="1"/>
    </row>
    <row r="134" spans="5:8" x14ac:dyDescent="0.2">
      <c r="E134" s="1"/>
      <c r="F134" s="1"/>
      <c r="G134" s="1"/>
      <c r="H134" s="1"/>
    </row>
    <row r="135" spans="5:8" x14ac:dyDescent="0.2">
      <c r="E135" s="1"/>
      <c r="F135" s="1"/>
      <c r="G135" s="1"/>
      <c r="H135" s="1"/>
    </row>
    <row r="136" spans="5:8" x14ac:dyDescent="0.2">
      <c r="E136" s="1"/>
      <c r="F136" s="1"/>
      <c r="G136" s="1"/>
      <c r="H136" s="1"/>
    </row>
    <row r="137" spans="5:8" x14ac:dyDescent="0.2">
      <c r="E137" s="1"/>
      <c r="F137" s="1"/>
      <c r="G137" s="1"/>
      <c r="H137" s="1"/>
    </row>
    <row r="138" spans="5:8" x14ac:dyDescent="0.2">
      <c r="E138" s="1"/>
      <c r="F138" s="1"/>
      <c r="G138" s="1"/>
      <c r="H138" s="1"/>
    </row>
    <row r="139" spans="5:8" x14ac:dyDescent="0.2">
      <c r="E139" s="1"/>
      <c r="F139" s="1"/>
      <c r="G139" s="1"/>
      <c r="H139" s="1"/>
    </row>
    <row r="140" spans="5:8" x14ac:dyDescent="0.2">
      <c r="E140" s="1"/>
      <c r="F140" s="1"/>
      <c r="G140" s="1"/>
      <c r="H140" s="1"/>
    </row>
    <row r="141" spans="5:8" x14ac:dyDescent="0.2">
      <c r="E141" s="1"/>
      <c r="F141" s="1"/>
      <c r="G141" s="1"/>
      <c r="H141" s="1"/>
    </row>
    <row r="142" spans="5:8" x14ac:dyDescent="0.2">
      <c r="E142" s="1"/>
      <c r="F142" s="1"/>
      <c r="G142" s="1"/>
      <c r="H142" s="1"/>
    </row>
    <row r="143" spans="5:8" x14ac:dyDescent="0.2">
      <c r="E143" s="1"/>
      <c r="F143" s="1"/>
      <c r="G143" s="1"/>
      <c r="H143" s="1"/>
    </row>
    <row r="144" spans="5:8" x14ac:dyDescent="0.2">
      <c r="E144" s="1"/>
      <c r="F144" s="1"/>
      <c r="G144" s="1"/>
      <c r="H144" s="1"/>
    </row>
    <row r="145" spans="5:8" x14ac:dyDescent="0.2">
      <c r="E145" s="1"/>
      <c r="F145" s="1"/>
      <c r="G145" s="1"/>
      <c r="H145" s="1"/>
    </row>
    <row r="146" spans="5:8" x14ac:dyDescent="0.2">
      <c r="E146" s="1"/>
      <c r="F146" s="1"/>
      <c r="G146" s="1"/>
      <c r="H146" s="1"/>
    </row>
    <row r="147" spans="5:8" x14ac:dyDescent="0.2">
      <c r="E147" s="1"/>
      <c r="F147" s="1"/>
      <c r="G147" s="1"/>
      <c r="H147" s="1"/>
    </row>
    <row r="148" spans="5:8" x14ac:dyDescent="0.2">
      <c r="E148" s="1"/>
      <c r="F148" s="1"/>
      <c r="G148" s="1"/>
      <c r="H148" s="1"/>
    </row>
    <row r="149" spans="5:8" x14ac:dyDescent="0.2">
      <c r="E149" s="1"/>
      <c r="F149" s="1"/>
      <c r="G149" s="1"/>
      <c r="H149" s="1"/>
    </row>
    <row r="150" spans="5:8" x14ac:dyDescent="0.2">
      <c r="E150" s="1"/>
      <c r="F150" s="1"/>
      <c r="G150" s="1"/>
      <c r="H150" s="1"/>
    </row>
    <row r="151" spans="5:8" x14ac:dyDescent="0.2">
      <c r="E151" s="1"/>
      <c r="F151" s="1"/>
      <c r="G151" s="1"/>
      <c r="H151" s="1"/>
    </row>
    <row r="152" spans="5:8" x14ac:dyDescent="0.2">
      <c r="E152" s="1"/>
      <c r="F152" s="1"/>
      <c r="G152" s="1"/>
      <c r="H152" s="1"/>
    </row>
    <row r="153" spans="5:8" x14ac:dyDescent="0.2">
      <c r="E153" s="1"/>
      <c r="F153" s="1"/>
      <c r="G153" s="1"/>
      <c r="H153" s="1"/>
    </row>
    <row r="154" spans="5:8" x14ac:dyDescent="0.2">
      <c r="E154" s="1"/>
      <c r="F154" s="1"/>
      <c r="G154" s="1"/>
      <c r="H154" s="1"/>
    </row>
    <row r="155" spans="5:8" x14ac:dyDescent="0.2">
      <c r="E155" s="1"/>
      <c r="F155" s="1"/>
      <c r="G155" s="1"/>
      <c r="H155" s="1"/>
    </row>
    <row r="156" spans="5:8" x14ac:dyDescent="0.2">
      <c r="E156" s="1"/>
      <c r="F156" s="1"/>
      <c r="G156" s="1"/>
      <c r="H156" s="1"/>
    </row>
    <row r="157" spans="5:8" x14ac:dyDescent="0.2">
      <c r="E157" s="1"/>
      <c r="F157" s="1"/>
      <c r="G157" s="1"/>
      <c r="H157" s="1"/>
    </row>
    <row r="158" spans="5:8" x14ac:dyDescent="0.2">
      <c r="E158" s="1"/>
      <c r="F158" s="1"/>
      <c r="G158" s="1"/>
      <c r="H158" s="1"/>
    </row>
    <row r="159" spans="5:8" x14ac:dyDescent="0.2">
      <c r="E159" s="1"/>
      <c r="F159" s="1"/>
      <c r="G159" s="1"/>
      <c r="H159" s="1"/>
    </row>
    <row r="160" spans="5:8" x14ac:dyDescent="0.2">
      <c r="E160" s="1"/>
      <c r="F160" s="1"/>
      <c r="G160" s="1"/>
      <c r="H160" s="1"/>
    </row>
    <row r="161" spans="5:8" x14ac:dyDescent="0.2">
      <c r="E161" s="1"/>
      <c r="F161" s="1"/>
      <c r="G161" s="1"/>
      <c r="H161" s="1"/>
    </row>
    <row r="162" spans="5:8" x14ac:dyDescent="0.2">
      <c r="E162" s="1"/>
      <c r="F162" s="1"/>
      <c r="G162" s="1"/>
      <c r="H162" s="1"/>
    </row>
    <row r="163" spans="5:8" x14ac:dyDescent="0.2">
      <c r="E163" s="1"/>
      <c r="F163" s="1"/>
      <c r="G163" s="1"/>
      <c r="H163" s="1"/>
    </row>
    <row r="164" spans="5:8" x14ac:dyDescent="0.2">
      <c r="E164" s="1"/>
      <c r="F164" s="1"/>
      <c r="G164" s="1"/>
      <c r="H164" s="1"/>
    </row>
    <row r="165" spans="5:8" x14ac:dyDescent="0.2">
      <c r="E165" s="1"/>
      <c r="F165" s="1"/>
      <c r="G165" s="1"/>
      <c r="H165" s="1"/>
    </row>
    <row r="166" spans="5:8" x14ac:dyDescent="0.2">
      <c r="E166" s="1"/>
      <c r="F166" s="1"/>
      <c r="G166" s="1"/>
      <c r="H166" s="1"/>
    </row>
    <row r="167" spans="5:8" x14ac:dyDescent="0.2">
      <c r="E167" s="1"/>
      <c r="F167" s="1"/>
      <c r="G167" s="1"/>
      <c r="H167" s="1"/>
    </row>
    <row r="168" spans="5:8" x14ac:dyDescent="0.2">
      <c r="E168" s="1"/>
      <c r="F168" s="1"/>
      <c r="G168" s="1"/>
      <c r="H168" s="1"/>
    </row>
    <row r="169" spans="5:8" x14ac:dyDescent="0.2">
      <c r="E169" s="1"/>
      <c r="F169" s="1"/>
      <c r="G169" s="1"/>
      <c r="H169" s="1"/>
    </row>
    <row r="170" spans="5:8" x14ac:dyDescent="0.2">
      <c r="E170" s="1"/>
      <c r="F170" s="1"/>
      <c r="G170" s="1"/>
      <c r="H170" s="1"/>
    </row>
    <row r="171" spans="5:8" x14ac:dyDescent="0.2">
      <c r="E171" s="1"/>
      <c r="F171" s="1"/>
      <c r="G171" s="1"/>
      <c r="H171" s="1"/>
    </row>
    <row r="172" spans="5:8" x14ac:dyDescent="0.2">
      <c r="E172" s="1"/>
      <c r="F172" s="1"/>
      <c r="G172" s="1"/>
      <c r="H172" s="1"/>
    </row>
    <row r="173" spans="5:8" x14ac:dyDescent="0.2">
      <c r="E173" s="1"/>
      <c r="F173" s="1"/>
      <c r="G173" s="1"/>
      <c r="H173" s="1"/>
    </row>
    <row r="174" spans="5:8" x14ac:dyDescent="0.2">
      <c r="E174" s="1"/>
      <c r="F174" s="1"/>
      <c r="G174" s="1"/>
      <c r="H174" s="1"/>
    </row>
    <row r="175" spans="5:8" x14ac:dyDescent="0.2">
      <c r="E175" s="1"/>
      <c r="F175" s="1"/>
      <c r="G175" s="1"/>
      <c r="H175" s="1"/>
    </row>
    <row r="176" spans="5:8" x14ac:dyDescent="0.2">
      <c r="E176" s="1"/>
      <c r="F176" s="1"/>
      <c r="G176" s="1"/>
      <c r="H176" s="1"/>
    </row>
    <row r="177" spans="5:8" x14ac:dyDescent="0.2">
      <c r="E177" s="1"/>
      <c r="F177" s="1"/>
      <c r="G177" s="1"/>
      <c r="H177" s="1"/>
    </row>
    <row r="178" spans="5:8" x14ac:dyDescent="0.2">
      <c r="E178" s="1"/>
      <c r="F178" s="1"/>
      <c r="G178" s="1"/>
      <c r="H178" s="1"/>
    </row>
    <row r="179" spans="5:8" x14ac:dyDescent="0.2">
      <c r="E179" s="1"/>
      <c r="F179" s="1"/>
      <c r="G179" s="1"/>
      <c r="H179" s="1"/>
    </row>
    <row r="180" spans="5:8" x14ac:dyDescent="0.2">
      <c r="E180" s="1"/>
      <c r="F180" s="1"/>
      <c r="G180" s="1"/>
      <c r="H180" s="1"/>
    </row>
    <row r="181" spans="5:8" x14ac:dyDescent="0.2">
      <c r="E181" s="1"/>
      <c r="F181" s="1"/>
      <c r="G181" s="1"/>
      <c r="H181" s="1"/>
    </row>
    <row r="182" spans="5:8" x14ac:dyDescent="0.2">
      <c r="E182" s="1"/>
      <c r="F182" s="1"/>
      <c r="G182" s="1"/>
      <c r="H182" s="1"/>
    </row>
    <row r="183" spans="5:8" x14ac:dyDescent="0.2">
      <c r="E183" s="1"/>
      <c r="F183" s="1"/>
      <c r="G183" s="1"/>
      <c r="H183" s="1"/>
    </row>
    <row r="184" spans="5:8" x14ac:dyDescent="0.2">
      <c r="E184" s="1"/>
      <c r="F184" s="1"/>
      <c r="G184" s="1"/>
      <c r="H184" s="1"/>
    </row>
    <row r="185" spans="5:8" x14ac:dyDescent="0.2">
      <c r="E185" s="1"/>
      <c r="F185" s="1"/>
      <c r="G185" s="1"/>
      <c r="H185" s="1"/>
    </row>
    <row r="186" spans="5:8" x14ac:dyDescent="0.2">
      <c r="E186" s="1"/>
      <c r="F186" s="1"/>
      <c r="G186" s="1"/>
      <c r="H186" s="1"/>
    </row>
    <row r="187" spans="5:8" x14ac:dyDescent="0.2">
      <c r="E187" s="1"/>
      <c r="F187" s="1"/>
      <c r="G187" s="1"/>
      <c r="H187" s="1"/>
    </row>
    <row r="188" spans="5:8" x14ac:dyDescent="0.2">
      <c r="E188" s="1"/>
      <c r="F188" s="1"/>
      <c r="G188" s="1"/>
      <c r="H188" s="1"/>
    </row>
    <row r="189" spans="5:8" x14ac:dyDescent="0.2">
      <c r="E189" s="1"/>
      <c r="F189" s="1"/>
      <c r="G189" s="1"/>
      <c r="H189" s="1"/>
    </row>
    <row r="190" spans="5:8" x14ac:dyDescent="0.2">
      <c r="E190" s="1"/>
      <c r="F190" s="1"/>
      <c r="G190" s="1"/>
      <c r="H190" s="1"/>
    </row>
    <row r="191" spans="5:8" x14ac:dyDescent="0.2">
      <c r="E191" s="1"/>
      <c r="F191" s="1"/>
      <c r="G191" s="1"/>
      <c r="H191" s="1"/>
    </row>
    <row r="192" spans="5:8" x14ac:dyDescent="0.2">
      <c r="E192" s="1"/>
      <c r="F192" s="1"/>
      <c r="G192" s="1"/>
      <c r="H192" s="1"/>
    </row>
    <row r="193" spans="5:8" x14ac:dyDescent="0.2">
      <c r="E193" s="1"/>
      <c r="F193" s="1"/>
      <c r="G193" s="1"/>
      <c r="H193" s="1"/>
    </row>
    <row r="194" spans="5:8" x14ac:dyDescent="0.2">
      <c r="E194" s="1"/>
      <c r="F194" s="1"/>
      <c r="G194" s="1"/>
      <c r="H194" s="1"/>
    </row>
    <row r="195" spans="5:8" x14ac:dyDescent="0.2">
      <c r="E195" s="1"/>
      <c r="F195" s="1"/>
      <c r="G195" s="1"/>
      <c r="H195" s="1"/>
    </row>
    <row r="196" spans="5:8" x14ac:dyDescent="0.2">
      <c r="E196" s="1"/>
      <c r="F196" s="1"/>
      <c r="G196" s="1"/>
      <c r="H196" s="1"/>
    </row>
    <row r="197" spans="5:8" x14ac:dyDescent="0.2">
      <c r="E197" s="1"/>
      <c r="F197" s="1"/>
      <c r="G197" s="1"/>
      <c r="H197" s="1"/>
    </row>
    <row r="198" spans="5:8" x14ac:dyDescent="0.2">
      <c r="E198" s="1"/>
      <c r="F198" s="1"/>
      <c r="G198" s="1"/>
      <c r="H198" s="1"/>
    </row>
    <row r="199" spans="5:8" x14ac:dyDescent="0.2">
      <c r="E199" s="1"/>
      <c r="F199" s="1"/>
      <c r="G199" s="1"/>
      <c r="H199" s="1"/>
    </row>
    <row r="200" spans="5:8" x14ac:dyDescent="0.2">
      <c r="E200" s="1"/>
      <c r="F200" s="1"/>
      <c r="G200" s="1"/>
      <c r="H200" s="1"/>
    </row>
    <row r="201" spans="5:8" x14ac:dyDescent="0.2">
      <c r="E201" s="1"/>
      <c r="F201" s="1"/>
      <c r="G201" s="1"/>
      <c r="H201" s="1"/>
    </row>
    <row r="202" spans="5:8" x14ac:dyDescent="0.2">
      <c r="E202" s="1"/>
      <c r="F202" s="1"/>
      <c r="G202" s="1"/>
      <c r="H202" s="1"/>
    </row>
    <row r="203" spans="5:8" x14ac:dyDescent="0.2">
      <c r="E203" s="1"/>
      <c r="F203" s="1"/>
      <c r="G203" s="1"/>
      <c r="H203" s="1"/>
    </row>
    <row r="204" spans="5:8" x14ac:dyDescent="0.2">
      <c r="E204" s="1"/>
      <c r="F204" s="1"/>
      <c r="G204" s="1"/>
      <c r="H204" s="1"/>
    </row>
    <row r="205" spans="5:8" x14ac:dyDescent="0.2">
      <c r="E205" s="1"/>
      <c r="F205" s="1"/>
      <c r="G205" s="1"/>
      <c r="H205" s="1"/>
    </row>
    <row r="206" spans="5:8" x14ac:dyDescent="0.2">
      <c r="E206" s="1"/>
      <c r="F206" s="1"/>
      <c r="G206" s="1"/>
      <c r="H206" s="1"/>
    </row>
    <row r="207" spans="5:8" x14ac:dyDescent="0.2">
      <c r="E207" s="1"/>
      <c r="F207" s="1"/>
      <c r="G207" s="1"/>
      <c r="H207" s="1"/>
    </row>
    <row r="208" spans="5:8" x14ac:dyDescent="0.2">
      <c r="E208" s="1"/>
      <c r="F208" s="1"/>
      <c r="G208" s="1"/>
      <c r="H208" s="1"/>
    </row>
    <row r="209" spans="5:8" x14ac:dyDescent="0.2">
      <c r="E209" s="1"/>
      <c r="F209" s="1"/>
      <c r="G209" s="1"/>
      <c r="H209" s="1"/>
    </row>
    <row r="210" spans="5:8" x14ac:dyDescent="0.2">
      <c r="E210" s="1"/>
      <c r="F210" s="1"/>
      <c r="G210" s="1"/>
      <c r="H210" s="1"/>
    </row>
    <row r="211" spans="5:8" x14ac:dyDescent="0.2">
      <c r="E211" s="1"/>
      <c r="F211" s="1"/>
      <c r="G211" s="1"/>
      <c r="H211" s="1"/>
    </row>
    <row r="212" spans="5:8" x14ac:dyDescent="0.2">
      <c r="E212" s="1"/>
      <c r="F212" s="1"/>
      <c r="G212" s="1"/>
      <c r="H212" s="1"/>
    </row>
    <row r="213" spans="5:8" x14ac:dyDescent="0.2">
      <c r="E213" s="1"/>
      <c r="F213" s="1"/>
      <c r="G213" s="1"/>
      <c r="H213" s="1"/>
    </row>
    <row r="214" spans="5:8" x14ac:dyDescent="0.2">
      <c r="E214" s="1"/>
      <c r="F214" s="1"/>
      <c r="G214" s="1"/>
      <c r="H214" s="1"/>
    </row>
    <row r="215" spans="5:8" x14ac:dyDescent="0.2">
      <c r="E215" s="1"/>
      <c r="F215" s="1"/>
      <c r="G215" s="1"/>
      <c r="H215" s="1"/>
    </row>
    <row r="216" spans="5:8" x14ac:dyDescent="0.2">
      <c r="E216" s="1"/>
      <c r="F216" s="1"/>
      <c r="G216" s="1"/>
      <c r="H216" s="1"/>
    </row>
    <row r="217" spans="5:8" x14ac:dyDescent="0.2">
      <c r="E217" s="1"/>
      <c r="F217" s="1"/>
      <c r="G217" s="1"/>
      <c r="H217" s="1"/>
    </row>
    <row r="218" spans="5:8" x14ac:dyDescent="0.2">
      <c r="E218" s="1"/>
      <c r="F218" s="1"/>
      <c r="G218" s="1"/>
      <c r="H218" s="1"/>
    </row>
    <row r="219" spans="5:8" x14ac:dyDescent="0.2">
      <c r="E219" s="1"/>
      <c r="F219" s="1"/>
      <c r="G219" s="1"/>
      <c r="H219" s="1"/>
    </row>
    <row r="220" spans="5:8" x14ac:dyDescent="0.2">
      <c r="E220" s="1"/>
      <c r="F220" s="1"/>
      <c r="G220" s="1"/>
      <c r="H220" s="1"/>
    </row>
    <row r="221" spans="5:8" x14ac:dyDescent="0.2">
      <c r="E221" s="1"/>
      <c r="F221" s="1"/>
      <c r="G221" s="1"/>
      <c r="H221" s="1"/>
    </row>
    <row r="222" spans="5:8" x14ac:dyDescent="0.2">
      <c r="E222" s="1"/>
      <c r="F222" s="1"/>
      <c r="G222" s="1"/>
      <c r="H222" s="1"/>
    </row>
    <row r="223" spans="5:8" x14ac:dyDescent="0.2">
      <c r="E223" s="1"/>
      <c r="F223" s="1"/>
      <c r="G223" s="1"/>
      <c r="H223" s="1"/>
    </row>
    <row r="224" spans="5:8" x14ac:dyDescent="0.2">
      <c r="E224" s="1"/>
      <c r="F224" s="1"/>
      <c r="G224" s="1"/>
      <c r="H224" s="1"/>
    </row>
    <row r="225" spans="5:8" x14ac:dyDescent="0.2">
      <c r="E225" s="1"/>
      <c r="F225" s="1"/>
      <c r="G225" s="1"/>
      <c r="H225" s="1"/>
    </row>
    <row r="226" spans="5:8" x14ac:dyDescent="0.2">
      <c r="E226" s="1"/>
      <c r="F226" s="1"/>
      <c r="G226" s="1"/>
      <c r="H226" s="1"/>
    </row>
    <row r="227" spans="5:8" x14ac:dyDescent="0.2">
      <c r="E227" s="1"/>
      <c r="F227" s="1"/>
      <c r="G227" s="1"/>
      <c r="H227" s="1"/>
    </row>
    <row r="228" spans="5:8" x14ac:dyDescent="0.2">
      <c r="E228" s="1"/>
      <c r="F228" s="1"/>
      <c r="G228" s="1"/>
      <c r="H228" s="1"/>
    </row>
    <row r="229" spans="5:8" x14ac:dyDescent="0.2">
      <c r="E229" s="1"/>
      <c r="F229" s="1"/>
      <c r="G229" s="1"/>
      <c r="H229" s="1"/>
    </row>
    <row r="230" spans="5:8" x14ac:dyDescent="0.2">
      <c r="E230" s="1"/>
      <c r="F230" s="1"/>
      <c r="G230" s="1"/>
      <c r="H230" s="1"/>
    </row>
    <row r="231" spans="5:8" x14ac:dyDescent="0.2">
      <c r="E231" s="1"/>
      <c r="F231" s="1"/>
      <c r="G231" s="1"/>
      <c r="H231" s="1"/>
    </row>
    <row r="232" spans="5:8" x14ac:dyDescent="0.2">
      <c r="E232" s="1"/>
      <c r="F232" s="1"/>
      <c r="G232" s="1"/>
      <c r="H232" s="1"/>
    </row>
  </sheetData>
  <sortState xmlns:xlrd2="http://schemas.microsoft.com/office/spreadsheetml/2017/richdata2" ref="A2:G22">
    <sortCondition ref="B2:B2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7AA9-1D26-4844-9D21-59F5E8C3A890}">
  <dimension ref="A1:BM223"/>
  <sheetViews>
    <sheetView workbookViewId="0">
      <selection activeCell="I34" sqref="I34"/>
    </sheetView>
  </sheetViews>
  <sheetFormatPr baseColWidth="10" defaultColWidth="8.83203125" defaultRowHeight="16" x14ac:dyDescent="0.2"/>
  <cols>
    <col min="1" max="1" width="9.6640625" style="1" customWidth="1"/>
    <col min="2" max="2" width="17.33203125" style="1" customWidth="1"/>
    <col min="3" max="3" width="10.5" style="1" customWidth="1"/>
    <col min="4" max="4" width="13.5" style="1" customWidth="1"/>
    <col min="5" max="5" width="19.1640625" style="12" customWidth="1"/>
    <col min="6" max="6" width="14" style="12" customWidth="1"/>
    <col min="7" max="7" width="18.83203125" style="6" customWidth="1"/>
    <col min="8" max="8" width="20.5" style="6" customWidth="1"/>
    <col min="9" max="9" width="14.6640625" style="1" customWidth="1"/>
    <col min="10" max="17" width="8.83203125" style="1"/>
    <col min="18" max="18" width="9.6640625" style="1" bestFit="1" customWidth="1"/>
    <col min="19" max="16384" width="8.83203125" style="1"/>
  </cols>
  <sheetData>
    <row r="1" spans="1:64" x14ac:dyDescent="0.2">
      <c r="A1" s="13" t="s">
        <v>0</v>
      </c>
      <c r="B1" s="14" t="s">
        <v>6</v>
      </c>
      <c r="C1" s="15" t="s">
        <v>5</v>
      </c>
      <c r="D1" s="14" t="s">
        <v>1</v>
      </c>
      <c r="E1" s="13" t="s">
        <v>2</v>
      </c>
      <c r="F1" s="13" t="s">
        <v>3</v>
      </c>
      <c r="G1" s="13" t="s">
        <v>13</v>
      </c>
      <c r="H1" s="43" t="s">
        <v>14</v>
      </c>
      <c r="I1" s="44" t="s">
        <v>8</v>
      </c>
    </row>
    <row r="2" spans="1:64" s="2" customFormat="1" x14ac:dyDescent="0.2">
      <c r="A2" s="3">
        <v>2</v>
      </c>
      <c r="B2" s="3" t="s">
        <v>16</v>
      </c>
      <c r="C2" s="4">
        <v>35</v>
      </c>
      <c r="D2" s="5">
        <v>43717</v>
      </c>
      <c r="E2" s="6">
        <v>444.35</v>
      </c>
      <c r="F2" s="6">
        <v>917.09</v>
      </c>
      <c r="G2" s="3">
        <f t="shared" ref="G2:G21" si="0">F2-E2</f>
        <v>472.74</v>
      </c>
      <c r="H2" s="43"/>
      <c r="I2" s="44"/>
      <c r="J2" s="1"/>
      <c r="K2" s="1" t="s">
        <v>8</v>
      </c>
      <c r="L2" s="1" t="s">
        <v>14</v>
      </c>
      <c r="M2" s="1"/>
      <c r="N2" s="1" t="s">
        <v>5</v>
      </c>
      <c r="O2" s="1" t="s">
        <v>15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4">
        <v>9</v>
      </c>
      <c r="B3" s="3" t="s">
        <v>16</v>
      </c>
      <c r="C3" s="4">
        <v>35</v>
      </c>
      <c r="D3" s="10">
        <v>43717</v>
      </c>
      <c r="E3" s="4">
        <v>301.36</v>
      </c>
      <c r="F3" s="4">
        <v>855.3</v>
      </c>
      <c r="G3" s="3">
        <f t="shared" si="0"/>
        <v>553.93999999999994</v>
      </c>
      <c r="H3" s="8">
        <f t="shared" ref="H3:H21" si="1">G2/E2*100</f>
        <v>106.38910768538314</v>
      </c>
      <c r="I3" s="1">
        <v>50</v>
      </c>
      <c r="K3" s="1">
        <v>35</v>
      </c>
      <c r="L3" s="1">
        <v>106.38910768538314</v>
      </c>
      <c r="N3" s="1">
        <v>35</v>
      </c>
      <c r="O3" s="1">
        <f>AVERAGE(L3:L6)</f>
        <v>129.88264795507675</v>
      </c>
      <c r="Q3" s="9"/>
    </row>
    <row r="4" spans="1:64" x14ac:dyDescent="0.2">
      <c r="A4" s="4">
        <v>15</v>
      </c>
      <c r="B4" s="3" t="s">
        <v>16</v>
      </c>
      <c r="C4" s="4">
        <v>35</v>
      </c>
      <c r="D4" s="5">
        <v>43717</v>
      </c>
      <c r="E4" s="4">
        <v>295</v>
      </c>
      <c r="F4" s="4">
        <v>690.14</v>
      </c>
      <c r="G4" s="3">
        <f t="shared" si="0"/>
        <v>395.14</v>
      </c>
      <c r="H4" s="8">
        <f t="shared" si="1"/>
        <v>183.81337934696043</v>
      </c>
      <c r="I4" s="1">
        <v>35</v>
      </c>
      <c r="K4" s="1">
        <v>35</v>
      </c>
      <c r="L4" s="1">
        <v>183.81337934696043</v>
      </c>
      <c r="N4" s="1">
        <v>50</v>
      </c>
      <c r="O4" s="1">
        <f>AVERAGE(L7:L10)</f>
        <v>52.362307430638694</v>
      </c>
      <c r="Q4" s="9"/>
    </row>
    <row r="5" spans="1:64" x14ac:dyDescent="0.2">
      <c r="A5" s="4">
        <v>20</v>
      </c>
      <c r="B5" s="3" t="s">
        <v>16</v>
      </c>
      <c r="C5" s="16">
        <v>35</v>
      </c>
      <c r="D5" s="10">
        <v>43717</v>
      </c>
      <c r="E5" s="4">
        <v>243.63</v>
      </c>
      <c r="F5" s="4">
        <v>476.01</v>
      </c>
      <c r="G5" s="3">
        <f t="shared" si="0"/>
        <v>232.38</v>
      </c>
      <c r="H5" s="8">
        <f t="shared" si="1"/>
        <v>133.9457627118644</v>
      </c>
      <c r="I5" s="1">
        <v>140</v>
      </c>
      <c r="K5" s="1">
        <v>35</v>
      </c>
      <c r="L5" s="1">
        <v>133.9457627118644</v>
      </c>
      <c r="N5" s="1">
        <v>70</v>
      </c>
      <c r="O5" s="1">
        <f>AVERAGE(L11:L14)</f>
        <v>6.9002025044325279</v>
      </c>
      <c r="Q5" s="9"/>
    </row>
    <row r="6" spans="1:64" x14ac:dyDescent="0.2">
      <c r="A6" s="4">
        <v>1</v>
      </c>
      <c r="B6" s="3" t="s">
        <v>16</v>
      </c>
      <c r="C6" s="4">
        <v>50</v>
      </c>
      <c r="D6" s="5">
        <v>43717</v>
      </c>
      <c r="E6" s="4">
        <v>488.13</v>
      </c>
      <c r="F6" s="4">
        <v>811.03</v>
      </c>
      <c r="G6" s="3">
        <f t="shared" si="0"/>
        <v>322.89999999999998</v>
      </c>
      <c r="H6" s="8">
        <f t="shared" si="1"/>
        <v>95.382342076099007</v>
      </c>
      <c r="I6" s="1">
        <v>90</v>
      </c>
      <c r="K6" s="1">
        <v>35</v>
      </c>
      <c r="L6" s="1">
        <v>95.382342076099007</v>
      </c>
      <c r="N6" s="1">
        <v>90</v>
      </c>
      <c r="O6" s="1">
        <f>AVERAGE(L15:L18)</f>
        <v>-9.9532641019110173</v>
      </c>
      <c r="Q6" s="9"/>
    </row>
    <row r="7" spans="1:64" x14ac:dyDescent="0.2">
      <c r="A7" s="4">
        <v>8</v>
      </c>
      <c r="B7" s="3" t="s">
        <v>16</v>
      </c>
      <c r="C7" s="4">
        <v>50</v>
      </c>
      <c r="D7" s="10">
        <v>43717</v>
      </c>
      <c r="E7" s="4">
        <v>358.8</v>
      </c>
      <c r="F7" s="4">
        <v>520.91999999999996</v>
      </c>
      <c r="G7" s="3">
        <f t="shared" si="0"/>
        <v>162.11999999999995</v>
      </c>
      <c r="H7" s="8">
        <f t="shared" si="1"/>
        <v>66.150410751234304</v>
      </c>
      <c r="I7" s="1">
        <v>70</v>
      </c>
      <c r="K7" s="1">
        <v>50</v>
      </c>
      <c r="L7" s="1">
        <v>66.150410751234304</v>
      </c>
      <c r="N7" s="1">
        <v>140</v>
      </c>
      <c r="O7" s="1">
        <f>AVERAGE(M19:M22)</f>
        <v>-13.97958957784518</v>
      </c>
      <c r="Q7" s="9"/>
    </row>
    <row r="8" spans="1:64" x14ac:dyDescent="0.2">
      <c r="A8" s="4">
        <v>12</v>
      </c>
      <c r="B8" s="3" t="s">
        <v>16</v>
      </c>
      <c r="C8" s="4">
        <v>50</v>
      </c>
      <c r="D8" s="5">
        <v>43717</v>
      </c>
      <c r="E8" s="4">
        <v>393.01</v>
      </c>
      <c r="F8" s="4">
        <v>561.36</v>
      </c>
      <c r="G8" s="3">
        <f t="shared" si="0"/>
        <v>168.35000000000002</v>
      </c>
      <c r="H8" s="8">
        <f t="shared" si="1"/>
        <v>45.183946488294296</v>
      </c>
      <c r="I8" s="1">
        <v>140</v>
      </c>
      <c r="K8" s="1">
        <v>50</v>
      </c>
      <c r="L8" s="1">
        <v>45.183946488294296</v>
      </c>
      <c r="Q8" s="9"/>
    </row>
    <row r="9" spans="1:64" x14ac:dyDescent="0.2">
      <c r="A9" s="4">
        <v>17</v>
      </c>
      <c r="B9" s="3" t="s">
        <v>16</v>
      </c>
      <c r="C9" s="4">
        <v>50</v>
      </c>
      <c r="D9" s="10">
        <v>43717</v>
      </c>
      <c r="E9" s="4">
        <v>386.64</v>
      </c>
      <c r="F9" s="4">
        <v>600.37</v>
      </c>
      <c r="G9" s="3">
        <f t="shared" si="0"/>
        <v>213.73000000000002</v>
      </c>
      <c r="H9" s="8">
        <f t="shared" si="1"/>
        <v>42.836060151141197</v>
      </c>
      <c r="I9" s="1">
        <v>90</v>
      </c>
      <c r="K9" s="1">
        <v>50</v>
      </c>
      <c r="L9" s="1">
        <v>42.836060151141197</v>
      </c>
      <c r="Q9" s="9"/>
    </row>
    <row r="10" spans="1:64" x14ac:dyDescent="0.2">
      <c r="A10" s="4">
        <v>5</v>
      </c>
      <c r="B10" s="3" t="s">
        <v>16</v>
      </c>
      <c r="C10" s="4">
        <v>70</v>
      </c>
      <c r="D10" s="5">
        <v>43717</v>
      </c>
      <c r="E10" s="4">
        <v>635.1</v>
      </c>
      <c r="F10" s="4">
        <v>633.28</v>
      </c>
      <c r="G10" s="3">
        <f t="shared" si="0"/>
        <v>-1.82000000000005</v>
      </c>
      <c r="H10" s="8">
        <f t="shared" si="1"/>
        <v>55.278812331884964</v>
      </c>
      <c r="I10" s="1">
        <v>50</v>
      </c>
      <c r="K10" s="1">
        <v>50</v>
      </c>
      <c r="L10" s="1">
        <v>55.278812331884964</v>
      </c>
      <c r="Q10" s="9"/>
    </row>
    <row r="11" spans="1:64" x14ac:dyDescent="0.2">
      <c r="A11" s="4">
        <v>10</v>
      </c>
      <c r="B11" s="3" t="s">
        <v>16</v>
      </c>
      <c r="C11" s="4">
        <v>70</v>
      </c>
      <c r="D11" s="10">
        <v>43717</v>
      </c>
      <c r="E11" s="4">
        <v>315.76</v>
      </c>
      <c r="F11" s="4">
        <v>361.61</v>
      </c>
      <c r="G11" s="3">
        <f t="shared" si="0"/>
        <v>45.850000000000023</v>
      </c>
      <c r="H11" s="8">
        <f t="shared" si="1"/>
        <v>-0.28656904424500868</v>
      </c>
      <c r="I11" s="1">
        <v>35</v>
      </c>
      <c r="K11" s="1">
        <v>70</v>
      </c>
      <c r="L11" s="1">
        <v>-0.28656904424500868</v>
      </c>
      <c r="Q11" s="9"/>
    </row>
    <row r="12" spans="1:64" x14ac:dyDescent="0.2">
      <c r="A12" s="4">
        <v>11</v>
      </c>
      <c r="B12" s="3" t="s">
        <v>16</v>
      </c>
      <c r="C12" s="4">
        <v>70</v>
      </c>
      <c r="D12" s="5">
        <v>43717</v>
      </c>
      <c r="E12" s="4">
        <v>449.63</v>
      </c>
      <c r="F12" s="4">
        <v>499.58</v>
      </c>
      <c r="G12" s="3">
        <f t="shared" si="0"/>
        <v>49.949999999999989</v>
      </c>
      <c r="H12" s="8">
        <f t="shared" si="1"/>
        <v>14.520521915378776</v>
      </c>
      <c r="I12" s="1">
        <v>70</v>
      </c>
      <c r="K12" s="1">
        <v>70</v>
      </c>
      <c r="L12" s="1">
        <v>14.520521915378776</v>
      </c>
      <c r="Q12" s="9"/>
    </row>
    <row r="13" spans="1:64" x14ac:dyDescent="0.2">
      <c r="A13" s="4">
        <v>18</v>
      </c>
      <c r="B13" s="3" t="s">
        <v>16</v>
      </c>
      <c r="C13" s="4">
        <v>70</v>
      </c>
      <c r="D13" s="10">
        <v>43717</v>
      </c>
      <c r="E13" s="4">
        <v>321.12</v>
      </c>
      <c r="F13" s="4">
        <v>328.37</v>
      </c>
      <c r="G13" s="3">
        <f t="shared" si="0"/>
        <v>7.25</v>
      </c>
      <c r="H13" s="8">
        <f t="shared" si="1"/>
        <v>11.109134176989967</v>
      </c>
      <c r="I13" s="1">
        <v>70</v>
      </c>
      <c r="K13" s="1">
        <v>70</v>
      </c>
      <c r="L13" s="1">
        <v>11.109134176989967</v>
      </c>
      <c r="Q13" s="9"/>
    </row>
    <row r="14" spans="1:64" x14ac:dyDescent="0.2">
      <c r="A14" s="4">
        <v>4</v>
      </c>
      <c r="B14" s="3" t="s">
        <v>16</v>
      </c>
      <c r="C14" s="4">
        <v>90</v>
      </c>
      <c r="D14" s="5">
        <v>43717</v>
      </c>
      <c r="E14" s="4">
        <v>570.04</v>
      </c>
      <c r="F14" s="4">
        <v>477.3</v>
      </c>
      <c r="G14" s="3">
        <f t="shared" si="0"/>
        <v>-92.739999999999952</v>
      </c>
      <c r="H14" s="8">
        <f t="shared" si="1"/>
        <v>2.2577229696063776</v>
      </c>
      <c r="I14" s="1">
        <v>50</v>
      </c>
      <c r="K14" s="1">
        <v>70</v>
      </c>
      <c r="L14" s="1">
        <v>2.2577229696063776</v>
      </c>
      <c r="Q14" s="9"/>
    </row>
    <row r="15" spans="1:64" x14ac:dyDescent="0.2">
      <c r="A15" s="4">
        <v>7</v>
      </c>
      <c r="B15" s="3" t="s">
        <v>16</v>
      </c>
      <c r="C15" s="4">
        <v>90</v>
      </c>
      <c r="D15" s="10">
        <v>43717</v>
      </c>
      <c r="E15" s="4">
        <v>363.21</v>
      </c>
      <c r="F15" s="4">
        <v>341.19</v>
      </c>
      <c r="G15" s="3">
        <f t="shared" si="0"/>
        <v>-22.019999999999982</v>
      </c>
      <c r="H15" s="8">
        <f t="shared" si="1"/>
        <v>-16.269033752017396</v>
      </c>
      <c r="I15" s="1">
        <v>140</v>
      </c>
      <c r="K15" s="1">
        <v>90</v>
      </c>
      <c r="L15" s="1">
        <v>-16.269033752017396</v>
      </c>
      <c r="Q15" s="9"/>
    </row>
    <row r="16" spans="1:64" x14ac:dyDescent="0.2">
      <c r="A16" s="4">
        <v>14</v>
      </c>
      <c r="B16" s="3" t="s">
        <v>16</v>
      </c>
      <c r="C16" s="4">
        <v>90</v>
      </c>
      <c r="D16" s="5">
        <v>43717</v>
      </c>
      <c r="E16" s="4">
        <v>299.14999999999998</v>
      </c>
      <c r="F16" s="4">
        <v>281.55</v>
      </c>
      <c r="G16" s="3">
        <f t="shared" si="0"/>
        <v>-17.599999999999966</v>
      </c>
      <c r="H16" s="8">
        <f t="shared" si="1"/>
        <v>-6.0626084083587957</v>
      </c>
      <c r="I16" s="1">
        <v>90</v>
      </c>
      <c r="K16" s="1">
        <v>90</v>
      </c>
      <c r="L16" s="1">
        <v>-6.0626084083587957</v>
      </c>
      <c r="Q16" s="9"/>
    </row>
    <row r="17" spans="1:18" x14ac:dyDescent="0.2">
      <c r="A17" s="4">
        <v>16</v>
      </c>
      <c r="B17" s="3" t="s">
        <v>16</v>
      </c>
      <c r="C17" s="4">
        <v>90</v>
      </c>
      <c r="D17" s="10">
        <v>43717</v>
      </c>
      <c r="E17" s="4">
        <v>239.35</v>
      </c>
      <c r="F17" s="4">
        <v>211.59</v>
      </c>
      <c r="G17" s="3">
        <f t="shared" si="0"/>
        <v>-27.759999999999991</v>
      </c>
      <c r="H17" s="8">
        <f t="shared" si="1"/>
        <v>-5.8833361190038334</v>
      </c>
      <c r="I17" s="1">
        <v>35</v>
      </c>
      <c r="K17" s="1">
        <v>90</v>
      </c>
      <c r="L17" s="1">
        <v>-5.8833361190038334</v>
      </c>
      <c r="Q17" s="9"/>
    </row>
    <row r="18" spans="1:18" x14ac:dyDescent="0.2">
      <c r="A18" s="4">
        <v>3</v>
      </c>
      <c r="B18" s="3" t="s">
        <v>16</v>
      </c>
      <c r="C18" s="4">
        <v>140</v>
      </c>
      <c r="D18" s="5">
        <v>43717</v>
      </c>
      <c r="E18" s="4">
        <v>484.36</v>
      </c>
      <c r="F18" s="4">
        <v>325.73</v>
      </c>
      <c r="G18" s="3">
        <f t="shared" si="0"/>
        <v>-158.63</v>
      </c>
      <c r="H18" s="8">
        <f t="shared" si="1"/>
        <v>-11.598078128264044</v>
      </c>
      <c r="I18" s="1">
        <v>90</v>
      </c>
      <c r="K18" s="1">
        <v>90</v>
      </c>
      <c r="L18" s="1">
        <v>-11.598078128264044</v>
      </c>
      <c r="Q18" s="9"/>
    </row>
    <row r="19" spans="1:18" x14ac:dyDescent="0.2">
      <c r="A19" s="4">
        <v>6</v>
      </c>
      <c r="B19" s="3" t="s">
        <v>16</v>
      </c>
      <c r="C19" s="4">
        <v>140</v>
      </c>
      <c r="D19" s="10">
        <v>43717</v>
      </c>
      <c r="E19" s="4">
        <v>293.77999999999997</v>
      </c>
      <c r="F19" s="4">
        <v>222.04</v>
      </c>
      <c r="G19" s="3">
        <f t="shared" si="0"/>
        <v>-71.739999999999981</v>
      </c>
      <c r="H19" s="8">
        <f t="shared" si="1"/>
        <v>-32.750433561813523</v>
      </c>
      <c r="I19" s="1">
        <v>50</v>
      </c>
      <c r="K19" s="1">
        <v>140</v>
      </c>
      <c r="L19" s="1">
        <v>-32.750433561813523</v>
      </c>
      <c r="Q19" s="9"/>
    </row>
    <row r="20" spans="1:18" x14ac:dyDescent="0.2">
      <c r="A20" s="4">
        <v>13</v>
      </c>
      <c r="B20" s="3" t="s">
        <v>16</v>
      </c>
      <c r="C20" s="4">
        <v>140</v>
      </c>
      <c r="D20" s="5">
        <v>43717</v>
      </c>
      <c r="E20" s="4">
        <v>455.28</v>
      </c>
      <c r="F20" s="4">
        <v>223.4</v>
      </c>
      <c r="G20" s="3">
        <f t="shared" si="0"/>
        <v>-231.87999999999997</v>
      </c>
      <c r="H20" s="8">
        <f t="shared" si="1"/>
        <v>-24.41963373953298</v>
      </c>
      <c r="I20" s="1">
        <v>70</v>
      </c>
      <c r="K20" s="1">
        <v>140</v>
      </c>
      <c r="L20" s="1">
        <v>-24.41963373953298</v>
      </c>
      <c r="Q20" s="9"/>
    </row>
    <row r="21" spans="1:18" x14ac:dyDescent="0.2">
      <c r="A21" s="4">
        <v>19</v>
      </c>
      <c r="B21" s="3" t="s">
        <v>16</v>
      </c>
      <c r="C21" s="4">
        <v>140</v>
      </c>
      <c r="D21" s="10">
        <v>43717</v>
      </c>
      <c r="E21" s="4">
        <v>451.73</v>
      </c>
      <c r="F21" s="4">
        <v>388.58</v>
      </c>
      <c r="G21" s="3">
        <f t="shared" si="0"/>
        <v>-63.150000000000034</v>
      </c>
      <c r="H21" s="8">
        <f t="shared" si="1"/>
        <v>-50.931295027235976</v>
      </c>
      <c r="I21" s="1">
        <v>140</v>
      </c>
      <c r="K21" s="1">
        <v>140</v>
      </c>
      <c r="L21" s="1">
        <v>-50.931295027235976</v>
      </c>
      <c r="Q21" s="9"/>
    </row>
    <row r="22" spans="1:18" x14ac:dyDescent="0.2">
      <c r="E22" s="1"/>
      <c r="F22" s="1"/>
      <c r="G22" s="1"/>
      <c r="H22" s="1"/>
      <c r="I22" s="8">
        <f>G21/E21*100</f>
        <v>-13.97958957784518</v>
      </c>
      <c r="J22" s="1">
        <v>35</v>
      </c>
      <c r="L22" s="1">
        <v>140</v>
      </c>
      <c r="M22" s="1">
        <v>-13.97958957784518</v>
      </c>
      <c r="R22" s="9"/>
    </row>
    <row r="23" spans="1:18" x14ac:dyDescent="0.2">
      <c r="E23" s="1"/>
      <c r="F23" s="1"/>
      <c r="G23" s="1"/>
      <c r="H23" s="1"/>
    </row>
    <row r="24" spans="1:18" x14ac:dyDescent="0.2">
      <c r="E24" s="1"/>
      <c r="F24" s="1"/>
      <c r="G24" s="1"/>
      <c r="H24" s="1"/>
    </row>
    <row r="25" spans="1:18" x14ac:dyDescent="0.2">
      <c r="B25" s="1" t="s">
        <v>5</v>
      </c>
      <c r="C25" s="1" t="s">
        <v>9</v>
      </c>
      <c r="E25" s="1" t="s">
        <v>8</v>
      </c>
      <c r="F25" s="1" t="s">
        <v>10</v>
      </c>
      <c r="G25" s="1"/>
      <c r="H25" s="1"/>
    </row>
    <row r="26" spans="1:18" x14ac:dyDescent="0.2">
      <c r="B26" s="1">
        <v>35</v>
      </c>
      <c r="C26" s="1">
        <v>106.38910768538314</v>
      </c>
      <c r="E26" s="1">
        <v>35</v>
      </c>
      <c r="F26" s="1">
        <f>AVERAGE(C26:C29)</f>
        <v>129.88264795507675</v>
      </c>
      <c r="G26" s="1"/>
      <c r="H26" s="30" t="s">
        <v>6</v>
      </c>
      <c r="I26" s="1" t="s">
        <v>8</v>
      </c>
      <c r="J26" s="1" t="s">
        <v>11</v>
      </c>
      <c r="K26" s="1" t="s">
        <v>3</v>
      </c>
      <c r="L26" s="1" t="s">
        <v>12</v>
      </c>
    </row>
    <row r="27" spans="1:18" x14ac:dyDescent="0.2">
      <c r="B27" s="1">
        <v>35</v>
      </c>
      <c r="C27" s="1">
        <v>183.81337934696043</v>
      </c>
      <c r="E27" s="1">
        <v>50</v>
      </c>
      <c r="F27" s="1">
        <f>AVERAGE(C30:C33)</f>
        <v>52.362307430638694</v>
      </c>
      <c r="G27" s="1"/>
      <c r="H27" s="16" t="s">
        <v>16</v>
      </c>
      <c r="I27" s="1">
        <v>35</v>
      </c>
      <c r="J27" s="1">
        <f>AVERAGE(E2:E5)</f>
        <v>321.08500000000004</v>
      </c>
      <c r="K27" s="1">
        <f>AVERAGE(F2:F5)</f>
        <v>734.63499999999999</v>
      </c>
      <c r="L27" s="1">
        <f>LN(K27/J27)/5</f>
        <v>0.16553357832846147</v>
      </c>
    </row>
    <row r="28" spans="1:18" x14ac:dyDescent="0.2">
      <c r="B28" s="1">
        <v>35</v>
      </c>
      <c r="C28" s="1">
        <v>133.9457627118644</v>
      </c>
      <c r="E28" s="1">
        <v>70</v>
      </c>
      <c r="F28" s="1">
        <f>AVERAGE(C34:C37)</f>
        <v>6.9002025044325279</v>
      </c>
      <c r="G28" s="1"/>
      <c r="H28" s="16" t="s">
        <v>16</v>
      </c>
      <c r="I28" s="1">
        <v>50</v>
      </c>
      <c r="J28" s="1">
        <f>AVERAGE(E6:E9)</f>
        <v>406.64499999999998</v>
      </c>
      <c r="K28" s="1">
        <f>AVERAGE(F6:F9)</f>
        <v>623.41999999999996</v>
      </c>
      <c r="L28" s="1">
        <f t="shared" ref="L28:L31" si="2">LN(K28/J28)/5</f>
        <v>8.5455975999512268E-2</v>
      </c>
    </row>
    <row r="29" spans="1:18" x14ac:dyDescent="0.2">
      <c r="B29" s="1">
        <v>35</v>
      </c>
      <c r="C29" s="1">
        <v>95.382342076099007</v>
      </c>
      <c r="E29" s="1">
        <v>90</v>
      </c>
      <c r="F29" s="1">
        <f>AVERAGE(C38:C41)</f>
        <v>-9.9532641019110173</v>
      </c>
      <c r="G29" s="1"/>
      <c r="H29" s="16" t="s">
        <v>16</v>
      </c>
      <c r="I29" s="1">
        <v>70</v>
      </c>
      <c r="J29" s="1">
        <f>AVERAGE(E10:E13)</f>
        <v>430.40250000000003</v>
      </c>
      <c r="K29" s="1">
        <f>AVERAGE(F10:F13)</f>
        <v>455.71000000000004</v>
      </c>
      <c r="L29" s="1">
        <f t="shared" si="2"/>
        <v>1.142716498194995E-2</v>
      </c>
    </row>
    <row r="30" spans="1:18" x14ac:dyDescent="0.2">
      <c r="B30" s="1">
        <v>50</v>
      </c>
      <c r="C30" s="1">
        <v>66.150410751234304</v>
      </c>
      <c r="E30" s="1">
        <v>140</v>
      </c>
      <c r="F30" s="1">
        <f>AVERAGE(C42:C45)</f>
        <v>-30.520237976606914</v>
      </c>
      <c r="G30" s="1"/>
      <c r="H30" s="16" t="s">
        <v>16</v>
      </c>
      <c r="I30" s="1">
        <v>90</v>
      </c>
      <c r="J30" s="1">
        <f>AVERAGE(E14:E17)</f>
        <v>367.9375</v>
      </c>
      <c r="K30" s="1">
        <f>AVERAGE(F14:F17)</f>
        <v>327.90749999999997</v>
      </c>
      <c r="L30" s="1">
        <f t="shared" si="2"/>
        <v>-2.3036306074475078E-2</v>
      </c>
    </row>
    <row r="31" spans="1:18" x14ac:dyDescent="0.2">
      <c r="B31" s="1">
        <v>50</v>
      </c>
      <c r="C31" s="1">
        <v>45.183946488294296</v>
      </c>
      <c r="E31" s="1"/>
      <c r="F31" s="1"/>
      <c r="G31" s="1"/>
      <c r="H31" s="1"/>
      <c r="I31" s="1">
        <v>140</v>
      </c>
      <c r="J31" s="1">
        <f>AVERAGE(E18:E21)</f>
        <v>421.28750000000002</v>
      </c>
      <c r="K31" s="1">
        <f>AVERAGE(F18:F21)</f>
        <v>289.9375</v>
      </c>
      <c r="L31" s="1">
        <f t="shared" si="2"/>
        <v>-7.4730023192801739E-2</v>
      </c>
    </row>
    <row r="32" spans="1:18" x14ac:dyDescent="0.2">
      <c r="B32" s="1">
        <v>50</v>
      </c>
      <c r="C32" s="1">
        <v>42.836060151141197</v>
      </c>
      <c r="E32" s="1">
        <v>35</v>
      </c>
      <c r="F32" s="1">
        <f>STDEV(C26:C29)</f>
        <v>39.442997815992086</v>
      </c>
      <c r="G32" s="1"/>
      <c r="H32" s="1"/>
    </row>
    <row r="33" spans="1:65" x14ac:dyDescent="0.2">
      <c r="B33" s="1">
        <v>50</v>
      </c>
      <c r="C33" s="1">
        <v>55.278812331884964</v>
      </c>
      <c r="E33" s="1">
        <v>50</v>
      </c>
      <c r="F33" s="1">
        <f>STDEV(C30:C33)</f>
        <v>10.659831879023248</v>
      </c>
      <c r="G33" s="1"/>
      <c r="H33" s="1"/>
    </row>
    <row r="34" spans="1:65" s="11" customFormat="1" x14ac:dyDescent="0.2">
      <c r="A34" s="1"/>
      <c r="B34" s="1">
        <v>70</v>
      </c>
      <c r="C34" s="1">
        <v>-0.28656904424500868</v>
      </c>
      <c r="D34" s="1"/>
      <c r="E34" s="1">
        <v>70</v>
      </c>
      <c r="F34" s="1">
        <f>STDEV(C34:C37)</f>
        <v>7.0471430446023513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5" x14ac:dyDescent="0.2">
      <c r="B35" s="1">
        <v>70</v>
      </c>
      <c r="C35" s="1">
        <v>14.520521915378776</v>
      </c>
      <c r="E35" s="1">
        <v>90</v>
      </c>
      <c r="F35" s="1">
        <f>STDEV(C38:C41)</f>
        <v>4.9764738174171015</v>
      </c>
      <c r="G35" s="1"/>
      <c r="H35" s="1"/>
    </row>
    <row r="36" spans="1:65" x14ac:dyDescent="0.2">
      <c r="B36" s="1">
        <v>70</v>
      </c>
      <c r="C36" s="1">
        <v>11.109134176989967</v>
      </c>
      <c r="E36" s="1">
        <v>140</v>
      </c>
      <c r="F36" s="1">
        <f>STDEV(C42:C45)</f>
        <v>15.624718064455575</v>
      </c>
      <c r="G36" s="1"/>
      <c r="H36" s="1"/>
    </row>
    <row r="37" spans="1:65" x14ac:dyDescent="0.2">
      <c r="B37" s="1">
        <v>70</v>
      </c>
      <c r="C37" s="1">
        <v>2.2577229696063776</v>
      </c>
      <c r="E37" s="1"/>
      <c r="F37" s="1"/>
      <c r="G37" s="1"/>
      <c r="H37" s="1"/>
    </row>
    <row r="38" spans="1:65" x14ac:dyDescent="0.2">
      <c r="B38" s="1">
        <v>90</v>
      </c>
      <c r="C38" s="1">
        <v>-16.269033752017396</v>
      </c>
      <c r="E38" s="1"/>
      <c r="F38" s="1" t="s">
        <v>17</v>
      </c>
      <c r="G38" s="1"/>
      <c r="H38" s="1"/>
    </row>
    <row r="39" spans="1:65" x14ac:dyDescent="0.2">
      <c r="B39" s="1">
        <v>90</v>
      </c>
      <c r="C39" s="1">
        <v>-6.0626084083587957</v>
      </c>
      <c r="E39" s="1">
        <v>35</v>
      </c>
      <c r="F39" s="1">
        <f>F32/SQRT(COUNT(C26:C29))</f>
        <v>19.721498907996043</v>
      </c>
      <c r="G39" s="1"/>
      <c r="H39" s="1"/>
    </row>
    <row r="40" spans="1:65" x14ac:dyDescent="0.2">
      <c r="B40" s="1">
        <v>90</v>
      </c>
      <c r="C40" s="1">
        <v>-5.8833361190038334</v>
      </c>
      <c r="E40" s="1">
        <v>50</v>
      </c>
      <c r="F40" s="1">
        <f>F33/SQRT(COUNT(C30:C33))</f>
        <v>5.3299159395116238</v>
      </c>
      <c r="G40" s="1"/>
      <c r="H40" s="1"/>
    </row>
    <row r="41" spans="1:65" x14ac:dyDescent="0.2">
      <c r="B41" s="1">
        <v>90</v>
      </c>
      <c r="C41" s="1">
        <v>-11.598078128264044</v>
      </c>
      <c r="E41" s="1">
        <v>70</v>
      </c>
      <c r="F41" s="1">
        <f>F34/SQRT(COUNT(C34:C37))</f>
        <v>3.5235715223011757</v>
      </c>
      <c r="G41" s="1"/>
      <c r="H41" s="1"/>
    </row>
    <row r="42" spans="1:65" x14ac:dyDescent="0.2">
      <c r="B42" s="1">
        <v>140</v>
      </c>
      <c r="C42" s="1">
        <v>-32.750433561813523</v>
      </c>
      <c r="E42" s="1">
        <v>90</v>
      </c>
      <c r="F42" s="1">
        <f>F35/SQRT(COUNT(C38:C41))</f>
        <v>2.4882369087085507</v>
      </c>
      <c r="G42" s="1"/>
      <c r="H42" s="1"/>
    </row>
    <row r="43" spans="1:65" x14ac:dyDescent="0.2">
      <c r="B43" s="1">
        <v>140</v>
      </c>
      <c r="C43" s="1">
        <v>-24.41963373953298</v>
      </c>
      <c r="E43" s="1">
        <v>140</v>
      </c>
      <c r="F43" s="1">
        <f>F36/SQRT(COUNT(C42:C45))</f>
        <v>7.8123590322277874</v>
      </c>
      <c r="G43" s="1"/>
      <c r="H43" s="1"/>
    </row>
    <row r="44" spans="1:65" x14ac:dyDescent="0.2">
      <c r="B44" s="1">
        <v>140</v>
      </c>
      <c r="C44" s="1">
        <v>-50.931295027235976</v>
      </c>
      <c r="E44" s="1"/>
      <c r="F44" s="1"/>
      <c r="G44" s="1"/>
      <c r="H44" s="1"/>
    </row>
    <row r="45" spans="1:65" s="4" customFormat="1" x14ac:dyDescent="0.2">
      <c r="A45" s="1"/>
      <c r="B45" s="1">
        <v>140</v>
      </c>
      <c r="C45" s="1">
        <v>-13.97958957784518</v>
      </c>
      <c r="D45" s="1"/>
      <c r="E45" s="1">
        <v>35</v>
      </c>
      <c r="F45" s="1">
        <f>LN(F39)</f>
        <v>2.981709355819179</v>
      </c>
      <c r="G45" s="1">
        <v>2.981709355819179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">
      <c r="E46" s="1">
        <v>50</v>
      </c>
      <c r="F46" s="1">
        <f t="shared" ref="F46:F49" si="3">LN(F40)</f>
        <v>1.6733354668548168</v>
      </c>
      <c r="G46" s="1">
        <v>1.6733354668548168</v>
      </c>
      <c r="H46" s="1"/>
    </row>
    <row r="47" spans="1:65" x14ac:dyDescent="0.2">
      <c r="E47" s="1">
        <v>70</v>
      </c>
      <c r="F47" s="1">
        <f t="shared" si="3"/>
        <v>1.2594751122311676</v>
      </c>
      <c r="G47" s="1">
        <v>1.2594751122311676</v>
      </c>
      <c r="H47" s="1"/>
    </row>
    <row r="48" spans="1:65" x14ac:dyDescent="0.2">
      <c r="E48" s="1">
        <v>90</v>
      </c>
      <c r="F48" s="1">
        <f t="shared" si="3"/>
        <v>0.91157439088576697</v>
      </c>
      <c r="G48" s="1">
        <v>0.91157439088576697</v>
      </c>
      <c r="H48" s="1"/>
    </row>
    <row r="49" spans="5:8" x14ac:dyDescent="0.2">
      <c r="E49" s="1">
        <v>140</v>
      </c>
      <c r="F49" s="1">
        <f t="shared" si="3"/>
        <v>2.0557069710248839</v>
      </c>
      <c r="G49" s="1">
        <v>2.0557069710248839</v>
      </c>
      <c r="H49" s="1"/>
    </row>
    <row r="50" spans="5:8" x14ac:dyDescent="0.2">
      <c r="E50" s="1"/>
      <c r="F50" s="1"/>
      <c r="G50" s="1"/>
      <c r="H50" s="1"/>
    </row>
    <row r="51" spans="5:8" x14ac:dyDescent="0.2">
      <c r="E51" s="1"/>
      <c r="F51" s="1"/>
      <c r="G51" s="1"/>
      <c r="H51" s="1"/>
    </row>
    <row r="52" spans="5:8" x14ac:dyDescent="0.2">
      <c r="E52" s="1"/>
      <c r="F52" s="1"/>
      <c r="G52" s="1"/>
      <c r="H52" s="1"/>
    </row>
    <row r="53" spans="5:8" x14ac:dyDescent="0.2">
      <c r="E53" s="1"/>
      <c r="F53" s="1"/>
      <c r="G53" s="1"/>
      <c r="H53" s="1"/>
    </row>
    <row r="54" spans="5:8" x14ac:dyDescent="0.2">
      <c r="E54" s="1"/>
      <c r="F54" s="1"/>
      <c r="G54" s="1"/>
      <c r="H54" s="1"/>
    </row>
    <row r="55" spans="5:8" x14ac:dyDescent="0.2">
      <c r="E55" s="1"/>
      <c r="F55" s="1"/>
      <c r="G55" s="1"/>
      <c r="H55" s="1"/>
    </row>
    <row r="56" spans="5:8" x14ac:dyDescent="0.2">
      <c r="E56" s="1"/>
      <c r="F56" s="1"/>
      <c r="G56" s="1"/>
      <c r="H56" s="1"/>
    </row>
    <row r="57" spans="5:8" x14ac:dyDescent="0.2">
      <c r="E57" s="1"/>
      <c r="F57" s="1"/>
      <c r="G57" s="1"/>
      <c r="H57" s="1"/>
    </row>
    <row r="58" spans="5:8" x14ac:dyDescent="0.2">
      <c r="E58" s="1"/>
      <c r="F58" s="1"/>
      <c r="G58" s="1"/>
      <c r="H58" s="1"/>
    </row>
    <row r="59" spans="5:8" x14ac:dyDescent="0.2">
      <c r="E59" s="1"/>
      <c r="F59" s="1"/>
      <c r="G59" s="1"/>
      <c r="H59" s="1"/>
    </row>
    <row r="60" spans="5:8" x14ac:dyDescent="0.2">
      <c r="E60" s="1"/>
      <c r="F60" s="1"/>
      <c r="G60" s="1"/>
      <c r="H60" s="1"/>
    </row>
    <row r="61" spans="5:8" x14ac:dyDescent="0.2">
      <c r="E61" s="1"/>
      <c r="F61" s="1"/>
      <c r="G61" s="1"/>
      <c r="H61" s="1"/>
    </row>
    <row r="62" spans="5:8" x14ac:dyDescent="0.2">
      <c r="E62" s="1"/>
      <c r="F62" s="1"/>
      <c r="G62" s="1"/>
      <c r="H62" s="1"/>
    </row>
    <row r="63" spans="5:8" x14ac:dyDescent="0.2">
      <c r="E63" s="1"/>
      <c r="F63" s="1"/>
      <c r="G63" s="1"/>
      <c r="H63" s="1"/>
    </row>
    <row r="64" spans="5:8" x14ac:dyDescent="0.2">
      <c r="E64" s="1"/>
      <c r="F64" s="1"/>
      <c r="G64" s="1"/>
      <c r="H64" s="1"/>
    </row>
    <row r="65" spans="5:8" x14ac:dyDescent="0.2">
      <c r="E65" s="1"/>
      <c r="F65" s="1"/>
      <c r="G65" s="1"/>
      <c r="H65" s="1"/>
    </row>
    <row r="66" spans="5:8" x14ac:dyDescent="0.2">
      <c r="E66" s="1"/>
      <c r="F66" s="1"/>
      <c r="G66" s="1"/>
      <c r="H66" s="1"/>
    </row>
    <row r="67" spans="5:8" x14ac:dyDescent="0.2">
      <c r="E67" s="1"/>
      <c r="F67" s="1"/>
      <c r="G67" s="1"/>
      <c r="H67" s="1"/>
    </row>
    <row r="68" spans="5:8" x14ac:dyDescent="0.2">
      <c r="E68" s="1"/>
      <c r="F68" s="1"/>
      <c r="G68" s="1"/>
      <c r="H68" s="1"/>
    </row>
    <row r="69" spans="5:8" x14ac:dyDescent="0.2">
      <c r="E69" s="1"/>
      <c r="F69" s="1"/>
      <c r="G69" s="1"/>
      <c r="H69" s="1"/>
    </row>
    <row r="70" spans="5:8" x14ac:dyDescent="0.2">
      <c r="E70" s="1"/>
      <c r="F70" s="1"/>
      <c r="G70" s="1"/>
      <c r="H70" s="1"/>
    </row>
    <row r="71" spans="5:8" x14ac:dyDescent="0.2">
      <c r="E71" s="1"/>
      <c r="F71" s="1"/>
      <c r="G71" s="1"/>
      <c r="H71" s="1"/>
    </row>
    <row r="72" spans="5:8" x14ac:dyDescent="0.2">
      <c r="E72" s="1"/>
      <c r="F72" s="1"/>
      <c r="G72" s="1"/>
      <c r="H72" s="1"/>
    </row>
    <row r="73" spans="5:8" x14ac:dyDescent="0.2">
      <c r="E73" s="1"/>
      <c r="F73" s="1"/>
      <c r="G73" s="1"/>
      <c r="H73" s="1"/>
    </row>
    <row r="74" spans="5:8" x14ac:dyDescent="0.2">
      <c r="E74" s="1"/>
      <c r="F74" s="1"/>
      <c r="G74" s="1"/>
      <c r="H74" s="1"/>
    </row>
    <row r="75" spans="5:8" x14ac:dyDescent="0.2">
      <c r="E75" s="1"/>
      <c r="F75" s="1"/>
      <c r="G75" s="1"/>
      <c r="H75" s="1"/>
    </row>
    <row r="76" spans="5:8" x14ac:dyDescent="0.2">
      <c r="E76" s="1"/>
      <c r="F76" s="1"/>
      <c r="G76" s="1"/>
      <c r="H76" s="1"/>
    </row>
    <row r="77" spans="5:8" x14ac:dyDescent="0.2">
      <c r="E77" s="1"/>
      <c r="F77" s="1"/>
      <c r="G77" s="1"/>
      <c r="H77" s="1"/>
    </row>
    <row r="78" spans="5:8" x14ac:dyDescent="0.2">
      <c r="E78" s="1"/>
      <c r="F78" s="1"/>
      <c r="G78" s="1"/>
      <c r="H78" s="1"/>
    </row>
    <row r="79" spans="5:8" x14ac:dyDescent="0.2">
      <c r="E79" s="1"/>
      <c r="F79" s="1"/>
      <c r="G79" s="1"/>
      <c r="H79" s="1"/>
    </row>
    <row r="80" spans="5:8" x14ac:dyDescent="0.2">
      <c r="E80" s="1"/>
      <c r="F80" s="1"/>
      <c r="G80" s="1"/>
      <c r="H80" s="1"/>
    </row>
    <row r="81" spans="5:8" x14ac:dyDescent="0.2">
      <c r="E81" s="1"/>
      <c r="F81" s="1"/>
      <c r="G81" s="1"/>
      <c r="H81" s="1"/>
    </row>
    <row r="82" spans="5:8" x14ac:dyDescent="0.2">
      <c r="E82" s="1"/>
      <c r="F82" s="1"/>
      <c r="G82" s="1"/>
      <c r="H82" s="1"/>
    </row>
    <row r="83" spans="5:8" x14ac:dyDescent="0.2">
      <c r="E83" s="1"/>
      <c r="F83" s="1"/>
      <c r="G83" s="1"/>
      <c r="H83" s="1"/>
    </row>
    <row r="84" spans="5:8" x14ac:dyDescent="0.2">
      <c r="E84" s="1"/>
      <c r="F84" s="1"/>
      <c r="G84" s="1"/>
      <c r="H84" s="1"/>
    </row>
    <row r="85" spans="5:8" x14ac:dyDescent="0.2">
      <c r="E85" s="1"/>
      <c r="F85" s="1"/>
      <c r="G85" s="1"/>
      <c r="H85" s="1"/>
    </row>
    <row r="86" spans="5:8" x14ac:dyDescent="0.2">
      <c r="E86" s="1"/>
      <c r="F86" s="1"/>
      <c r="G86" s="1"/>
      <c r="H86" s="1"/>
    </row>
    <row r="87" spans="5:8" x14ac:dyDescent="0.2">
      <c r="E87" s="1"/>
      <c r="F87" s="1"/>
      <c r="G87" s="1"/>
      <c r="H87" s="1"/>
    </row>
    <row r="88" spans="5:8" x14ac:dyDescent="0.2">
      <c r="E88" s="1"/>
      <c r="F88" s="1"/>
      <c r="G88" s="1"/>
      <c r="H88" s="1"/>
    </row>
    <row r="89" spans="5:8" x14ac:dyDescent="0.2">
      <c r="E89" s="1"/>
      <c r="F89" s="1"/>
      <c r="G89" s="1"/>
      <c r="H89" s="1"/>
    </row>
    <row r="90" spans="5:8" x14ac:dyDescent="0.2">
      <c r="E90" s="1"/>
      <c r="F90" s="1"/>
      <c r="G90" s="1"/>
      <c r="H90" s="1"/>
    </row>
    <row r="91" spans="5:8" x14ac:dyDescent="0.2">
      <c r="E91" s="1"/>
      <c r="F91" s="1"/>
      <c r="G91" s="1"/>
      <c r="H91" s="1"/>
    </row>
    <row r="92" spans="5:8" x14ac:dyDescent="0.2">
      <c r="E92" s="1"/>
      <c r="F92" s="1"/>
      <c r="G92" s="1"/>
      <c r="H92" s="1"/>
    </row>
    <row r="93" spans="5:8" x14ac:dyDescent="0.2">
      <c r="E93" s="1"/>
      <c r="F93" s="1"/>
      <c r="G93" s="1"/>
      <c r="H93" s="1"/>
    </row>
    <row r="94" spans="5:8" x14ac:dyDescent="0.2">
      <c r="E94" s="1"/>
      <c r="F94" s="1"/>
      <c r="G94" s="1"/>
      <c r="H94" s="1"/>
    </row>
    <row r="95" spans="5:8" x14ac:dyDescent="0.2">
      <c r="E95" s="1"/>
      <c r="F95" s="1"/>
      <c r="G95" s="1"/>
      <c r="H95" s="1"/>
    </row>
    <row r="96" spans="5:8" x14ac:dyDescent="0.2">
      <c r="E96" s="1"/>
      <c r="F96" s="1"/>
      <c r="G96" s="1"/>
      <c r="H96" s="1"/>
    </row>
    <row r="97" spans="5:8" x14ac:dyDescent="0.2">
      <c r="E97" s="1"/>
      <c r="F97" s="1"/>
      <c r="G97" s="1"/>
      <c r="H97" s="1"/>
    </row>
    <row r="98" spans="5:8" x14ac:dyDescent="0.2">
      <c r="E98" s="1"/>
      <c r="F98" s="1"/>
      <c r="G98" s="1"/>
      <c r="H98" s="1"/>
    </row>
    <row r="99" spans="5:8" x14ac:dyDescent="0.2">
      <c r="E99" s="1"/>
      <c r="F99" s="1"/>
      <c r="G99" s="1"/>
      <c r="H99" s="1"/>
    </row>
    <row r="100" spans="5:8" x14ac:dyDescent="0.2">
      <c r="E100" s="1"/>
      <c r="F100" s="1"/>
      <c r="G100" s="1"/>
      <c r="H100" s="1"/>
    </row>
    <row r="101" spans="5:8" x14ac:dyDescent="0.2">
      <c r="E101" s="1"/>
      <c r="F101" s="1"/>
      <c r="G101" s="1"/>
      <c r="H101" s="1"/>
    </row>
    <row r="102" spans="5:8" x14ac:dyDescent="0.2">
      <c r="E102" s="1"/>
      <c r="F102" s="1"/>
      <c r="G102" s="1"/>
      <c r="H102" s="1"/>
    </row>
    <row r="103" spans="5:8" x14ac:dyDescent="0.2">
      <c r="E103" s="1"/>
      <c r="F103" s="1"/>
      <c r="G103" s="1"/>
      <c r="H103" s="1"/>
    </row>
    <row r="104" spans="5:8" x14ac:dyDescent="0.2">
      <c r="E104" s="1"/>
      <c r="F104" s="1"/>
      <c r="G104" s="1"/>
      <c r="H104" s="1"/>
    </row>
    <row r="105" spans="5:8" x14ac:dyDescent="0.2">
      <c r="E105" s="1"/>
      <c r="F105" s="1"/>
      <c r="G105" s="1"/>
      <c r="H105" s="1"/>
    </row>
    <row r="106" spans="5:8" x14ac:dyDescent="0.2">
      <c r="E106" s="1"/>
      <c r="F106" s="1"/>
      <c r="G106" s="1"/>
      <c r="H106" s="1"/>
    </row>
    <row r="107" spans="5:8" x14ac:dyDescent="0.2">
      <c r="E107" s="1"/>
      <c r="F107" s="1"/>
      <c r="G107" s="1"/>
      <c r="H107" s="1"/>
    </row>
    <row r="108" spans="5:8" x14ac:dyDescent="0.2">
      <c r="E108" s="1"/>
      <c r="F108" s="1"/>
      <c r="G108" s="1"/>
      <c r="H108" s="1"/>
    </row>
    <row r="109" spans="5:8" x14ac:dyDescent="0.2">
      <c r="E109" s="1"/>
      <c r="F109" s="1"/>
      <c r="G109" s="1"/>
      <c r="H109" s="1"/>
    </row>
    <row r="110" spans="5:8" x14ac:dyDescent="0.2">
      <c r="E110" s="1"/>
      <c r="F110" s="1"/>
      <c r="G110" s="1"/>
      <c r="H110" s="1"/>
    </row>
    <row r="111" spans="5:8" x14ac:dyDescent="0.2">
      <c r="E111" s="1"/>
      <c r="F111" s="1"/>
      <c r="G111" s="1"/>
      <c r="H111" s="1"/>
    </row>
    <row r="112" spans="5:8" x14ac:dyDescent="0.2">
      <c r="E112" s="1"/>
      <c r="F112" s="1"/>
      <c r="G112" s="1"/>
      <c r="H112" s="1"/>
    </row>
    <row r="113" spans="5:8" x14ac:dyDescent="0.2">
      <c r="E113" s="1"/>
      <c r="F113" s="1"/>
      <c r="G113" s="1"/>
      <c r="H113" s="1"/>
    </row>
    <row r="114" spans="5:8" x14ac:dyDescent="0.2">
      <c r="E114" s="1"/>
      <c r="F114" s="1"/>
      <c r="G114" s="1"/>
      <c r="H114" s="1"/>
    </row>
    <row r="115" spans="5:8" x14ac:dyDescent="0.2">
      <c r="E115" s="1"/>
      <c r="F115" s="1"/>
      <c r="G115" s="1"/>
      <c r="H115" s="1"/>
    </row>
    <row r="116" spans="5:8" x14ac:dyDescent="0.2">
      <c r="E116" s="1"/>
      <c r="F116" s="1"/>
      <c r="G116" s="1"/>
      <c r="H116" s="1"/>
    </row>
    <row r="117" spans="5:8" x14ac:dyDescent="0.2">
      <c r="E117" s="1"/>
      <c r="F117" s="1"/>
      <c r="G117" s="1"/>
      <c r="H117" s="1"/>
    </row>
    <row r="118" spans="5:8" x14ac:dyDescent="0.2">
      <c r="E118" s="1"/>
      <c r="F118" s="1"/>
      <c r="G118" s="1"/>
      <c r="H118" s="1"/>
    </row>
    <row r="119" spans="5:8" x14ac:dyDescent="0.2">
      <c r="E119" s="1"/>
      <c r="F119" s="1"/>
      <c r="G119" s="1"/>
      <c r="H119" s="1"/>
    </row>
    <row r="120" spans="5:8" x14ac:dyDescent="0.2">
      <c r="E120" s="1"/>
      <c r="F120" s="1"/>
      <c r="G120" s="1"/>
      <c r="H120" s="1"/>
    </row>
    <row r="121" spans="5:8" x14ac:dyDescent="0.2">
      <c r="E121" s="1"/>
      <c r="F121" s="1"/>
      <c r="G121" s="1"/>
      <c r="H121" s="1"/>
    </row>
    <row r="122" spans="5:8" x14ac:dyDescent="0.2">
      <c r="E122" s="1"/>
      <c r="F122" s="1"/>
      <c r="G122" s="1"/>
      <c r="H122" s="1"/>
    </row>
    <row r="123" spans="5:8" x14ac:dyDescent="0.2">
      <c r="E123" s="1"/>
      <c r="F123" s="1"/>
      <c r="G123" s="1"/>
      <c r="H123" s="1"/>
    </row>
    <row r="124" spans="5:8" x14ac:dyDescent="0.2">
      <c r="E124" s="1"/>
      <c r="F124" s="1"/>
      <c r="G124" s="1"/>
      <c r="H124" s="1"/>
    </row>
    <row r="125" spans="5:8" x14ac:dyDescent="0.2">
      <c r="E125" s="1"/>
      <c r="F125" s="1"/>
      <c r="G125" s="1"/>
      <c r="H125" s="1"/>
    </row>
    <row r="126" spans="5:8" x14ac:dyDescent="0.2">
      <c r="E126" s="1"/>
      <c r="F126" s="1"/>
      <c r="G126" s="1"/>
      <c r="H126" s="1"/>
    </row>
    <row r="127" spans="5:8" x14ac:dyDescent="0.2">
      <c r="E127" s="1"/>
      <c r="F127" s="1"/>
      <c r="G127" s="1"/>
      <c r="H127" s="1"/>
    </row>
    <row r="128" spans="5:8" x14ac:dyDescent="0.2">
      <c r="E128" s="1"/>
      <c r="F128" s="1"/>
      <c r="G128" s="1"/>
      <c r="H128" s="1"/>
    </row>
    <row r="129" spans="5:8" x14ac:dyDescent="0.2">
      <c r="E129" s="1"/>
      <c r="F129" s="1"/>
      <c r="G129" s="1"/>
      <c r="H129" s="1"/>
    </row>
    <row r="130" spans="5:8" x14ac:dyDescent="0.2">
      <c r="E130" s="1"/>
      <c r="F130" s="1"/>
      <c r="G130" s="1"/>
      <c r="H130" s="1"/>
    </row>
    <row r="131" spans="5:8" x14ac:dyDescent="0.2">
      <c r="E131" s="1"/>
      <c r="F131" s="1"/>
      <c r="G131" s="1"/>
      <c r="H131" s="1"/>
    </row>
    <row r="132" spans="5:8" x14ac:dyDescent="0.2">
      <c r="E132" s="1"/>
      <c r="F132" s="1"/>
      <c r="G132" s="1"/>
      <c r="H132" s="1"/>
    </row>
    <row r="133" spans="5:8" x14ac:dyDescent="0.2">
      <c r="E133" s="1"/>
      <c r="F133" s="1"/>
      <c r="G133" s="1"/>
      <c r="H133" s="1"/>
    </row>
    <row r="134" spans="5:8" x14ac:dyDescent="0.2">
      <c r="E134" s="1"/>
      <c r="F134" s="1"/>
      <c r="G134" s="1"/>
      <c r="H134" s="1"/>
    </row>
    <row r="135" spans="5:8" x14ac:dyDescent="0.2">
      <c r="E135" s="1"/>
      <c r="F135" s="1"/>
      <c r="G135" s="1"/>
      <c r="H135" s="1"/>
    </row>
    <row r="136" spans="5:8" x14ac:dyDescent="0.2">
      <c r="E136" s="1"/>
      <c r="F136" s="1"/>
      <c r="G136" s="1"/>
      <c r="H136" s="1"/>
    </row>
    <row r="137" spans="5:8" x14ac:dyDescent="0.2">
      <c r="E137" s="1"/>
      <c r="F137" s="1"/>
      <c r="G137" s="1"/>
      <c r="H137" s="1"/>
    </row>
    <row r="138" spans="5:8" x14ac:dyDescent="0.2">
      <c r="E138" s="1"/>
      <c r="F138" s="1"/>
      <c r="G138" s="1"/>
      <c r="H138" s="1"/>
    </row>
    <row r="139" spans="5:8" x14ac:dyDescent="0.2">
      <c r="E139" s="1"/>
      <c r="F139" s="1"/>
      <c r="G139" s="1"/>
      <c r="H139" s="1"/>
    </row>
    <row r="140" spans="5:8" x14ac:dyDescent="0.2">
      <c r="E140" s="1"/>
      <c r="F140" s="1"/>
      <c r="G140" s="1"/>
      <c r="H140" s="1"/>
    </row>
    <row r="141" spans="5:8" x14ac:dyDescent="0.2">
      <c r="E141" s="1"/>
      <c r="F141" s="1"/>
      <c r="G141" s="1"/>
      <c r="H141" s="1"/>
    </row>
    <row r="142" spans="5:8" x14ac:dyDescent="0.2">
      <c r="E142" s="1"/>
      <c r="F142" s="1"/>
      <c r="G142" s="1"/>
      <c r="H142" s="1"/>
    </row>
    <row r="143" spans="5:8" x14ac:dyDescent="0.2">
      <c r="E143" s="1"/>
      <c r="F143" s="1"/>
      <c r="G143" s="1"/>
      <c r="H143" s="1"/>
    </row>
    <row r="144" spans="5:8" x14ac:dyDescent="0.2">
      <c r="E144" s="1"/>
      <c r="F144" s="1"/>
      <c r="G144" s="1"/>
      <c r="H144" s="1"/>
    </row>
    <row r="145" spans="5:8" x14ac:dyDescent="0.2">
      <c r="E145" s="1"/>
      <c r="F145" s="1"/>
      <c r="G145" s="1"/>
      <c r="H145" s="1"/>
    </row>
    <row r="146" spans="5:8" x14ac:dyDescent="0.2">
      <c r="E146" s="1"/>
      <c r="F146" s="1"/>
      <c r="G146" s="1"/>
      <c r="H146" s="1"/>
    </row>
    <row r="147" spans="5:8" x14ac:dyDescent="0.2">
      <c r="E147" s="1"/>
      <c r="F147" s="1"/>
      <c r="G147" s="1"/>
      <c r="H147" s="1"/>
    </row>
    <row r="148" spans="5:8" x14ac:dyDescent="0.2">
      <c r="E148" s="1"/>
      <c r="F148" s="1"/>
      <c r="G148" s="1"/>
      <c r="H148" s="1"/>
    </row>
    <row r="149" spans="5:8" x14ac:dyDescent="0.2">
      <c r="E149" s="1"/>
      <c r="F149" s="1"/>
      <c r="G149" s="1"/>
      <c r="H149" s="1"/>
    </row>
    <row r="150" spans="5:8" x14ac:dyDescent="0.2">
      <c r="E150" s="1"/>
      <c r="F150" s="1"/>
      <c r="G150" s="1"/>
      <c r="H150" s="1"/>
    </row>
    <row r="151" spans="5:8" x14ac:dyDescent="0.2">
      <c r="E151" s="1"/>
      <c r="F151" s="1"/>
      <c r="G151" s="1"/>
      <c r="H151" s="1"/>
    </row>
    <row r="152" spans="5:8" x14ac:dyDescent="0.2">
      <c r="E152" s="1"/>
      <c r="F152" s="1"/>
      <c r="G152" s="1"/>
      <c r="H152" s="1"/>
    </row>
    <row r="153" spans="5:8" x14ac:dyDescent="0.2">
      <c r="E153" s="1"/>
      <c r="F153" s="1"/>
      <c r="G153" s="1"/>
      <c r="H153" s="1"/>
    </row>
    <row r="154" spans="5:8" x14ac:dyDescent="0.2">
      <c r="E154" s="1"/>
      <c r="F154" s="1"/>
      <c r="G154" s="1"/>
      <c r="H154" s="1"/>
    </row>
    <row r="155" spans="5:8" x14ac:dyDescent="0.2">
      <c r="E155" s="1"/>
      <c r="F155" s="1"/>
      <c r="G155" s="1"/>
      <c r="H155" s="1"/>
    </row>
    <row r="156" spans="5:8" x14ac:dyDescent="0.2">
      <c r="E156" s="1"/>
      <c r="F156" s="1"/>
      <c r="G156" s="1"/>
      <c r="H156" s="1"/>
    </row>
    <row r="157" spans="5:8" x14ac:dyDescent="0.2">
      <c r="E157" s="1"/>
      <c r="F157" s="1"/>
      <c r="G157" s="1"/>
      <c r="H157" s="1"/>
    </row>
    <row r="158" spans="5:8" x14ac:dyDescent="0.2">
      <c r="E158" s="1"/>
      <c r="F158" s="1"/>
      <c r="G158" s="1"/>
      <c r="H158" s="1"/>
    </row>
    <row r="159" spans="5:8" x14ac:dyDescent="0.2">
      <c r="E159" s="1"/>
      <c r="F159" s="1"/>
      <c r="G159" s="1"/>
      <c r="H159" s="1"/>
    </row>
    <row r="160" spans="5:8" x14ac:dyDescent="0.2">
      <c r="E160" s="1"/>
      <c r="F160" s="1"/>
      <c r="G160" s="1"/>
      <c r="H160" s="1"/>
    </row>
    <row r="161" spans="5:8" x14ac:dyDescent="0.2">
      <c r="E161" s="1"/>
      <c r="F161" s="1"/>
      <c r="G161" s="1"/>
      <c r="H161" s="1"/>
    </row>
    <row r="162" spans="5:8" x14ac:dyDescent="0.2">
      <c r="E162" s="1"/>
      <c r="F162" s="1"/>
      <c r="G162" s="1"/>
      <c r="H162" s="1"/>
    </row>
    <row r="163" spans="5:8" x14ac:dyDescent="0.2">
      <c r="E163" s="1"/>
      <c r="F163" s="1"/>
      <c r="G163" s="1"/>
      <c r="H163" s="1"/>
    </row>
    <row r="164" spans="5:8" x14ac:dyDescent="0.2">
      <c r="E164" s="1"/>
      <c r="F164" s="1"/>
      <c r="G164" s="1"/>
      <c r="H164" s="1"/>
    </row>
    <row r="165" spans="5:8" x14ac:dyDescent="0.2">
      <c r="E165" s="1"/>
      <c r="F165" s="1"/>
      <c r="G165" s="1"/>
      <c r="H165" s="1"/>
    </row>
    <row r="166" spans="5:8" x14ac:dyDescent="0.2">
      <c r="E166" s="1"/>
      <c r="F166" s="1"/>
      <c r="G166" s="1"/>
      <c r="H166" s="1"/>
    </row>
    <row r="167" spans="5:8" x14ac:dyDescent="0.2">
      <c r="E167" s="1"/>
      <c r="F167" s="1"/>
      <c r="G167" s="1"/>
      <c r="H167" s="1"/>
    </row>
    <row r="168" spans="5:8" x14ac:dyDescent="0.2">
      <c r="E168" s="1"/>
      <c r="F168" s="1"/>
      <c r="G168" s="1"/>
      <c r="H168" s="1"/>
    </row>
    <row r="169" spans="5:8" x14ac:dyDescent="0.2">
      <c r="E169" s="1"/>
      <c r="F169" s="1"/>
      <c r="G169" s="1"/>
      <c r="H169" s="1"/>
    </row>
    <row r="170" spans="5:8" x14ac:dyDescent="0.2">
      <c r="E170" s="1"/>
      <c r="F170" s="1"/>
      <c r="G170" s="1"/>
      <c r="H170" s="1"/>
    </row>
    <row r="171" spans="5:8" x14ac:dyDescent="0.2">
      <c r="E171" s="1"/>
      <c r="F171" s="1"/>
      <c r="G171" s="1"/>
      <c r="H171" s="1"/>
    </row>
    <row r="172" spans="5:8" x14ac:dyDescent="0.2">
      <c r="E172" s="1"/>
      <c r="F172" s="1"/>
      <c r="G172" s="1"/>
      <c r="H172" s="1"/>
    </row>
    <row r="173" spans="5:8" x14ac:dyDescent="0.2">
      <c r="E173" s="1"/>
      <c r="F173" s="1"/>
      <c r="G173" s="1"/>
      <c r="H173" s="1"/>
    </row>
    <row r="174" spans="5:8" x14ac:dyDescent="0.2">
      <c r="E174" s="1"/>
      <c r="F174" s="1"/>
      <c r="G174" s="1"/>
      <c r="H174" s="1"/>
    </row>
    <row r="175" spans="5:8" x14ac:dyDescent="0.2">
      <c r="E175" s="1"/>
      <c r="F175" s="1"/>
      <c r="G175" s="1"/>
      <c r="H175" s="1"/>
    </row>
    <row r="176" spans="5:8" x14ac:dyDescent="0.2">
      <c r="E176" s="1"/>
      <c r="F176" s="1"/>
      <c r="G176" s="1"/>
      <c r="H176" s="1"/>
    </row>
    <row r="177" spans="5:8" x14ac:dyDescent="0.2">
      <c r="E177" s="1"/>
      <c r="F177" s="1"/>
      <c r="G177" s="1"/>
      <c r="H177" s="1"/>
    </row>
    <row r="178" spans="5:8" x14ac:dyDescent="0.2">
      <c r="E178" s="1"/>
      <c r="F178" s="1"/>
      <c r="G178" s="1"/>
      <c r="H178" s="1"/>
    </row>
    <row r="179" spans="5:8" x14ac:dyDescent="0.2">
      <c r="E179" s="1"/>
      <c r="F179" s="1"/>
      <c r="G179" s="1"/>
      <c r="H179" s="1"/>
    </row>
    <row r="180" spans="5:8" x14ac:dyDescent="0.2">
      <c r="E180" s="1"/>
      <c r="F180" s="1"/>
      <c r="G180" s="1"/>
      <c r="H180" s="1"/>
    </row>
    <row r="181" spans="5:8" x14ac:dyDescent="0.2">
      <c r="E181" s="1"/>
      <c r="F181" s="1"/>
      <c r="G181" s="1"/>
      <c r="H181" s="1"/>
    </row>
    <row r="182" spans="5:8" x14ac:dyDescent="0.2">
      <c r="E182" s="1"/>
      <c r="F182" s="1"/>
      <c r="G182" s="1"/>
      <c r="H182" s="1"/>
    </row>
    <row r="183" spans="5:8" x14ac:dyDescent="0.2">
      <c r="E183" s="1"/>
      <c r="F183" s="1"/>
      <c r="G183" s="1"/>
      <c r="H183" s="1"/>
    </row>
    <row r="184" spans="5:8" x14ac:dyDescent="0.2">
      <c r="E184" s="1"/>
      <c r="F184" s="1"/>
      <c r="G184" s="1"/>
      <c r="H184" s="1"/>
    </row>
    <row r="185" spans="5:8" x14ac:dyDescent="0.2">
      <c r="E185" s="1"/>
      <c r="F185" s="1"/>
      <c r="G185" s="1"/>
      <c r="H185" s="1"/>
    </row>
    <row r="186" spans="5:8" x14ac:dyDescent="0.2">
      <c r="E186" s="1"/>
      <c r="F186" s="1"/>
      <c r="G186" s="1"/>
      <c r="H186" s="1"/>
    </row>
    <row r="187" spans="5:8" x14ac:dyDescent="0.2">
      <c r="E187" s="1"/>
      <c r="F187" s="1"/>
      <c r="G187" s="1"/>
      <c r="H187" s="1"/>
    </row>
    <row r="188" spans="5:8" x14ac:dyDescent="0.2">
      <c r="E188" s="1"/>
      <c r="F188" s="1"/>
      <c r="G188" s="1"/>
      <c r="H188" s="1"/>
    </row>
    <row r="189" spans="5:8" x14ac:dyDescent="0.2">
      <c r="E189" s="1"/>
      <c r="F189" s="1"/>
      <c r="G189" s="1"/>
      <c r="H189" s="1"/>
    </row>
    <row r="190" spans="5:8" x14ac:dyDescent="0.2">
      <c r="E190" s="1"/>
      <c r="F190" s="1"/>
      <c r="G190" s="1"/>
      <c r="H190" s="1"/>
    </row>
    <row r="191" spans="5:8" x14ac:dyDescent="0.2">
      <c r="E191" s="1"/>
      <c r="F191" s="1"/>
      <c r="G191" s="1"/>
      <c r="H191" s="1"/>
    </row>
    <row r="192" spans="5:8" x14ac:dyDescent="0.2">
      <c r="E192" s="1"/>
      <c r="F192" s="1"/>
      <c r="G192" s="1"/>
      <c r="H192" s="1"/>
    </row>
    <row r="193" spans="5:8" x14ac:dyDescent="0.2">
      <c r="E193" s="1"/>
      <c r="F193" s="1"/>
      <c r="G193" s="1"/>
      <c r="H193" s="1"/>
    </row>
    <row r="194" spans="5:8" x14ac:dyDescent="0.2">
      <c r="E194" s="1"/>
      <c r="F194" s="1"/>
      <c r="G194" s="1"/>
      <c r="H194" s="1"/>
    </row>
    <row r="195" spans="5:8" x14ac:dyDescent="0.2">
      <c r="E195" s="1"/>
      <c r="F195" s="1"/>
      <c r="G195" s="1"/>
      <c r="H195" s="1"/>
    </row>
    <row r="196" spans="5:8" x14ac:dyDescent="0.2">
      <c r="E196" s="1"/>
      <c r="F196" s="1"/>
      <c r="G196" s="1"/>
      <c r="H196" s="1"/>
    </row>
    <row r="197" spans="5:8" x14ac:dyDescent="0.2">
      <c r="E197" s="1"/>
      <c r="F197" s="1"/>
      <c r="G197" s="1"/>
      <c r="H197" s="1"/>
    </row>
    <row r="198" spans="5:8" x14ac:dyDescent="0.2">
      <c r="E198" s="1"/>
      <c r="F198" s="1"/>
      <c r="G198" s="1"/>
      <c r="H198" s="1"/>
    </row>
    <row r="199" spans="5:8" x14ac:dyDescent="0.2">
      <c r="E199" s="1"/>
      <c r="F199" s="1"/>
      <c r="G199" s="1"/>
      <c r="H199" s="1"/>
    </row>
    <row r="200" spans="5:8" x14ac:dyDescent="0.2">
      <c r="E200" s="1"/>
      <c r="F200" s="1"/>
      <c r="G200" s="1"/>
      <c r="H200" s="1"/>
    </row>
    <row r="201" spans="5:8" x14ac:dyDescent="0.2">
      <c r="E201" s="1"/>
      <c r="F201" s="1"/>
      <c r="G201" s="1"/>
      <c r="H201" s="1"/>
    </row>
    <row r="202" spans="5:8" x14ac:dyDescent="0.2">
      <c r="E202" s="1"/>
      <c r="F202" s="1"/>
      <c r="G202" s="1"/>
      <c r="H202" s="1"/>
    </row>
    <row r="203" spans="5:8" x14ac:dyDescent="0.2">
      <c r="E203" s="1"/>
      <c r="F203" s="1"/>
      <c r="G203" s="1"/>
      <c r="H203" s="1"/>
    </row>
    <row r="204" spans="5:8" x14ac:dyDescent="0.2">
      <c r="E204" s="1"/>
      <c r="F204" s="1"/>
      <c r="G204" s="1"/>
      <c r="H204" s="1"/>
    </row>
    <row r="205" spans="5:8" x14ac:dyDescent="0.2">
      <c r="E205" s="1"/>
      <c r="F205" s="1"/>
      <c r="G205" s="1"/>
      <c r="H205" s="1"/>
    </row>
    <row r="206" spans="5:8" x14ac:dyDescent="0.2">
      <c r="E206" s="1"/>
      <c r="F206" s="1"/>
      <c r="G206" s="1"/>
      <c r="H206" s="1"/>
    </row>
    <row r="207" spans="5:8" x14ac:dyDescent="0.2">
      <c r="E207" s="1"/>
      <c r="F207" s="1"/>
      <c r="G207" s="1"/>
      <c r="H207" s="1"/>
    </row>
    <row r="208" spans="5:8" x14ac:dyDescent="0.2">
      <c r="E208" s="1"/>
      <c r="F208" s="1"/>
      <c r="G208" s="1"/>
      <c r="H208" s="1"/>
    </row>
    <row r="209" spans="5:8" x14ac:dyDescent="0.2">
      <c r="E209" s="1"/>
      <c r="F209" s="1"/>
      <c r="G209" s="1"/>
      <c r="H209" s="1"/>
    </row>
    <row r="210" spans="5:8" x14ac:dyDescent="0.2">
      <c r="E210" s="1"/>
      <c r="F210" s="1"/>
      <c r="G210" s="1"/>
      <c r="H210" s="1"/>
    </row>
    <row r="211" spans="5:8" x14ac:dyDescent="0.2">
      <c r="E211" s="1"/>
      <c r="F211" s="1"/>
      <c r="G211" s="1"/>
      <c r="H211" s="1"/>
    </row>
    <row r="212" spans="5:8" x14ac:dyDescent="0.2">
      <c r="E212" s="1"/>
      <c r="F212" s="1"/>
      <c r="G212" s="1"/>
      <c r="H212" s="1"/>
    </row>
    <row r="213" spans="5:8" x14ac:dyDescent="0.2">
      <c r="E213" s="1"/>
      <c r="F213" s="1"/>
      <c r="G213" s="1"/>
      <c r="H213" s="1"/>
    </row>
    <row r="214" spans="5:8" x14ac:dyDescent="0.2">
      <c r="E214" s="1"/>
      <c r="F214" s="1"/>
      <c r="G214" s="1"/>
      <c r="H214" s="1"/>
    </row>
    <row r="215" spans="5:8" x14ac:dyDescent="0.2">
      <c r="E215" s="1"/>
      <c r="F215" s="1"/>
      <c r="G215" s="1"/>
      <c r="H215" s="1"/>
    </row>
    <row r="216" spans="5:8" x14ac:dyDescent="0.2">
      <c r="E216" s="1"/>
      <c r="F216" s="1"/>
      <c r="G216" s="1"/>
      <c r="H216" s="1"/>
    </row>
    <row r="217" spans="5:8" x14ac:dyDescent="0.2">
      <c r="E217" s="1"/>
      <c r="F217" s="1"/>
      <c r="G217" s="1"/>
      <c r="H217" s="1"/>
    </row>
    <row r="218" spans="5:8" x14ac:dyDescent="0.2">
      <c r="E218" s="1"/>
      <c r="F218" s="1"/>
      <c r="G218" s="1"/>
      <c r="H218" s="1"/>
    </row>
    <row r="219" spans="5:8" x14ac:dyDescent="0.2">
      <c r="E219" s="1"/>
      <c r="F219" s="1"/>
      <c r="G219" s="1"/>
      <c r="H219" s="1"/>
    </row>
    <row r="220" spans="5:8" x14ac:dyDescent="0.2">
      <c r="E220" s="1"/>
      <c r="F220" s="1"/>
      <c r="G220" s="1"/>
      <c r="H220" s="1"/>
    </row>
    <row r="221" spans="5:8" x14ac:dyDescent="0.2">
      <c r="E221" s="1"/>
      <c r="F221" s="1"/>
      <c r="G221" s="1"/>
      <c r="H221" s="1"/>
    </row>
    <row r="222" spans="5:8" x14ac:dyDescent="0.2">
      <c r="E222" s="1"/>
      <c r="F222" s="1"/>
      <c r="G222" s="1"/>
      <c r="H222" s="1"/>
    </row>
    <row r="223" spans="5:8" x14ac:dyDescent="0.2">
      <c r="E223" s="1"/>
      <c r="F223" s="1"/>
      <c r="G223" s="1"/>
      <c r="H223" s="1"/>
    </row>
  </sheetData>
  <sortState xmlns:xlrd2="http://schemas.microsoft.com/office/spreadsheetml/2017/richdata2" ref="A2:G21">
    <sortCondition ref="C2:C21"/>
  </sortState>
  <mergeCells count="2"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F43A-A3FD-9D44-A6FC-AE7BA2262EAE}">
  <dimension ref="A1:BL231"/>
  <sheetViews>
    <sheetView workbookViewId="0">
      <selection activeCell="K30" sqref="K30"/>
    </sheetView>
  </sheetViews>
  <sheetFormatPr baseColWidth="10" defaultColWidth="8.83203125" defaultRowHeight="16" x14ac:dyDescent="0.2"/>
  <cols>
    <col min="1" max="1" width="9.6640625" style="1" customWidth="1"/>
    <col min="2" max="2" width="14.33203125" style="1" customWidth="1"/>
    <col min="3" max="3" width="16.33203125" style="1" customWidth="1"/>
    <col min="4" max="4" width="12.1640625" style="1" customWidth="1"/>
    <col min="5" max="5" width="23.5" style="12" customWidth="1"/>
    <col min="6" max="6" width="16.6640625" style="6" customWidth="1"/>
    <col min="7" max="7" width="24" style="6" customWidth="1"/>
    <col min="8" max="8" width="21.6640625" style="1" customWidth="1"/>
    <col min="9" max="9" width="20.1640625" style="1" customWidth="1"/>
    <col min="10" max="16384" width="8.83203125" style="1"/>
  </cols>
  <sheetData>
    <row r="1" spans="1:63" x14ac:dyDescent="0.2">
      <c r="A1" s="13" t="s">
        <v>0</v>
      </c>
      <c r="B1" s="14" t="s">
        <v>8</v>
      </c>
      <c r="C1" s="15" t="s">
        <v>22</v>
      </c>
      <c r="D1" s="14" t="s">
        <v>1</v>
      </c>
      <c r="E1" s="13" t="s">
        <v>2</v>
      </c>
      <c r="F1" s="13" t="s">
        <v>18</v>
      </c>
      <c r="G1" s="13" t="s">
        <v>4</v>
      </c>
      <c r="H1" s="17" t="s">
        <v>14</v>
      </c>
    </row>
    <row r="2" spans="1:63" s="2" customFormat="1" x14ac:dyDescent="0.2">
      <c r="A2" s="3">
        <v>2</v>
      </c>
      <c r="B2" s="16">
        <v>35</v>
      </c>
      <c r="C2" s="3" t="s">
        <v>20</v>
      </c>
      <c r="D2" s="7">
        <v>43724</v>
      </c>
      <c r="E2" s="6">
        <v>521.91999999999996</v>
      </c>
      <c r="F2" s="3">
        <v>954.05</v>
      </c>
      <c r="G2" s="4">
        <f t="shared" ref="G2:G21" si="0">F2-E2</f>
        <v>432.13</v>
      </c>
      <c r="H2" s="1">
        <f t="shared" ref="H2:H21" si="1">G2/E2*100</f>
        <v>82.796213979153904</v>
      </c>
      <c r="I2" s="1"/>
      <c r="J2" s="1"/>
      <c r="K2" s="1"/>
      <c r="L2" s="1" t="s">
        <v>8</v>
      </c>
      <c r="M2" s="1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">
      <c r="A3" s="4">
        <v>10</v>
      </c>
      <c r="B3" s="4">
        <v>35</v>
      </c>
      <c r="C3" s="3" t="s">
        <v>20</v>
      </c>
      <c r="D3" s="10">
        <v>43724</v>
      </c>
      <c r="E3" s="4">
        <v>581.57000000000005</v>
      </c>
      <c r="F3" s="4">
        <v>1230.1500000000001</v>
      </c>
      <c r="G3" s="4">
        <f t="shared" si="0"/>
        <v>648.58000000000004</v>
      </c>
      <c r="H3" s="1">
        <f t="shared" si="1"/>
        <v>111.52225871348247</v>
      </c>
      <c r="L3" s="1">
        <v>35</v>
      </c>
      <c r="M3" s="1">
        <f>AVERAGEIF($B$2:$B$21,L3,$H$2:$H$21)</f>
        <v>86.799495324716005</v>
      </c>
    </row>
    <row r="4" spans="1:63" x14ac:dyDescent="0.2">
      <c r="A4" s="4">
        <v>12</v>
      </c>
      <c r="B4" s="4">
        <v>35</v>
      </c>
      <c r="C4" s="3" t="s">
        <v>20</v>
      </c>
      <c r="D4" s="7">
        <v>43724</v>
      </c>
      <c r="E4" s="4">
        <v>561.30999999999995</v>
      </c>
      <c r="F4" s="4">
        <v>980.7</v>
      </c>
      <c r="G4" s="4">
        <f t="shared" si="0"/>
        <v>419.3900000000001</v>
      </c>
      <c r="H4" s="1">
        <f t="shared" si="1"/>
        <v>74.716288681833603</v>
      </c>
      <c r="L4" s="1">
        <v>50</v>
      </c>
      <c r="M4" s="1">
        <f>AVERAGEIF($B$2:$B$21,L4,$H$2:$H$21)</f>
        <v>75.12479549673057</v>
      </c>
    </row>
    <row r="5" spans="1:63" x14ac:dyDescent="0.2">
      <c r="A5" s="4">
        <v>18</v>
      </c>
      <c r="B5" s="4">
        <v>35</v>
      </c>
      <c r="C5" s="3" t="s">
        <v>20</v>
      </c>
      <c r="D5" s="10">
        <v>43724</v>
      </c>
      <c r="E5" s="4">
        <v>449.7</v>
      </c>
      <c r="F5" s="4">
        <v>801.2</v>
      </c>
      <c r="G5" s="4">
        <f t="shared" si="0"/>
        <v>351.50000000000006</v>
      </c>
      <c r="H5" s="1">
        <f t="shared" si="1"/>
        <v>78.163219924394056</v>
      </c>
      <c r="L5" s="1">
        <v>70</v>
      </c>
      <c r="M5" s="1">
        <f>AVERAGEIF($B$2:$B$21,L5,$H$2:$H$21)</f>
        <v>27.476188359908093</v>
      </c>
    </row>
    <row r="6" spans="1:63" x14ac:dyDescent="0.2">
      <c r="A6" s="4">
        <v>5</v>
      </c>
      <c r="B6" s="4">
        <v>50</v>
      </c>
      <c r="C6" s="3" t="s">
        <v>20</v>
      </c>
      <c r="D6" s="7">
        <v>43724</v>
      </c>
      <c r="E6" s="4">
        <v>542.70000000000005</v>
      </c>
      <c r="F6" s="4">
        <v>967.06</v>
      </c>
      <c r="G6" s="4">
        <f t="shared" si="0"/>
        <v>424.3599999999999</v>
      </c>
      <c r="H6" s="1">
        <f t="shared" si="1"/>
        <v>78.194214114612109</v>
      </c>
      <c r="L6" s="1">
        <v>90</v>
      </c>
      <c r="M6" s="1">
        <f>AVERAGEIF($B$2:$B$21,L6,$H$2:$H$21)</f>
        <v>-2.5231915505545701</v>
      </c>
    </row>
    <row r="7" spans="1:63" x14ac:dyDescent="0.2">
      <c r="A7" s="4">
        <v>7</v>
      </c>
      <c r="B7" s="4">
        <v>50</v>
      </c>
      <c r="C7" s="3" t="s">
        <v>20</v>
      </c>
      <c r="D7" s="10">
        <v>43724</v>
      </c>
      <c r="E7" s="4">
        <v>413.37</v>
      </c>
      <c r="F7" s="4">
        <v>728.69</v>
      </c>
      <c r="G7" s="4">
        <f t="shared" si="0"/>
        <v>315.32000000000005</v>
      </c>
      <c r="H7" s="1">
        <f t="shared" si="1"/>
        <v>76.280329970728417</v>
      </c>
      <c r="L7" s="1">
        <v>140</v>
      </c>
      <c r="M7" s="1">
        <f>AVERAGEIF($B$2:$B$21,L7,$H$2:$H$21)</f>
        <v>-26.51632231551736</v>
      </c>
    </row>
    <row r="8" spans="1:63" x14ac:dyDescent="0.2">
      <c r="A8" s="4">
        <v>15</v>
      </c>
      <c r="B8" s="4">
        <v>50</v>
      </c>
      <c r="C8" s="3" t="s">
        <v>20</v>
      </c>
      <c r="D8" s="7">
        <v>43724</v>
      </c>
      <c r="E8" s="4">
        <v>535.98</v>
      </c>
      <c r="F8" s="4">
        <v>911.28</v>
      </c>
      <c r="G8" s="4">
        <f t="shared" si="0"/>
        <v>375.29999999999995</v>
      </c>
      <c r="H8" s="1">
        <f t="shared" si="1"/>
        <v>70.021269450352619</v>
      </c>
    </row>
    <row r="9" spans="1:63" x14ac:dyDescent="0.2">
      <c r="A9" s="4">
        <v>20</v>
      </c>
      <c r="B9" s="4">
        <v>50</v>
      </c>
      <c r="C9" s="3" t="s">
        <v>20</v>
      </c>
      <c r="D9" s="10">
        <v>43724</v>
      </c>
      <c r="E9" s="4">
        <v>558.12</v>
      </c>
      <c r="F9" s="4">
        <v>982.31</v>
      </c>
      <c r="G9" s="4">
        <f t="shared" si="0"/>
        <v>424.18999999999994</v>
      </c>
      <c r="H9" s="1">
        <f t="shared" si="1"/>
        <v>76.003368451229107</v>
      </c>
    </row>
    <row r="10" spans="1:63" x14ac:dyDescent="0.2">
      <c r="A10" s="4">
        <v>3</v>
      </c>
      <c r="B10" s="4">
        <v>70</v>
      </c>
      <c r="C10" s="3" t="s">
        <v>20</v>
      </c>
      <c r="D10" s="7">
        <v>43724</v>
      </c>
      <c r="E10" s="4">
        <v>533.47</v>
      </c>
      <c r="F10" s="4">
        <v>757.75</v>
      </c>
      <c r="G10" s="4">
        <f t="shared" si="0"/>
        <v>224.27999999999997</v>
      </c>
      <c r="H10" s="1">
        <f t="shared" si="1"/>
        <v>42.041726807505569</v>
      </c>
    </row>
    <row r="11" spans="1:63" x14ac:dyDescent="0.2">
      <c r="A11" s="4">
        <v>8</v>
      </c>
      <c r="B11" s="4">
        <v>70</v>
      </c>
      <c r="C11" s="3" t="s">
        <v>20</v>
      </c>
      <c r="D11" s="10">
        <v>43724</v>
      </c>
      <c r="E11" s="4">
        <v>463.91</v>
      </c>
      <c r="F11" s="4">
        <v>688.71</v>
      </c>
      <c r="G11" s="4">
        <f t="shared" si="0"/>
        <v>224.8</v>
      </c>
      <c r="H11" s="1">
        <f t="shared" si="1"/>
        <v>48.457674980060787</v>
      </c>
    </row>
    <row r="12" spans="1:63" x14ac:dyDescent="0.2">
      <c r="A12" s="4">
        <v>14</v>
      </c>
      <c r="B12" s="4">
        <v>70</v>
      </c>
      <c r="C12" s="3" t="s">
        <v>20</v>
      </c>
      <c r="D12" s="7">
        <v>43724</v>
      </c>
      <c r="E12" s="4">
        <v>463.32</v>
      </c>
      <c r="F12" s="4">
        <v>483.86</v>
      </c>
      <c r="G12" s="4">
        <f t="shared" si="0"/>
        <v>20.54000000000002</v>
      </c>
      <c r="H12" s="1">
        <f t="shared" si="1"/>
        <v>4.4332210998877715</v>
      </c>
    </row>
    <row r="13" spans="1:63" x14ac:dyDescent="0.2">
      <c r="A13" s="4">
        <v>19</v>
      </c>
      <c r="B13" s="4">
        <v>70</v>
      </c>
      <c r="C13" s="3" t="s">
        <v>20</v>
      </c>
      <c r="D13" s="10">
        <v>43724</v>
      </c>
      <c r="E13" s="4">
        <v>633.30999999999995</v>
      </c>
      <c r="F13" s="4">
        <v>728.13</v>
      </c>
      <c r="G13" s="4">
        <f t="shared" si="0"/>
        <v>94.82000000000005</v>
      </c>
      <c r="H13" s="1">
        <f t="shared" si="1"/>
        <v>14.972130552178248</v>
      </c>
    </row>
    <row r="14" spans="1:63" x14ac:dyDescent="0.2">
      <c r="A14" s="4">
        <v>1</v>
      </c>
      <c r="B14" s="4">
        <v>90</v>
      </c>
      <c r="C14" s="3" t="s">
        <v>20</v>
      </c>
      <c r="D14" s="7">
        <v>43724</v>
      </c>
      <c r="E14" s="4">
        <v>460.45</v>
      </c>
      <c r="F14" s="4">
        <v>449.21</v>
      </c>
      <c r="G14" s="4">
        <f t="shared" si="0"/>
        <v>-11.240000000000009</v>
      </c>
      <c r="H14" s="1">
        <f t="shared" si="1"/>
        <v>-2.4410902378108394</v>
      </c>
    </row>
    <row r="15" spans="1:63" x14ac:dyDescent="0.2">
      <c r="A15" s="4">
        <v>9</v>
      </c>
      <c r="B15" s="4">
        <v>90</v>
      </c>
      <c r="C15" s="3" t="s">
        <v>20</v>
      </c>
      <c r="D15" s="10">
        <v>43724</v>
      </c>
      <c r="E15" s="4">
        <v>521.95000000000005</v>
      </c>
      <c r="F15" s="4">
        <v>487.05</v>
      </c>
      <c r="G15" s="4">
        <f t="shared" si="0"/>
        <v>-34.900000000000034</v>
      </c>
      <c r="H15" s="1">
        <f t="shared" si="1"/>
        <v>-6.6864642207108016</v>
      </c>
    </row>
    <row r="16" spans="1:63" x14ac:dyDescent="0.2">
      <c r="A16" s="4">
        <v>11</v>
      </c>
      <c r="B16" s="4">
        <v>90</v>
      </c>
      <c r="C16" s="3" t="s">
        <v>20</v>
      </c>
      <c r="D16" s="7">
        <v>43724</v>
      </c>
      <c r="E16" s="4">
        <v>425.16</v>
      </c>
      <c r="F16" s="4">
        <v>440.68</v>
      </c>
      <c r="G16" s="4">
        <f t="shared" si="0"/>
        <v>15.519999999999982</v>
      </c>
      <c r="H16" s="1">
        <f t="shared" si="1"/>
        <v>3.6503904412456443</v>
      </c>
    </row>
    <row r="17" spans="1:11" x14ac:dyDescent="0.2">
      <c r="A17" s="4">
        <v>16</v>
      </c>
      <c r="B17" s="4">
        <v>90</v>
      </c>
      <c r="C17" s="3" t="s">
        <v>20</v>
      </c>
      <c r="D17" s="10">
        <v>43724</v>
      </c>
      <c r="E17" s="4">
        <v>565.69000000000005</v>
      </c>
      <c r="F17" s="4">
        <v>539.58000000000004</v>
      </c>
      <c r="G17" s="4">
        <f t="shared" si="0"/>
        <v>-26.110000000000014</v>
      </c>
      <c r="H17" s="1">
        <f t="shared" si="1"/>
        <v>-4.6156021849422846</v>
      </c>
    </row>
    <row r="18" spans="1:11" x14ac:dyDescent="0.2">
      <c r="A18" s="4">
        <v>4</v>
      </c>
      <c r="B18" s="4">
        <v>140</v>
      </c>
      <c r="C18" s="3" t="s">
        <v>20</v>
      </c>
      <c r="D18" s="7">
        <v>43724</v>
      </c>
      <c r="E18" s="4">
        <v>640.79999999999995</v>
      </c>
      <c r="F18" s="4">
        <v>481.28</v>
      </c>
      <c r="G18" s="4">
        <f t="shared" si="0"/>
        <v>-159.51999999999998</v>
      </c>
      <c r="H18" s="1">
        <f t="shared" si="1"/>
        <v>-24.893882646691633</v>
      </c>
    </row>
    <row r="19" spans="1:11" x14ac:dyDescent="0.2">
      <c r="A19" s="4">
        <v>6</v>
      </c>
      <c r="B19" s="4">
        <v>140</v>
      </c>
      <c r="C19" s="3" t="s">
        <v>20</v>
      </c>
      <c r="D19" s="10">
        <v>43724</v>
      </c>
      <c r="E19" s="4">
        <v>540.89</v>
      </c>
      <c r="F19" s="4">
        <v>385.66</v>
      </c>
      <c r="G19" s="4">
        <f t="shared" si="0"/>
        <v>-155.22999999999996</v>
      </c>
      <c r="H19" s="1">
        <f t="shared" si="1"/>
        <v>-28.698996099021979</v>
      </c>
    </row>
    <row r="20" spans="1:11" x14ac:dyDescent="0.2">
      <c r="A20" s="4">
        <v>13</v>
      </c>
      <c r="B20" s="4">
        <v>140</v>
      </c>
      <c r="C20" s="3" t="s">
        <v>20</v>
      </c>
      <c r="D20" s="7">
        <v>43724</v>
      </c>
      <c r="E20" s="4">
        <v>611.25</v>
      </c>
      <c r="F20" s="4">
        <v>455.7</v>
      </c>
      <c r="G20" s="4">
        <f t="shared" si="0"/>
        <v>-155.55000000000001</v>
      </c>
      <c r="H20" s="1">
        <f t="shared" si="1"/>
        <v>-25.4478527607362</v>
      </c>
    </row>
    <row r="21" spans="1:11" x14ac:dyDescent="0.2">
      <c r="A21" s="4">
        <v>17</v>
      </c>
      <c r="B21" s="4">
        <v>140</v>
      </c>
      <c r="C21" s="3" t="s">
        <v>20</v>
      </c>
      <c r="D21" s="10">
        <v>43724</v>
      </c>
      <c r="E21" s="4">
        <v>634.83000000000004</v>
      </c>
      <c r="F21" s="4">
        <v>463.27</v>
      </c>
      <c r="G21" s="4">
        <f t="shared" si="0"/>
        <v>-171.56000000000006</v>
      </c>
      <c r="H21" s="1">
        <f t="shared" si="1"/>
        <v>-27.024557755619622</v>
      </c>
    </row>
    <row r="22" spans="1:11" x14ac:dyDescent="0.2">
      <c r="E22" s="1"/>
      <c r="F22" s="1"/>
      <c r="G22" s="1"/>
    </row>
    <row r="23" spans="1:11" x14ac:dyDescent="0.2">
      <c r="E23" s="1"/>
      <c r="F23" s="1"/>
      <c r="G23" s="1"/>
    </row>
    <row r="24" spans="1:11" x14ac:dyDescent="0.2">
      <c r="B24" s="1" t="s">
        <v>21</v>
      </c>
      <c r="C24" s="1" t="s">
        <v>14</v>
      </c>
      <c r="E24" s="1"/>
      <c r="F24" s="1"/>
      <c r="G24" s="1"/>
    </row>
    <row r="25" spans="1:11" x14ac:dyDescent="0.2">
      <c r="B25" s="1">
        <v>35</v>
      </c>
      <c r="C25" s="1">
        <v>82.796213979153904</v>
      </c>
      <c r="E25" s="1"/>
      <c r="F25" s="1"/>
      <c r="G25" s="30" t="s">
        <v>22</v>
      </c>
      <c r="H25" s="1" t="s">
        <v>8</v>
      </c>
      <c r="I25" s="1" t="s">
        <v>11</v>
      </c>
      <c r="J25" s="1" t="s">
        <v>3</v>
      </c>
      <c r="K25" s="1" t="s">
        <v>12</v>
      </c>
    </row>
    <row r="26" spans="1:11" x14ac:dyDescent="0.2">
      <c r="B26" s="4">
        <v>35</v>
      </c>
      <c r="C26" s="1">
        <v>111.52225871348247</v>
      </c>
      <c r="E26" s="1"/>
      <c r="F26" s="1"/>
      <c r="G26" s="16" t="s">
        <v>20</v>
      </c>
      <c r="H26" s="1">
        <v>35</v>
      </c>
      <c r="I26" s="1">
        <f>AVERAGE(E2:E5)</f>
        <v>528.625</v>
      </c>
      <c r="J26" s="1">
        <f>AVERAGE(F2:F5)</f>
        <v>991.52499999999986</v>
      </c>
      <c r="K26" s="1">
        <f>LN(J26/I26)/5</f>
        <v>0.1257929732342114</v>
      </c>
    </row>
    <row r="27" spans="1:11" x14ac:dyDescent="0.2">
      <c r="B27" s="4">
        <v>35</v>
      </c>
      <c r="C27" s="1">
        <v>74.716288681833603</v>
      </c>
      <c r="E27" s="1"/>
      <c r="F27" s="1"/>
      <c r="G27" s="16" t="s">
        <v>20</v>
      </c>
      <c r="H27" s="1">
        <v>50</v>
      </c>
      <c r="I27" s="1">
        <f>AVERAGE(E6:E9)</f>
        <v>512.54250000000002</v>
      </c>
      <c r="J27" s="1">
        <f>AVERAGE(F6:F9)</f>
        <v>897.33499999999992</v>
      </c>
      <c r="K27" s="1">
        <f t="shared" ref="K27:K30" si="2">LN(J27/I27)/5</f>
        <v>0.11200912500926359</v>
      </c>
    </row>
    <row r="28" spans="1:11" x14ac:dyDescent="0.2">
      <c r="B28" s="4">
        <v>35</v>
      </c>
      <c r="C28" s="1">
        <v>78.163219924394056</v>
      </c>
      <c r="E28" s="1">
        <v>35</v>
      </c>
      <c r="F28" s="1">
        <f>STDEV(C25:C28)</f>
        <v>16.811012528235402</v>
      </c>
      <c r="G28" s="16" t="s">
        <v>20</v>
      </c>
      <c r="H28" s="1">
        <v>70</v>
      </c>
      <c r="I28" s="1">
        <f>AVERAGE(E10:E13)</f>
        <v>523.50250000000005</v>
      </c>
      <c r="J28" s="1">
        <f>AVERAGE(F10:F13)</f>
        <v>664.61250000000007</v>
      </c>
      <c r="K28" s="1">
        <f t="shared" si="2"/>
        <v>4.7732471640198185E-2</v>
      </c>
    </row>
    <row r="29" spans="1:11" x14ac:dyDescent="0.2">
      <c r="B29" s="4">
        <v>50</v>
      </c>
      <c r="C29" s="1">
        <v>78.194214114612109</v>
      </c>
      <c r="E29" s="1">
        <v>50</v>
      </c>
      <c r="F29" s="1">
        <f>STDEV(C29:C32)</f>
        <v>3.5390422016335505</v>
      </c>
      <c r="G29" s="16" t="s">
        <v>20</v>
      </c>
      <c r="H29" s="1">
        <v>90</v>
      </c>
      <c r="I29" s="1">
        <f>AVERAGE(E14:E17)</f>
        <v>493.31250000000006</v>
      </c>
      <c r="J29" s="1">
        <f>AVERAGE(F14:F17)</f>
        <v>479.13</v>
      </c>
      <c r="K29" s="1">
        <f t="shared" si="2"/>
        <v>-5.8341776264587124E-3</v>
      </c>
    </row>
    <row r="30" spans="1:11" x14ac:dyDescent="0.2">
      <c r="B30" s="4">
        <v>50</v>
      </c>
      <c r="C30" s="1">
        <v>76.280329970728417</v>
      </c>
      <c r="E30" s="1">
        <v>70</v>
      </c>
      <c r="F30" s="1">
        <f>STDEV(C33:C36)</f>
        <v>21.132183140615204</v>
      </c>
      <c r="G30" s="1"/>
      <c r="H30" s="1">
        <v>140</v>
      </c>
      <c r="I30" s="1">
        <f>AVERAGE(E18:E21)</f>
        <v>606.9425</v>
      </c>
      <c r="J30" s="1">
        <f>AVERAGE(F18:F21)</f>
        <v>446.47750000000002</v>
      </c>
      <c r="K30" s="1">
        <f t="shared" si="2"/>
        <v>-6.1409010258323973E-2</v>
      </c>
    </row>
    <row r="31" spans="1:11" x14ac:dyDescent="0.2">
      <c r="B31" s="4">
        <v>50</v>
      </c>
      <c r="C31" s="1">
        <v>70.021269450352619</v>
      </c>
      <c r="E31" s="1">
        <v>90</v>
      </c>
      <c r="F31" s="1">
        <f>STDEV(C37:C40)</f>
        <v>4.4658286586031171</v>
      </c>
      <c r="G31" s="1"/>
    </row>
    <row r="32" spans="1:11" x14ac:dyDescent="0.2">
      <c r="B32" s="4">
        <v>50</v>
      </c>
      <c r="C32" s="1">
        <v>76.003368451229107</v>
      </c>
      <c r="E32" s="1">
        <v>140</v>
      </c>
      <c r="F32" s="1">
        <f>STDEV(C41:C44)</f>
        <v>1.7123381457574214</v>
      </c>
      <c r="G32" s="1"/>
    </row>
    <row r="33" spans="1:58" x14ac:dyDescent="0.2">
      <c r="B33" s="4">
        <v>70</v>
      </c>
      <c r="C33" s="1">
        <v>42.041726807505569</v>
      </c>
      <c r="E33" s="1"/>
      <c r="F33" s="1"/>
      <c r="G33" s="1"/>
    </row>
    <row r="34" spans="1:58" x14ac:dyDescent="0.2">
      <c r="B34" s="4">
        <v>70</v>
      </c>
      <c r="C34" s="1">
        <v>48.457674980060787</v>
      </c>
      <c r="E34" s="1"/>
      <c r="F34" s="1" t="s">
        <v>17</v>
      </c>
      <c r="G34" s="1"/>
    </row>
    <row r="35" spans="1:58" x14ac:dyDescent="0.2">
      <c r="B35" s="4">
        <v>70</v>
      </c>
      <c r="C35" s="1">
        <v>4.4332210998877715</v>
      </c>
      <c r="E35" s="1">
        <v>35</v>
      </c>
      <c r="F35" s="1">
        <f>F28/SQRT(COUNT(C25:C28))</f>
        <v>8.405506264117701</v>
      </c>
      <c r="G35" s="1"/>
    </row>
    <row r="36" spans="1:58" x14ac:dyDescent="0.2">
      <c r="B36" s="4">
        <v>70</v>
      </c>
      <c r="C36" s="1">
        <v>14.972130552178248</v>
      </c>
      <c r="E36" s="1">
        <v>50</v>
      </c>
      <c r="F36" s="1">
        <f>F29/SQRT(COUNT(C29:C32))</f>
        <v>1.7695211008167753</v>
      </c>
      <c r="G36" s="1"/>
    </row>
    <row r="37" spans="1:58" x14ac:dyDescent="0.2">
      <c r="B37" s="4">
        <v>90</v>
      </c>
      <c r="C37" s="1">
        <v>-2.4410902378108394</v>
      </c>
      <c r="E37" s="1">
        <v>70</v>
      </c>
      <c r="F37" s="1">
        <f>F30/SQRT(COUNT(C33:C36))</f>
        <v>10.566091570307602</v>
      </c>
      <c r="G37" s="1"/>
    </row>
    <row r="38" spans="1:58" x14ac:dyDescent="0.2">
      <c r="B38" s="4">
        <v>90</v>
      </c>
      <c r="C38" s="1">
        <v>-6.6864642207108016</v>
      </c>
      <c r="E38" s="1">
        <v>90</v>
      </c>
      <c r="F38" s="1">
        <f>F31/SQRT(COUNT(C37:C40))</f>
        <v>2.2329143293015585</v>
      </c>
      <c r="G38" s="1"/>
    </row>
    <row r="39" spans="1:58" x14ac:dyDescent="0.2">
      <c r="B39" s="4">
        <v>90</v>
      </c>
      <c r="C39" s="1">
        <v>3.6503904412456443</v>
      </c>
      <c r="E39" s="1">
        <v>140</v>
      </c>
      <c r="F39" s="1">
        <f>F32/SQRT(COUNT(C41:C44))</f>
        <v>0.85616907287871069</v>
      </c>
      <c r="G39" s="1"/>
    </row>
    <row r="40" spans="1:58" x14ac:dyDescent="0.2">
      <c r="B40" s="4">
        <v>90</v>
      </c>
      <c r="C40" s="1">
        <v>-4.6156021849422846</v>
      </c>
      <c r="E40" s="1"/>
      <c r="F40" s="1"/>
      <c r="G40" s="1"/>
    </row>
    <row r="41" spans="1:58" x14ac:dyDescent="0.2">
      <c r="B41" s="4">
        <v>140</v>
      </c>
      <c r="C41" s="1">
        <v>-24.893882646691633</v>
      </c>
      <c r="E41" s="1"/>
      <c r="F41" s="1"/>
      <c r="G41" s="1"/>
    </row>
    <row r="42" spans="1:58" s="11" customFormat="1" x14ac:dyDescent="0.2">
      <c r="A42" s="1"/>
      <c r="B42" s="4">
        <v>140</v>
      </c>
      <c r="C42" s="1">
        <v>-28.698996099021979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B43" s="4">
        <v>140</v>
      </c>
      <c r="C43" s="1">
        <v>-25.4478527607362</v>
      </c>
      <c r="E43" s="1"/>
      <c r="F43" s="1"/>
      <c r="G43" s="1"/>
    </row>
    <row r="44" spans="1:58" x14ac:dyDescent="0.2">
      <c r="B44" s="4">
        <v>140</v>
      </c>
      <c r="C44" s="1">
        <v>-27.024557755619622</v>
      </c>
      <c r="E44" s="1"/>
      <c r="F44" s="1"/>
      <c r="G44" s="1"/>
    </row>
    <row r="45" spans="1:58" x14ac:dyDescent="0.2">
      <c r="E45" s="1"/>
      <c r="F45" s="1"/>
      <c r="G45" s="1"/>
    </row>
    <row r="46" spans="1:58" x14ac:dyDescent="0.2">
      <c r="E46" s="1"/>
      <c r="F46" s="1"/>
      <c r="G46" s="1"/>
    </row>
    <row r="47" spans="1:58" x14ac:dyDescent="0.2">
      <c r="E47" s="1"/>
      <c r="F47" s="1"/>
      <c r="G47" s="1"/>
    </row>
    <row r="48" spans="1:58" x14ac:dyDescent="0.2">
      <c r="E48" s="1"/>
      <c r="F48" s="1"/>
      <c r="G48" s="1"/>
    </row>
    <row r="49" spans="1:64" x14ac:dyDescent="0.2">
      <c r="E49" s="1"/>
      <c r="F49" s="1"/>
      <c r="G49" s="1"/>
    </row>
    <row r="50" spans="1:64" x14ac:dyDescent="0.2">
      <c r="E50" s="1"/>
      <c r="F50" s="1"/>
      <c r="G50" s="1"/>
    </row>
    <row r="51" spans="1:64" x14ac:dyDescent="0.2">
      <c r="E51" s="1"/>
      <c r="F51" s="1"/>
      <c r="G51" s="1"/>
    </row>
    <row r="52" spans="1:64" x14ac:dyDescent="0.2">
      <c r="E52" s="1"/>
      <c r="F52" s="1"/>
      <c r="G52" s="1"/>
    </row>
    <row r="53" spans="1:64" s="4" customForma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">
      <c r="E54" s="1"/>
      <c r="F54" s="1"/>
      <c r="G54" s="1"/>
    </row>
    <row r="55" spans="1:64" x14ac:dyDescent="0.2">
      <c r="E55" s="1"/>
      <c r="F55" s="1"/>
      <c r="G55" s="1"/>
    </row>
    <row r="56" spans="1:64" x14ac:dyDescent="0.2">
      <c r="E56" s="1"/>
      <c r="F56" s="1"/>
      <c r="G56" s="1"/>
    </row>
    <row r="57" spans="1:64" x14ac:dyDescent="0.2">
      <c r="E57" s="1"/>
      <c r="F57" s="1"/>
      <c r="G57" s="1"/>
    </row>
    <row r="58" spans="1:64" x14ac:dyDescent="0.2">
      <c r="E58" s="1"/>
      <c r="F58" s="1"/>
      <c r="G58" s="1"/>
    </row>
    <row r="59" spans="1:64" x14ac:dyDescent="0.2">
      <c r="E59" s="1"/>
      <c r="F59" s="1"/>
      <c r="G59" s="1"/>
    </row>
    <row r="60" spans="1:64" x14ac:dyDescent="0.2">
      <c r="E60" s="1"/>
      <c r="F60" s="1"/>
      <c r="G60" s="1"/>
    </row>
    <row r="61" spans="1:64" x14ac:dyDescent="0.2">
      <c r="E61" s="1"/>
      <c r="F61" s="1"/>
      <c r="G61" s="1"/>
    </row>
    <row r="62" spans="1:64" x14ac:dyDescent="0.2">
      <c r="E62" s="1"/>
      <c r="F62" s="1"/>
      <c r="G62" s="1"/>
    </row>
    <row r="63" spans="1:64" x14ac:dyDescent="0.2">
      <c r="E63" s="1"/>
      <c r="F63" s="1"/>
      <c r="G63" s="1"/>
    </row>
    <row r="64" spans="1:64" x14ac:dyDescent="0.2">
      <c r="E64" s="1"/>
      <c r="F64" s="1"/>
      <c r="G64" s="1"/>
    </row>
    <row r="65" spans="5:7" x14ac:dyDescent="0.2">
      <c r="E65" s="1"/>
      <c r="F65" s="1"/>
      <c r="G65" s="1"/>
    </row>
    <row r="66" spans="5:7" x14ac:dyDescent="0.2">
      <c r="E66" s="1"/>
      <c r="F66" s="1"/>
      <c r="G66" s="1"/>
    </row>
    <row r="67" spans="5:7" x14ac:dyDescent="0.2">
      <c r="E67" s="1"/>
      <c r="F67" s="1"/>
      <c r="G67" s="1"/>
    </row>
    <row r="68" spans="5:7" x14ac:dyDescent="0.2">
      <c r="E68" s="1"/>
      <c r="F68" s="1"/>
      <c r="G68" s="1"/>
    </row>
    <row r="69" spans="5:7" x14ac:dyDescent="0.2">
      <c r="E69" s="1"/>
      <c r="F69" s="1"/>
      <c r="G69" s="1"/>
    </row>
    <row r="70" spans="5:7" x14ac:dyDescent="0.2">
      <c r="E70" s="1"/>
      <c r="F70" s="1"/>
      <c r="G70" s="1"/>
    </row>
    <row r="71" spans="5:7" x14ac:dyDescent="0.2">
      <c r="E71" s="1"/>
      <c r="F71" s="1"/>
      <c r="G71" s="1"/>
    </row>
    <row r="72" spans="5:7" x14ac:dyDescent="0.2">
      <c r="E72" s="1"/>
      <c r="F72" s="1"/>
      <c r="G72" s="1"/>
    </row>
    <row r="73" spans="5:7" x14ac:dyDescent="0.2">
      <c r="E73" s="1"/>
      <c r="F73" s="1"/>
      <c r="G73" s="1"/>
    </row>
    <row r="74" spans="5:7" x14ac:dyDescent="0.2">
      <c r="E74" s="1"/>
      <c r="F74" s="1"/>
      <c r="G74" s="1"/>
    </row>
    <row r="75" spans="5:7" x14ac:dyDescent="0.2">
      <c r="E75" s="1"/>
      <c r="F75" s="1"/>
      <c r="G75" s="1"/>
    </row>
    <row r="76" spans="5:7" x14ac:dyDescent="0.2">
      <c r="E76" s="1"/>
      <c r="F76" s="1"/>
      <c r="G76" s="1"/>
    </row>
    <row r="77" spans="5:7" x14ac:dyDescent="0.2">
      <c r="E77" s="1"/>
      <c r="F77" s="1"/>
      <c r="G77" s="1"/>
    </row>
    <row r="78" spans="5:7" x14ac:dyDescent="0.2">
      <c r="E78" s="1"/>
      <c r="F78" s="1"/>
      <c r="G78" s="1"/>
    </row>
    <row r="79" spans="5:7" x14ac:dyDescent="0.2">
      <c r="E79" s="1"/>
      <c r="F79" s="1"/>
      <c r="G79" s="1"/>
    </row>
    <row r="80" spans="5:7" x14ac:dyDescent="0.2">
      <c r="E80" s="1"/>
      <c r="F80" s="1"/>
      <c r="G80" s="1"/>
    </row>
    <row r="81" spans="5:7" x14ac:dyDescent="0.2">
      <c r="E81" s="1"/>
      <c r="F81" s="1"/>
      <c r="G81" s="1"/>
    </row>
    <row r="82" spans="5:7" x14ac:dyDescent="0.2">
      <c r="E82" s="1"/>
      <c r="F82" s="1"/>
      <c r="G82" s="1"/>
    </row>
    <row r="83" spans="5:7" x14ac:dyDescent="0.2">
      <c r="E83" s="1"/>
      <c r="F83" s="1"/>
      <c r="G83" s="1"/>
    </row>
    <row r="84" spans="5:7" x14ac:dyDescent="0.2">
      <c r="E84" s="1"/>
      <c r="F84" s="1"/>
      <c r="G84" s="1"/>
    </row>
    <row r="85" spans="5:7" x14ac:dyDescent="0.2">
      <c r="E85" s="1"/>
      <c r="F85" s="1"/>
      <c r="G85" s="1"/>
    </row>
    <row r="86" spans="5:7" x14ac:dyDescent="0.2">
      <c r="E86" s="1"/>
      <c r="F86" s="1"/>
      <c r="G86" s="1"/>
    </row>
    <row r="87" spans="5:7" x14ac:dyDescent="0.2">
      <c r="E87" s="1"/>
      <c r="F87" s="1"/>
      <c r="G87" s="1"/>
    </row>
    <row r="88" spans="5:7" x14ac:dyDescent="0.2">
      <c r="E88" s="1"/>
      <c r="F88" s="1"/>
      <c r="G88" s="1"/>
    </row>
    <row r="89" spans="5:7" x14ac:dyDescent="0.2">
      <c r="E89" s="1"/>
      <c r="F89" s="1"/>
      <c r="G89" s="1"/>
    </row>
    <row r="90" spans="5:7" x14ac:dyDescent="0.2">
      <c r="E90" s="1"/>
      <c r="F90" s="1"/>
      <c r="G90" s="1"/>
    </row>
    <row r="91" spans="5:7" x14ac:dyDescent="0.2">
      <c r="E91" s="1"/>
      <c r="F91" s="1"/>
      <c r="G91" s="1"/>
    </row>
    <row r="92" spans="5:7" x14ac:dyDescent="0.2">
      <c r="E92" s="1"/>
      <c r="F92" s="1"/>
      <c r="G92" s="1"/>
    </row>
    <row r="93" spans="5:7" x14ac:dyDescent="0.2">
      <c r="E93" s="1"/>
      <c r="F93" s="1"/>
      <c r="G93" s="1"/>
    </row>
    <row r="94" spans="5:7" x14ac:dyDescent="0.2">
      <c r="E94" s="1"/>
      <c r="F94" s="1"/>
      <c r="G94" s="1"/>
    </row>
    <row r="95" spans="5:7" x14ac:dyDescent="0.2">
      <c r="E95" s="1"/>
      <c r="F95" s="1"/>
      <c r="G95" s="1"/>
    </row>
    <row r="96" spans="5:7" x14ac:dyDescent="0.2">
      <c r="E96" s="1"/>
      <c r="F96" s="1"/>
      <c r="G96" s="1"/>
    </row>
    <row r="97" spans="5:7" x14ac:dyDescent="0.2">
      <c r="E97" s="1"/>
      <c r="F97" s="1"/>
      <c r="G97" s="1"/>
    </row>
    <row r="98" spans="5:7" x14ac:dyDescent="0.2">
      <c r="E98" s="1"/>
      <c r="F98" s="1"/>
      <c r="G98" s="1"/>
    </row>
    <row r="99" spans="5:7" x14ac:dyDescent="0.2">
      <c r="E99" s="1"/>
      <c r="F99" s="1"/>
      <c r="G99" s="1"/>
    </row>
    <row r="100" spans="5:7" x14ac:dyDescent="0.2">
      <c r="E100" s="1"/>
      <c r="F100" s="1"/>
      <c r="G100" s="1"/>
    </row>
    <row r="101" spans="5:7" x14ac:dyDescent="0.2">
      <c r="E101" s="1"/>
      <c r="F101" s="1"/>
      <c r="G101" s="1"/>
    </row>
    <row r="102" spans="5:7" x14ac:dyDescent="0.2">
      <c r="E102" s="1"/>
      <c r="F102" s="1"/>
      <c r="G102" s="1"/>
    </row>
    <row r="103" spans="5:7" x14ac:dyDescent="0.2">
      <c r="E103" s="1"/>
      <c r="F103" s="1"/>
      <c r="G103" s="1"/>
    </row>
    <row r="104" spans="5:7" x14ac:dyDescent="0.2">
      <c r="E104" s="1"/>
      <c r="F104" s="1"/>
      <c r="G104" s="1"/>
    </row>
    <row r="105" spans="5:7" x14ac:dyDescent="0.2">
      <c r="E105" s="1"/>
      <c r="F105" s="1"/>
      <c r="G105" s="1"/>
    </row>
    <row r="106" spans="5:7" x14ac:dyDescent="0.2">
      <c r="E106" s="1"/>
      <c r="F106" s="1"/>
      <c r="G106" s="1"/>
    </row>
    <row r="107" spans="5:7" x14ac:dyDescent="0.2">
      <c r="E107" s="1"/>
      <c r="F107" s="1"/>
      <c r="G107" s="1"/>
    </row>
    <row r="108" spans="5:7" x14ac:dyDescent="0.2">
      <c r="E108" s="1"/>
      <c r="F108" s="1"/>
      <c r="G108" s="1"/>
    </row>
    <row r="109" spans="5:7" x14ac:dyDescent="0.2">
      <c r="E109" s="1"/>
      <c r="F109" s="1"/>
      <c r="G109" s="1"/>
    </row>
    <row r="110" spans="5:7" x14ac:dyDescent="0.2">
      <c r="E110" s="1"/>
      <c r="F110" s="1"/>
      <c r="G110" s="1"/>
    </row>
    <row r="111" spans="5:7" x14ac:dyDescent="0.2">
      <c r="E111" s="1"/>
      <c r="F111" s="1"/>
      <c r="G111" s="1"/>
    </row>
    <row r="112" spans="5:7" x14ac:dyDescent="0.2">
      <c r="E112" s="1"/>
      <c r="F112" s="1"/>
      <c r="G112" s="1"/>
    </row>
    <row r="113" spans="5:7" x14ac:dyDescent="0.2">
      <c r="E113" s="1"/>
      <c r="F113" s="1"/>
      <c r="G113" s="1"/>
    </row>
    <row r="114" spans="5:7" x14ac:dyDescent="0.2">
      <c r="E114" s="1"/>
      <c r="F114" s="1"/>
      <c r="G114" s="1"/>
    </row>
    <row r="115" spans="5:7" x14ac:dyDescent="0.2">
      <c r="E115" s="1"/>
      <c r="F115" s="1"/>
      <c r="G115" s="1"/>
    </row>
    <row r="116" spans="5:7" x14ac:dyDescent="0.2">
      <c r="E116" s="1"/>
      <c r="F116" s="1"/>
      <c r="G116" s="1"/>
    </row>
    <row r="117" spans="5:7" x14ac:dyDescent="0.2">
      <c r="E117" s="1"/>
      <c r="F117" s="1"/>
      <c r="G117" s="1"/>
    </row>
    <row r="118" spans="5:7" x14ac:dyDescent="0.2">
      <c r="E118" s="1"/>
      <c r="F118" s="1"/>
      <c r="G118" s="1"/>
    </row>
    <row r="119" spans="5:7" x14ac:dyDescent="0.2">
      <c r="E119" s="1"/>
      <c r="F119" s="1"/>
      <c r="G119" s="1"/>
    </row>
    <row r="120" spans="5:7" x14ac:dyDescent="0.2">
      <c r="E120" s="1"/>
      <c r="F120" s="1"/>
      <c r="G120" s="1"/>
    </row>
    <row r="121" spans="5:7" x14ac:dyDescent="0.2">
      <c r="E121" s="1"/>
      <c r="F121" s="1"/>
      <c r="G121" s="1"/>
    </row>
    <row r="122" spans="5:7" x14ac:dyDescent="0.2">
      <c r="E122" s="1"/>
      <c r="F122" s="1"/>
      <c r="G122" s="1"/>
    </row>
    <row r="123" spans="5:7" x14ac:dyDescent="0.2">
      <c r="E123" s="1"/>
      <c r="F123" s="1"/>
      <c r="G123" s="1"/>
    </row>
    <row r="124" spans="5:7" x14ac:dyDescent="0.2">
      <c r="E124" s="1"/>
      <c r="F124" s="1"/>
      <c r="G124" s="1"/>
    </row>
    <row r="125" spans="5:7" x14ac:dyDescent="0.2">
      <c r="E125" s="1"/>
      <c r="F125" s="1"/>
      <c r="G125" s="1"/>
    </row>
    <row r="126" spans="5:7" x14ac:dyDescent="0.2">
      <c r="E126" s="1"/>
      <c r="F126" s="1"/>
      <c r="G126" s="1"/>
    </row>
    <row r="127" spans="5:7" x14ac:dyDescent="0.2">
      <c r="E127" s="1"/>
      <c r="F127" s="1"/>
      <c r="G127" s="1"/>
    </row>
    <row r="128" spans="5:7" x14ac:dyDescent="0.2">
      <c r="E128" s="1"/>
      <c r="F128" s="1"/>
      <c r="G128" s="1"/>
    </row>
    <row r="129" spans="5:7" x14ac:dyDescent="0.2">
      <c r="E129" s="1"/>
      <c r="F129" s="1"/>
      <c r="G129" s="1"/>
    </row>
    <row r="130" spans="5:7" x14ac:dyDescent="0.2">
      <c r="E130" s="1"/>
      <c r="F130" s="1"/>
      <c r="G130" s="1"/>
    </row>
    <row r="131" spans="5:7" x14ac:dyDescent="0.2">
      <c r="E131" s="1"/>
      <c r="F131" s="1"/>
      <c r="G131" s="1"/>
    </row>
    <row r="132" spans="5:7" x14ac:dyDescent="0.2">
      <c r="E132" s="1"/>
      <c r="F132" s="1"/>
      <c r="G132" s="1"/>
    </row>
    <row r="133" spans="5:7" x14ac:dyDescent="0.2">
      <c r="E133" s="1"/>
      <c r="F133" s="1"/>
      <c r="G133" s="1"/>
    </row>
    <row r="134" spans="5:7" x14ac:dyDescent="0.2">
      <c r="E134" s="1"/>
      <c r="F134" s="1"/>
      <c r="G134" s="1"/>
    </row>
    <row r="135" spans="5:7" x14ac:dyDescent="0.2">
      <c r="E135" s="1"/>
      <c r="F135" s="1"/>
      <c r="G135" s="1"/>
    </row>
    <row r="136" spans="5:7" x14ac:dyDescent="0.2">
      <c r="E136" s="1"/>
      <c r="F136" s="1"/>
      <c r="G136" s="1"/>
    </row>
    <row r="137" spans="5:7" x14ac:dyDescent="0.2">
      <c r="E137" s="1"/>
      <c r="F137" s="1"/>
      <c r="G137" s="1"/>
    </row>
    <row r="138" spans="5:7" x14ac:dyDescent="0.2">
      <c r="E138" s="1"/>
      <c r="F138" s="1"/>
      <c r="G138" s="1"/>
    </row>
    <row r="139" spans="5:7" x14ac:dyDescent="0.2">
      <c r="E139" s="1"/>
      <c r="F139" s="1"/>
      <c r="G139" s="1"/>
    </row>
    <row r="140" spans="5:7" x14ac:dyDescent="0.2">
      <c r="E140" s="1"/>
      <c r="F140" s="1"/>
      <c r="G140" s="1"/>
    </row>
    <row r="141" spans="5:7" x14ac:dyDescent="0.2">
      <c r="E141" s="1"/>
      <c r="F141" s="1"/>
      <c r="G141" s="1"/>
    </row>
    <row r="142" spans="5:7" x14ac:dyDescent="0.2">
      <c r="E142" s="1"/>
      <c r="F142" s="1"/>
      <c r="G142" s="1"/>
    </row>
    <row r="143" spans="5:7" x14ac:dyDescent="0.2">
      <c r="E143" s="1"/>
      <c r="F143" s="1"/>
      <c r="G143" s="1"/>
    </row>
    <row r="144" spans="5:7" x14ac:dyDescent="0.2">
      <c r="E144" s="1"/>
      <c r="F144" s="1"/>
      <c r="G144" s="1"/>
    </row>
    <row r="145" spans="5:7" x14ac:dyDescent="0.2">
      <c r="E145" s="1"/>
      <c r="F145" s="1"/>
      <c r="G145" s="1"/>
    </row>
    <row r="146" spans="5:7" x14ac:dyDescent="0.2">
      <c r="E146" s="1"/>
      <c r="F146" s="1"/>
      <c r="G146" s="1"/>
    </row>
    <row r="147" spans="5:7" x14ac:dyDescent="0.2">
      <c r="E147" s="1"/>
      <c r="F147" s="1"/>
      <c r="G147" s="1"/>
    </row>
    <row r="148" spans="5:7" x14ac:dyDescent="0.2">
      <c r="E148" s="1"/>
      <c r="F148" s="1"/>
      <c r="G148" s="1"/>
    </row>
    <row r="149" spans="5:7" x14ac:dyDescent="0.2">
      <c r="E149" s="1"/>
      <c r="F149" s="1"/>
      <c r="G149" s="1"/>
    </row>
    <row r="150" spans="5:7" x14ac:dyDescent="0.2">
      <c r="E150" s="1"/>
      <c r="F150" s="1"/>
      <c r="G150" s="1"/>
    </row>
    <row r="151" spans="5:7" x14ac:dyDescent="0.2">
      <c r="E151" s="1"/>
      <c r="F151" s="1"/>
      <c r="G151" s="1"/>
    </row>
    <row r="152" spans="5:7" x14ac:dyDescent="0.2">
      <c r="E152" s="1"/>
      <c r="F152" s="1"/>
      <c r="G152" s="1"/>
    </row>
    <row r="153" spans="5:7" x14ac:dyDescent="0.2">
      <c r="E153" s="1"/>
      <c r="F153" s="1"/>
      <c r="G153" s="1"/>
    </row>
    <row r="154" spans="5:7" x14ac:dyDescent="0.2">
      <c r="E154" s="1"/>
      <c r="F154" s="1"/>
      <c r="G154" s="1"/>
    </row>
    <row r="155" spans="5:7" x14ac:dyDescent="0.2">
      <c r="E155" s="1"/>
      <c r="F155" s="1"/>
      <c r="G155" s="1"/>
    </row>
    <row r="156" spans="5:7" x14ac:dyDescent="0.2">
      <c r="E156" s="1"/>
      <c r="F156" s="1"/>
      <c r="G156" s="1"/>
    </row>
    <row r="157" spans="5:7" x14ac:dyDescent="0.2">
      <c r="E157" s="1"/>
      <c r="F157" s="1"/>
      <c r="G157" s="1"/>
    </row>
    <row r="158" spans="5:7" x14ac:dyDescent="0.2">
      <c r="E158" s="1"/>
      <c r="F158" s="1"/>
      <c r="G158" s="1"/>
    </row>
    <row r="159" spans="5:7" x14ac:dyDescent="0.2">
      <c r="E159" s="1"/>
      <c r="F159" s="1"/>
      <c r="G159" s="1"/>
    </row>
    <row r="160" spans="5:7" x14ac:dyDescent="0.2">
      <c r="E160" s="1"/>
      <c r="F160" s="1"/>
      <c r="G160" s="1"/>
    </row>
    <row r="161" spans="5:7" x14ac:dyDescent="0.2">
      <c r="E161" s="1"/>
      <c r="F161" s="1"/>
      <c r="G161" s="1"/>
    </row>
    <row r="162" spans="5:7" x14ac:dyDescent="0.2">
      <c r="E162" s="1"/>
      <c r="F162" s="1"/>
      <c r="G162" s="1"/>
    </row>
    <row r="163" spans="5:7" x14ac:dyDescent="0.2">
      <c r="E163" s="1"/>
      <c r="F163" s="1"/>
      <c r="G163" s="1"/>
    </row>
    <row r="164" spans="5:7" x14ac:dyDescent="0.2">
      <c r="E164" s="1"/>
      <c r="F164" s="1"/>
      <c r="G164" s="1"/>
    </row>
    <row r="165" spans="5:7" x14ac:dyDescent="0.2">
      <c r="E165" s="1"/>
      <c r="F165" s="1"/>
      <c r="G165" s="1"/>
    </row>
    <row r="166" spans="5:7" x14ac:dyDescent="0.2">
      <c r="E166" s="1"/>
      <c r="F166" s="1"/>
      <c r="G166" s="1"/>
    </row>
    <row r="167" spans="5:7" x14ac:dyDescent="0.2">
      <c r="E167" s="1"/>
      <c r="F167" s="1"/>
      <c r="G167" s="1"/>
    </row>
    <row r="168" spans="5:7" x14ac:dyDescent="0.2">
      <c r="E168" s="1"/>
      <c r="F168" s="1"/>
      <c r="G168" s="1"/>
    </row>
    <row r="169" spans="5:7" x14ac:dyDescent="0.2">
      <c r="E169" s="1"/>
      <c r="F169" s="1"/>
      <c r="G169" s="1"/>
    </row>
    <row r="170" spans="5:7" x14ac:dyDescent="0.2">
      <c r="E170" s="1"/>
      <c r="F170" s="1"/>
      <c r="G170" s="1"/>
    </row>
    <row r="171" spans="5:7" x14ac:dyDescent="0.2">
      <c r="E171" s="1"/>
      <c r="F171" s="1"/>
      <c r="G171" s="1"/>
    </row>
    <row r="172" spans="5:7" x14ac:dyDescent="0.2">
      <c r="E172" s="1"/>
      <c r="F172" s="1"/>
      <c r="G172" s="1"/>
    </row>
    <row r="173" spans="5:7" x14ac:dyDescent="0.2">
      <c r="E173" s="1"/>
      <c r="F173" s="1"/>
      <c r="G173" s="1"/>
    </row>
    <row r="174" spans="5:7" x14ac:dyDescent="0.2">
      <c r="E174" s="1"/>
      <c r="F174" s="1"/>
      <c r="G174" s="1"/>
    </row>
    <row r="175" spans="5:7" x14ac:dyDescent="0.2">
      <c r="E175" s="1"/>
      <c r="F175" s="1"/>
      <c r="G175" s="1"/>
    </row>
    <row r="176" spans="5:7" x14ac:dyDescent="0.2">
      <c r="E176" s="1"/>
      <c r="F176" s="1"/>
      <c r="G176" s="1"/>
    </row>
    <row r="177" spans="5:7" x14ac:dyDescent="0.2">
      <c r="E177" s="1"/>
      <c r="F177" s="1"/>
      <c r="G177" s="1"/>
    </row>
    <row r="178" spans="5:7" x14ac:dyDescent="0.2">
      <c r="E178" s="1"/>
      <c r="F178" s="1"/>
      <c r="G178" s="1"/>
    </row>
    <row r="179" spans="5:7" x14ac:dyDescent="0.2">
      <c r="E179" s="1"/>
      <c r="F179" s="1"/>
      <c r="G179" s="1"/>
    </row>
    <row r="180" spans="5:7" x14ac:dyDescent="0.2">
      <c r="E180" s="1"/>
      <c r="F180" s="1"/>
      <c r="G180" s="1"/>
    </row>
    <row r="181" spans="5:7" x14ac:dyDescent="0.2">
      <c r="E181" s="1"/>
      <c r="F181" s="1"/>
      <c r="G181" s="1"/>
    </row>
    <row r="182" spans="5:7" x14ac:dyDescent="0.2">
      <c r="E182" s="1"/>
      <c r="F182" s="1"/>
      <c r="G182" s="1"/>
    </row>
    <row r="183" spans="5:7" x14ac:dyDescent="0.2">
      <c r="E183" s="1"/>
      <c r="F183" s="1"/>
      <c r="G183" s="1"/>
    </row>
    <row r="184" spans="5:7" x14ac:dyDescent="0.2">
      <c r="E184" s="1"/>
      <c r="F184" s="1"/>
      <c r="G184" s="1"/>
    </row>
    <row r="185" spans="5:7" x14ac:dyDescent="0.2">
      <c r="E185" s="1"/>
      <c r="F185" s="1"/>
      <c r="G185" s="1"/>
    </row>
    <row r="186" spans="5:7" x14ac:dyDescent="0.2">
      <c r="E186" s="1"/>
      <c r="F186" s="1"/>
      <c r="G186" s="1"/>
    </row>
    <row r="187" spans="5:7" x14ac:dyDescent="0.2">
      <c r="E187" s="1"/>
      <c r="F187" s="1"/>
      <c r="G187" s="1"/>
    </row>
    <row r="188" spans="5:7" x14ac:dyDescent="0.2">
      <c r="E188" s="1"/>
      <c r="F188" s="1"/>
      <c r="G188" s="1"/>
    </row>
    <row r="189" spans="5:7" x14ac:dyDescent="0.2">
      <c r="E189" s="1"/>
      <c r="F189" s="1"/>
      <c r="G189" s="1"/>
    </row>
    <row r="190" spans="5:7" x14ac:dyDescent="0.2">
      <c r="E190" s="1"/>
      <c r="F190" s="1"/>
      <c r="G190" s="1"/>
    </row>
    <row r="191" spans="5:7" x14ac:dyDescent="0.2">
      <c r="E191" s="1"/>
      <c r="F191" s="1"/>
      <c r="G191" s="1"/>
    </row>
    <row r="192" spans="5:7" x14ac:dyDescent="0.2">
      <c r="E192" s="1"/>
      <c r="F192" s="1"/>
      <c r="G192" s="1"/>
    </row>
    <row r="193" spans="5:7" x14ac:dyDescent="0.2">
      <c r="E193" s="1"/>
      <c r="F193" s="1"/>
      <c r="G193" s="1"/>
    </row>
    <row r="194" spans="5:7" x14ac:dyDescent="0.2">
      <c r="E194" s="1"/>
      <c r="F194" s="1"/>
      <c r="G194" s="1"/>
    </row>
    <row r="195" spans="5:7" x14ac:dyDescent="0.2">
      <c r="E195" s="1"/>
      <c r="F195" s="1"/>
      <c r="G195" s="1"/>
    </row>
    <row r="196" spans="5:7" x14ac:dyDescent="0.2">
      <c r="E196" s="1"/>
      <c r="F196" s="1"/>
      <c r="G196" s="1"/>
    </row>
    <row r="197" spans="5:7" x14ac:dyDescent="0.2">
      <c r="E197" s="1"/>
      <c r="F197" s="1"/>
      <c r="G197" s="1"/>
    </row>
    <row r="198" spans="5:7" x14ac:dyDescent="0.2">
      <c r="E198" s="1"/>
      <c r="F198" s="1"/>
      <c r="G198" s="1"/>
    </row>
    <row r="199" spans="5:7" x14ac:dyDescent="0.2">
      <c r="E199" s="1"/>
      <c r="F199" s="1"/>
      <c r="G199" s="1"/>
    </row>
    <row r="200" spans="5:7" x14ac:dyDescent="0.2">
      <c r="E200" s="1"/>
      <c r="F200" s="1"/>
      <c r="G200" s="1"/>
    </row>
    <row r="201" spans="5:7" x14ac:dyDescent="0.2">
      <c r="E201" s="1"/>
      <c r="F201" s="1"/>
      <c r="G201" s="1"/>
    </row>
    <row r="202" spans="5:7" x14ac:dyDescent="0.2">
      <c r="E202" s="1"/>
      <c r="F202" s="1"/>
      <c r="G202" s="1"/>
    </row>
    <row r="203" spans="5:7" x14ac:dyDescent="0.2">
      <c r="E203" s="1"/>
      <c r="F203" s="1"/>
      <c r="G203" s="1"/>
    </row>
    <row r="204" spans="5:7" x14ac:dyDescent="0.2">
      <c r="E204" s="1"/>
      <c r="F204" s="1"/>
      <c r="G204" s="1"/>
    </row>
    <row r="205" spans="5:7" x14ac:dyDescent="0.2">
      <c r="E205" s="1"/>
      <c r="F205" s="1"/>
      <c r="G205" s="1"/>
    </row>
    <row r="206" spans="5:7" x14ac:dyDescent="0.2">
      <c r="E206" s="1"/>
      <c r="F206" s="1"/>
      <c r="G206" s="1"/>
    </row>
    <row r="207" spans="5:7" x14ac:dyDescent="0.2">
      <c r="E207" s="1"/>
      <c r="F207" s="1"/>
      <c r="G207" s="1"/>
    </row>
    <row r="208" spans="5:7" x14ac:dyDescent="0.2">
      <c r="E208" s="1"/>
      <c r="F208" s="1"/>
      <c r="G208" s="1"/>
    </row>
    <row r="209" spans="5:7" x14ac:dyDescent="0.2">
      <c r="E209" s="1"/>
      <c r="F209" s="1"/>
      <c r="G209" s="1"/>
    </row>
    <row r="210" spans="5:7" x14ac:dyDescent="0.2">
      <c r="E210" s="1"/>
      <c r="F210" s="1"/>
      <c r="G210" s="1"/>
    </row>
    <row r="211" spans="5:7" x14ac:dyDescent="0.2">
      <c r="E211" s="1"/>
      <c r="F211" s="1"/>
      <c r="G211" s="1"/>
    </row>
    <row r="212" spans="5:7" x14ac:dyDescent="0.2">
      <c r="E212" s="1"/>
      <c r="F212" s="1"/>
      <c r="G212" s="1"/>
    </row>
    <row r="213" spans="5:7" x14ac:dyDescent="0.2">
      <c r="E213" s="1"/>
      <c r="F213" s="1"/>
      <c r="G213" s="1"/>
    </row>
    <row r="214" spans="5:7" x14ac:dyDescent="0.2">
      <c r="E214" s="1"/>
      <c r="F214" s="1"/>
      <c r="G214" s="1"/>
    </row>
    <row r="215" spans="5:7" x14ac:dyDescent="0.2">
      <c r="E215" s="1"/>
      <c r="F215" s="1"/>
      <c r="G215" s="1"/>
    </row>
    <row r="216" spans="5:7" x14ac:dyDescent="0.2">
      <c r="E216" s="1"/>
      <c r="F216" s="1"/>
      <c r="G216" s="1"/>
    </row>
    <row r="217" spans="5:7" x14ac:dyDescent="0.2">
      <c r="E217" s="1"/>
      <c r="F217" s="1"/>
      <c r="G217" s="1"/>
    </row>
    <row r="218" spans="5:7" x14ac:dyDescent="0.2">
      <c r="E218" s="1"/>
      <c r="F218" s="1"/>
      <c r="G218" s="1"/>
    </row>
    <row r="219" spans="5:7" x14ac:dyDescent="0.2">
      <c r="E219" s="1"/>
      <c r="F219" s="1"/>
      <c r="G219" s="1"/>
    </row>
    <row r="220" spans="5:7" x14ac:dyDescent="0.2">
      <c r="E220" s="1"/>
      <c r="F220" s="1"/>
      <c r="G220" s="1"/>
    </row>
    <row r="221" spans="5:7" x14ac:dyDescent="0.2">
      <c r="E221" s="1"/>
      <c r="F221" s="1"/>
      <c r="G221" s="1"/>
    </row>
    <row r="222" spans="5:7" x14ac:dyDescent="0.2">
      <c r="E222" s="1"/>
      <c r="F222" s="1"/>
      <c r="G222" s="1"/>
    </row>
    <row r="223" spans="5:7" x14ac:dyDescent="0.2">
      <c r="E223" s="1"/>
      <c r="F223" s="1"/>
      <c r="G223" s="1"/>
    </row>
    <row r="224" spans="5:7" x14ac:dyDescent="0.2">
      <c r="E224" s="1"/>
      <c r="F224" s="1"/>
      <c r="G224" s="1"/>
    </row>
    <row r="225" spans="5:7" x14ac:dyDescent="0.2">
      <c r="E225" s="1"/>
      <c r="F225" s="1"/>
      <c r="G225" s="1"/>
    </row>
    <row r="226" spans="5:7" x14ac:dyDescent="0.2">
      <c r="E226" s="1"/>
      <c r="F226" s="1"/>
      <c r="G226" s="1"/>
    </row>
    <row r="227" spans="5:7" x14ac:dyDescent="0.2">
      <c r="E227" s="1"/>
      <c r="F227" s="1"/>
      <c r="G227" s="1"/>
    </row>
    <row r="228" spans="5:7" x14ac:dyDescent="0.2">
      <c r="E228" s="1"/>
      <c r="F228" s="1"/>
      <c r="G228" s="1"/>
    </row>
    <row r="229" spans="5:7" x14ac:dyDescent="0.2">
      <c r="E229" s="1"/>
      <c r="F229" s="1"/>
      <c r="G229" s="1"/>
    </row>
    <row r="230" spans="5:7" x14ac:dyDescent="0.2">
      <c r="E230" s="1"/>
      <c r="F230" s="1"/>
      <c r="G230" s="1"/>
    </row>
    <row r="231" spans="5:7" x14ac:dyDescent="0.2">
      <c r="E231" s="1"/>
      <c r="F231" s="1"/>
      <c r="G231" s="1"/>
    </row>
  </sheetData>
  <sortState xmlns:xlrd2="http://schemas.microsoft.com/office/spreadsheetml/2017/richdata2" ref="A2:H21">
    <sortCondition ref="B2:B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F80B-1405-6749-BE08-259FA5614D51}">
  <dimension ref="A1:BL231"/>
  <sheetViews>
    <sheetView workbookViewId="0">
      <selection activeCell="F28" sqref="F28"/>
    </sheetView>
  </sheetViews>
  <sheetFormatPr baseColWidth="10" defaultColWidth="8.83203125" defaultRowHeight="16" x14ac:dyDescent="0.2"/>
  <cols>
    <col min="1" max="1" width="5.33203125" bestFit="1" customWidth="1"/>
    <col min="2" max="2" width="14.33203125" customWidth="1"/>
    <col min="3" max="3" width="11.83203125" bestFit="1" customWidth="1"/>
    <col min="4" max="4" width="13" customWidth="1"/>
    <col min="5" max="5" width="12.6640625" style="24" bestFit="1" customWidth="1"/>
    <col min="6" max="6" width="13" style="24" bestFit="1" customWidth="1"/>
    <col min="7" max="7" width="11.33203125" style="22" bestFit="1" customWidth="1"/>
    <col min="8" max="8" width="13.83203125" customWidth="1"/>
    <col min="9" max="9" width="14" customWidth="1"/>
  </cols>
  <sheetData>
    <row r="1" spans="1:63" x14ac:dyDescent="0.2">
      <c r="A1" s="13" t="s">
        <v>0</v>
      </c>
      <c r="B1" s="27" t="s">
        <v>8</v>
      </c>
      <c r="C1" s="28" t="s">
        <v>22</v>
      </c>
      <c r="D1" s="13" t="s">
        <v>1</v>
      </c>
      <c r="E1" s="13" t="s">
        <v>2</v>
      </c>
      <c r="F1" s="13" t="s">
        <v>3</v>
      </c>
      <c r="G1" s="25" t="s">
        <v>4</v>
      </c>
      <c r="H1" s="26" t="s">
        <v>14</v>
      </c>
    </row>
    <row r="2" spans="1:63" s="18" customFormat="1" x14ac:dyDescent="0.2">
      <c r="A2" s="19">
        <v>2</v>
      </c>
      <c r="B2" s="20">
        <v>35</v>
      </c>
      <c r="C2" s="19" t="s">
        <v>23</v>
      </c>
      <c r="D2" s="21">
        <v>43731</v>
      </c>
      <c r="E2" s="22">
        <v>452.24</v>
      </c>
      <c r="F2" s="22">
        <v>835.32</v>
      </c>
      <c r="G2">
        <f t="shared" ref="G2:G21" si="0">F2-E2</f>
        <v>383.08000000000004</v>
      </c>
      <c r="H2">
        <f t="shared" ref="H2:H21" si="1">G2/E2*100</f>
        <v>84.707235096408994</v>
      </c>
      <c r="I2"/>
      <c r="J2"/>
      <c r="K2"/>
      <c r="L2" t="s">
        <v>8</v>
      </c>
      <c r="M2" t="s">
        <v>19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x14ac:dyDescent="0.2">
      <c r="A3" s="20">
        <v>8</v>
      </c>
      <c r="B3" s="20">
        <v>35</v>
      </c>
      <c r="C3" s="19" t="s">
        <v>23</v>
      </c>
      <c r="D3" s="21">
        <v>43731</v>
      </c>
      <c r="E3" s="20">
        <v>418.23</v>
      </c>
      <c r="F3" s="20">
        <v>914.84</v>
      </c>
      <c r="G3">
        <f t="shared" si="0"/>
        <v>496.61</v>
      </c>
      <c r="H3">
        <f t="shared" si="1"/>
        <v>118.74088420247233</v>
      </c>
      <c r="L3">
        <v>35</v>
      </c>
      <c r="M3">
        <f>AVERAGEIF($B$2:$B$21,L3,$H$2:$H$21)</f>
        <v>92.392768149291442</v>
      </c>
    </row>
    <row r="4" spans="1:63" x14ac:dyDescent="0.2">
      <c r="A4" s="20">
        <v>13</v>
      </c>
      <c r="B4" s="20">
        <v>35</v>
      </c>
      <c r="C4" s="19" t="s">
        <v>23</v>
      </c>
      <c r="D4" s="21">
        <v>43731</v>
      </c>
      <c r="E4" s="20">
        <v>459.26</v>
      </c>
      <c r="F4" s="20">
        <v>819.29</v>
      </c>
      <c r="G4">
        <f t="shared" si="0"/>
        <v>360.03</v>
      </c>
      <c r="H4">
        <f t="shared" si="1"/>
        <v>78.393502591124857</v>
      </c>
      <c r="L4">
        <v>50</v>
      </c>
      <c r="M4">
        <f>AVERAGEIF($B$2:$B$21,L4,$H$2:$H$21)</f>
        <v>53.022979187774069</v>
      </c>
    </row>
    <row r="5" spans="1:63" x14ac:dyDescent="0.2">
      <c r="A5" s="20">
        <v>16</v>
      </c>
      <c r="B5" s="29">
        <v>35</v>
      </c>
      <c r="C5" s="19" t="s">
        <v>23</v>
      </c>
      <c r="D5" s="21">
        <v>43731</v>
      </c>
      <c r="E5" s="20">
        <v>432.01</v>
      </c>
      <c r="F5" s="20">
        <v>811.01</v>
      </c>
      <c r="G5">
        <f t="shared" si="0"/>
        <v>379</v>
      </c>
      <c r="H5">
        <f t="shared" si="1"/>
        <v>87.729450707159558</v>
      </c>
      <c r="L5">
        <v>70</v>
      </c>
      <c r="M5">
        <f>AVERAGEIF($B$2:$B$21,L5,$H$2:$H$21)</f>
        <v>12.227628888221656</v>
      </c>
    </row>
    <row r="6" spans="1:63" x14ac:dyDescent="0.2">
      <c r="A6" s="20">
        <v>3</v>
      </c>
      <c r="B6" s="20">
        <v>50</v>
      </c>
      <c r="C6" s="19" t="s">
        <v>23</v>
      </c>
      <c r="D6" s="21">
        <v>43731</v>
      </c>
      <c r="E6" s="20">
        <v>401.15</v>
      </c>
      <c r="F6" s="20">
        <v>520.54</v>
      </c>
      <c r="G6">
        <f t="shared" si="0"/>
        <v>119.38999999999999</v>
      </c>
      <c r="H6">
        <f t="shared" si="1"/>
        <v>29.761934438489341</v>
      </c>
      <c r="L6">
        <v>90</v>
      </c>
      <c r="M6">
        <f>AVERAGEIF($B$2:$B$21,L6,$H$2:$H$21)</f>
        <v>-1.8171939542350211</v>
      </c>
    </row>
    <row r="7" spans="1:63" x14ac:dyDescent="0.2">
      <c r="A7" s="20">
        <v>9</v>
      </c>
      <c r="B7" s="20">
        <v>50</v>
      </c>
      <c r="C7" s="19" t="s">
        <v>23</v>
      </c>
      <c r="D7" s="21">
        <v>43731</v>
      </c>
      <c r="E7" s="20">
        <v>380.09</v>
      </c>
      <c r="F7" s="20">
        <v>655.04999999999995</v>
      </c>
      <c r="G7">
        <f t="shared" si="0"/>
        <v>274.95999999999998</v>
      </c>
      <c r="H7">
        <f t="shared" si="1"/>
        <v>72.34076139861611</v>
      </c>
      <c r="L7">
        <v>140</v>
      </c>
      <c r="M7">
        <f>AVERAGEIF($B$2:$B$21,L7,$H$2:$H$21)</f>
        <v>-21.363130893653132</v>
      </c>
    </row>
    <row r="8" spans="1:63" x14ac:dyDescent="0.2">
      <c r="A8" s="20">
        <v>14</v>
      </c>
      <c r="B8" s="20">
        <v>50</v>
      </c>
      <c r="C8" s="19" t="s">
        <v>23</v>
      </c>
      <c r="D8" s="21">
        <v>43731</v>
      </c>
      <c r="E8" s="20">
        <v>424.92</v>
      </c>
      <c r="F8" s="20">
        <v>723.21</v>
      </c>
      <c r="G8">
        <f t="shared" si="0"/>
        <v>298.29000000000002</v>
      </c>
      <c r="H8">
        <f t="shared" si="1"/>
        <v>70.199096300480093</v>
      </c>
    </row>
    <row r="9" spans="1:63" x14ac:dyDescent="0.2">
      <c r="A9" s="20">
        <v>18</v>
      </c>
      <c r="B9" s="20">
        <v>50</v>
      </c>
      <c r="C9" s="19" t="s">
        <v>23</v>
      </c>
      <c r="D9" s="21">
        <v>43731</v>
      </c>
      <c r="E9" s="20">
        <v>533.65</v>
      </c>
      <c r="F9" s="20">
        <v>745.99</v>
      </c>
      <c r="G9">
        <f t="shared" si="0"/>
        <v>212.34000000000003</v>
      </c>
      <c r="H9">
        <f t="shared" si="1"/>
        <v>39.790124613510734</v>
      </c>
    </row>
    <row r="10" spans="1:63" x14ac:dyDescent="0.2">
      <c r="A10" s="20">
        <v>5</v>
      </c>
      <c r="B10" s="20">
        <v>70</v>
      </c>
      <c r="C10" s="19" t="s">
        <v>23</v>
      </c>
      <c r="D10" s="21">
        <v>43731</v>
      </c>
      <c r="E10" s="20">
        <v>440.74</v>
      </c>
      <c r="F10" s="20">
        <v>482.39</v>
      </c>
      <c r="G10">
        <f t="shared" si="0"/>
        <v>41.649999999999977</v>
      </c>
      <c r="H10">
        <f t="shared" si="1"/>
        <v>9.4500158823796294</v>
      </c>
    </row>
    <row r="11" spans="1:63" x14ac:dyDescent="0.2">
      <c r="A11" s="20">
        <v>10</v>
      </c>
      <c r="B11" s="20">
        <v>70</v>
      </c>
      <c r="C11" s="19" t="s">
        <v>23</v>
      </c>
      <c r="D11" s="21">
        <v>43731</v>
      </c>
      <c r="E11" s="20">
        <v>478.43</v>
      </c>
      <c r="F11" s="20">
        <v>514.14</v>
      </c>
      <c r="G11">
        <f t="shared" si="0"/>
        <v>35.70999999999998</v>
      </c>
      <c r="H11">
        <f t="shared" si="1"/>
        <v>7.4639968229417013</v>
      </c>
    </row>
    <row r="12" spans="1:63" x14ac:dyDescent="0.2">
      <c r="A12" s="20">
        <v>15</v>
      </c>
      <c r="B12" s="20">
        <v>70</v>
      </c>
      <c r="C12" s="19" t="s">
        <v>23</v>
      </c>
      <c r="D12" s="21">
        <v>43731</v>
      </c>
      <c r="E12" s="20">
        <v>462.35</v>
      </c>
      <c r="F12" s="20">
        <v>528.54999999999995</v>
      </c>
      <c r="G12">
        <f t="shared" si="0"/>
        <v>66.199999999999932</v>
      </c>
      <c r="H12">
        <f t="shared" si="1"/>
        <v>14.318157240185991</v>
      </c>
    </row>
    <row r="13" spans="1:63" x14ac:dyDescent="0.2">
      <c r="A13" s="20">
        <v>17</v>
      </c>
      <c r="B13" s="20">
        <v>70</v>
      </c>
      <c r="C13" s="19" t="s">
        <v>23</v>
      </c>
      <c r="D13" s="21">
        <v>43731</v>
      </c>
      <c r="E13" s="20">
        <v>537.72</v>
      </c>
      <c r="F13" s="20">
        <v>632.78</v>
      </c>
      <c r="G13">
        <f t="shared" si="0"/>
        <v>95.059999999999945</v>
      </c>
      <c r="H13">
        <f t="shared" si="1"/>
        <v>17.678345607379296</v>
      </c>
    </row>
    <row r="14" spans="1:63" x14ac:dyDescent="0.2">
      <c r="A14" s="20">
        <v>4</v>
      </c>
      <c r="B14" s="20">
        <v>90</v>
      </c>
      <c r="C14" s="19" t="s">
        <v>23</v>
      </c>
      <c r="D14" s="21">
        <v>43731</v>
      </c>
      <c r="E14" s="20">
        <v>497.55</v>
      </c>
      <c r="F14" s="20">
        <v>489.25</v>
      </c>
      <c r="G14">
        <f t="shared" si="0"/>
        <v>-8.3000000000000114</v>
      </c>
      <c r="H14">
        <f t="shared" si="1"/>
        <v>-1.6681740528590112</v>
      </c>
    </row>
    <row r="15" spans="1:63" x14ac:dyDescent="0.2">
      <c r="A15" s="20">
        <v>6</v>
      </c>
      <c r="B15" s="20">
        <v>90</v>
      </c>
      <c r="C15" s="19" t="s">
        <v>23</v>
      </c>
      <c r="D15" s="21">
        <v>43731</v>
      </c>
      <c r="E15" s="20">
        <v>511.63</v>
      </c>
      <c r="F15" s="20">
        <v>516.73</v>
      </c>
      <c r="G15">
        <f t="shared" si="0"/>
        <v>5.1000000000000227</v>
      </c>
      <c r="H15">
        <f t="shared" si="1"/>
        <v>0.99681410394230652</v>
      </c>
    </row>
    <row r="16" spans="1:63" x14ac:dyDescent="0.2">
      <c r="A16" s="20">
        <v>12</v>
      </c>
      <c r="B16" s="20">
        <v>90</v>
      </c>
      <c r="C16" s="19" t="s">
        <v>23</v>
      </c>
      <c r="D16" s="21">
        <v>43731</v>
      </c>
      <c r="E16" s="20">
        <v>467.72</v>
      </c>
      <c r="F16" s="20">
        <v>441.3</v>
      </c>
      <c r="G16">
        <f t="shared" si="0"/>
        <v>-26.420000000000016</v>
      </c>
      <c r="H16">
        <f t="shared" si="1"/>
        <v>-5.6486786966561224</v>
      </c>
    </row>
    <row r="17" spans="1:13" x14ac:dyDescent="0.2">
      <c r="A17" s="20">
        <v>20</v>
      </c>
      <c r="B17" s="20">
        <v>90</v>
      </c>
      <c r="C17" s="19" t="s">
        <v>23</v>
      </c>
      <c r="D17" s="21">
        <v>43731</v>
      </c>
      <c r="E17" s="20">
        <v>386.83</v>
      </c>
      <c r="F17" s="20">
        <v>383.16</v>
      </c>
      <c r="G17">
        <f t="shared" si="0"/>
        <v>-3.6699999999999591</v>
      </c>
      <c r="H17">
        <f t="shared" si="1"/>
        <v>-0.94873717136725666</v>
      </c>
    </row>
    <row r="18" spans="1:13" x14ac:dyDescent="0.2">
      <c r="A18" s="20">
        <v>1</v>
      </c>
      <c r="B18" s="20">
        <v>140</v>
      </c>
      <c r="C18" s="19" t="s">
        <v>23</v>
      </c>
      <c r="D18" s="21">
        <v>43731</v>
      </c>
      <c r="E18" s="20">
        <v>467.69</v>
      </c>
      <c r="F18" s="20">
        <v>385.52</v>
      </c>
      <c r="G18">
        <f t="shared" si="0"/>
        <v>-82.170000000000016</v>
      </c>
      <c r="H18">
        <f t="shared" si="1"/>
        <v>-17.569330111826211</v>
      </c>
    </row>
    <row r="19" spans="1:13" x14ac:dyDescent="0.2">
      <c r="A19" s="20">
        <v>7</v>
      </c>
      <c r="B19" s="20">
        <v>140</v>
      </c>
      <c r="C19" s="19" t="s">
        <v>23</v>
      </c>
      <c r="D19" s="21">
        <v>43731</v>
      </c>
      <c r="E19" s="20">
        <v>380.78</v>
      </c>
      <c r="F19" s="20">
        <v>300.16000000000003</v>
      </c>
      <c r="G19">
        <f t="shared" si="0"/>
        <v>-80.619999999999948</v>
      </c>
      <c r="H19">
        <f t="shared" si="1"/>
        <v>-21.17233047954198</v>
      </c>
    </row>
    <row r="20" spans="1:13" x14ac:dyDescent="0.2">
      <c r="A20" s="20">
        <v>11</v>
      </c>
      <c r="B20" s="20">
        <v>140</v>
      </c>
      <c r="C20" s="19" t="s">
        <v>23</v>
      </c>
      <c r="D20" s="21">
        <v>43731</v>
      </c>
      <c r="E20" s="20">
        <v>384.02</v>
      </c>
      <c r="F20" s="20">
        <v>299.49</v>
      </c>
      <c r="G20">
        <f t="shared" si="0"/>
        <v>-84.529999999999973</v>
      </c>
      <c r="H20">
        <f t="shared" si="1"/>
        <v>-22.011874381542622</v>
      </c>
    </row>
    <row r="21" spans="1:13" x14ac:dyDescent="0.2">
      <c r="A21" s="20">
        <v>19</v>
      </c>
      <c r="B21" s="20">
        <v>140</v>
      </c>
      <c r="C21" s="19" t="s">
        <v>23</v>
      </c>
      <c r="D21" s="21">
        <v>43731</v>
      </c>
      <c r="E21" s="20">
        <v>498.32</v>
      </c>
      <c r="F21" s="20">
        <v>375.24</v>
      </c>
      <c r="G21">
        <f t="shared" si="0"/>
        <v>-123.07999999999998</v>
      </c>
      <c r="H21">
        <f t="shared" si="1"/>
        <v>-24.698988601701714</v>
      </c>
    </row>
    <row r="22" spans="1:13" x14ac:dyDescent="0.2">
      <c r="E22"/>
      <c r="F22"/>
      <c r="G22"/>
    </row>
    <row r="23" spans="1:13" x14ac:dyDescent="0.2">
      <c r="E23"/>
      <c r="F23"/>
      <c r="G23"/>
    </row>
    <row r="24" spans="1:13" x14ac:dyDescent="0.2">
      <c r="E24"/>
      <c r="F24"/>
      <c r="G24"/>
    </row>
    <row r="25" spans="1:13" x14ac:dyDescent="0.2">
      <c r="E25"/>
      <c r="F25"/>
      <c r="G25"/>
      <c r="I25" s="30" t="s">
        <v>22</v>
      </c>
      <c r="J25" s="1" t="s">
        <v>8</v>
      </c>
      <c r="K25" s="1" t="s">
        <v>11</v>
      </c>
      <c r="L25" s="1" t="s">
        <v>3</v>
      </c>
      <c r="M25" s="1" t="s">
        <v>12</v>
      </c>
    </row>
    <row r="26" spans="1:13" x14ac:dyDescent="0.2">
      <c r="B26" t="s">
        <v>5</v>
      </c>
      <c r="C26" t="s">
        <v>14</v>
      </c>
      <c r="E26"/>
      <c r="F26"/>
      <c r="G26"/>
      <c r="I26" s="16" t="s">
        <v>23</v>
      </c>
      <c r="J26">
        <v>35</v>
      </c>
      <c r="K26">
        <f>AVERAGE(E2:E5)</f>
        <v>440.435</v>
      </c>
      <c r="L26">
        <f>AVERAGE(F2:F5)</f>
        <v>845.11500000000001</v>
      </c>
      <c r="M26">
        <f>LN(L26/K26)/5</f>
        <v>0.13034196757496336</v>
      </c>
    </row>
    <row r="27" spans="1:13" x14ac:dyDescent="0.2">
      <c r="B27">
        <v>35</v>
      </c>
      <c r="C27">
        <v>84.707235096408994</v>
      </c>
      <c r="E27"/>
      <c r="F27"/>
      <c r="G27"/>
      <c r="I27" s="16" t="s">
        <v>23</v>
      </c>
      <c r="J27">
        <v>50</v>
      </c>
      <c r="K27">
        <f>AVERAGE(E6:E9)</f>
        <v>434.95249999999999</v>
      </c>
      <c r="L27">
        <f>AVERAGE(F6:F9)</f>
        <v>661.19749999999999</v>
      </c>
      <c r="M27">
        <f t="shared" ref="M27:M30" si="2">LN(L27/K27)/5</f>
        <v>8.3763151042270612E-2</v>
      </c>
    </row>
    <row r="28" spans="1:13" x14ac:dyDescent="0.2">
      <c r="B28">
        <v>35</v>
      </c>
      <c r="C28">
        <v>118.74088420247233</v>
      </c>
      <c r="E28">
        <v>35</v>
      </c>
      <c r="F28">
        <f>STDEV(C27:C30)</f>
        <v>17.99089217347662</v>
      </c>
      <c r="G28"/>
      <c r="I28" s="16" t="s">
        <v>23</v>
      </c>
      <c r="J28">
        <v>70</v>
      </c>
      <c r="K28">
        <f>AVERAGE(E10:E13)</f>
        <v>479.81</v>
      </c>
      <c r="L28">
        <f>AVERAGE(F10:F13)</f>
        <v>539.46499999999992</v>
      </c>
      <c r="M28">
        <f t="shared" si="2"/>
        <v>2.3437543100732226E-2</v>
      </c>
    </row>
    <row r="29" spans="1:13" x14ac:dyDescent="0.2">
      <c r="B29">
        <v>35</v>
      </c>
      <c r="C29">
        <v>78.393502591124857</v>
      </c>
      <c r="E29">
        <v>50</v>
      </c>
      <c r="F29">
        <f>STDEV(C31:C34)</f>
        <v>21.481622778759423</v>
      </c>
      <c r="G29"/>
      <c r="I29" s="16" t="s">
        <v>23</v>
      </c>
      <c r="J29">
        <v>90</v>
      </c>
      <c r="K29">
        <f>AVERAGE(E14:E17)</f>
        <v>465.9325</v>
      </c>
      <c r="L29">
        <f>AVERAGE(F14:F17)</f>
        <v>457.61</v>
      </c>
      <c r="M29">
        <f t="shared" si="2"/>
        <v>-3.6046961749660079E-3</v>
      </c>
    </row>
    <row r="30" spans="1:13" x14ac:dyDescent="0.2">
      <c r="B30">
        <v>35</v>
      </c>
      <c r="C30">
        <v>87.729450707159558</v>
      </c>
      <c r="E30">
        <v>70</v>
      </c>
      <c r="F30">
        <f>STDEV(C35:C38)</f>
        <v>4.6363759556524773</v>
      </c>
      <c r="G30"/>
      <c r="I30" s="16" t="s">
        <v>23</v>
      </c>
      <c r="J30">
        <v>140</v>
      </c>
      <c r="K30">
        <f>AVERAGE(E18:E21)</f>
        <v>432.70249999999999</v>
      </c>
      <c r="L30">
        <f>AVERAGE(F18:F21)</f>
        <v>340.10250000000002</v>
      </c>
      <c r="M30">
        <f t="shared" si="2"/>
        <v>-4.8160676424779281E-2</v>
      </c>
    </row>
    <row r="31" spans="1:13" x14ac:dyDescent="0.2">
      <c r="B31">
        <v>50</v>
      </c>
      <c r="C31">
        <v>29.761934438489341</v>
      </c>
      <c r="E31">
        <v>90</v>
      </c>
      <c r="F31">
        <f>STDEV(C39:C42)</f>
        <v>2.7913760523923066</v>
      </c>
      <c r="G31"/>
    </row>
    <row r="32" spans="1:13" x14ac:dyDescent="0.2">
      <c r="B32">
        <v>50</v>
      </c>
      <c r="C32">
        <v>72.34076139861611</v>
      </c>
      <c r="E32">
        <v>140</v>
      </c>
      <c r="F32">
        <f>STDEV(C43:C46)</f>
        <v>2.9426826724176842</v>
      </c>
      <c r="G32"/>
    </row>
    <row r="33" spans="1:58" x14ac:dyDescent="0.2">
      <c r="B33">
        <v>50</v>
      </c>
      <c r="C33">
        <v>70.199096300480093</v>
      </c>
      <c r="E33"/>
      <c r="F33"/>
      <c r="G33"/>
    </row>
    <row r="34" spans="1:58" x14ac:dyDescent="0.2">
      <c r="B34">
        <v>50</v>
      </c>
      <c r="C34">
        <v>39.790124613510734</v>
      </c>
      <c r="E34"/>
      <c r="F34" t="s">
        <v>17</v>
      </c>
      <c r="G34"/>
    </row>
    <row r="35" spans="1:58" x14ac:dyDescent="0.2">
      <c r="B35">
        <v>70</v>
      </c>
      <c r="C35">
        <v>9.4500158823796294</v>
      </c>
      <c r="E35">
        <v>35</v>
      </c>
      <c r="F35">
        <f>F28/SQRT(COUNT(C27:C30))</f>
        <v>8.9954460867383101</v>
      </c>
      <c r="G35"/>
    </row>
    <row r="36" spans="1:58" x14ac:dyDescent="0.2">
      <c r="B36">
        <v>70</v>
      </c>
      <c r="C36">
        <v>7.4639968229417013</v>
      </c>
      <c r="E36">
        <v>50</v>
      </c>
      <c r="F36">
        <f>F29/SQRT(COUNT(C31:C34))</f>
        <v>10.740811389379711</v>
      </c>
      <c r="G36"/>
    </row>
    <row r="37" spans="1:58" x14ac:dyDescent="0.2">
      <c r="B37">
        <v>70</v>
      </c>
      <c r="C37">
        <v>14.318157240185991</v>
      </c>
      <c r="E37">
        <v>70</v>
      </c>
      <c r="F37">
        <f>F30/SQRT(COUNT(C35:C38))</f>
        <v>2.3181879778262386</v>
      </c>
      <c r="G37"/>
    </row>
    <row r="38" spans="1:58" x14ac:dyDescent="0.2">
      <c r="B38">
        <v>70</v>
      </c>
      <c r="C38">
        <v>17.678345607379296</v>
      </c>
      <c r="E38">
        <v>90</v>
      </c>
      <c r="F38">
        <f>F31/SQRT(COUNT(C39:C42))</f>
        <v>1.3956880261961533</v>
      </c>
      <c r="G38"/>
    </row>
    <row r="39" spans="1:58" x14ac:dyDescent="0.2">
      <c r="B39">
        <v>90</v>
      </c>
      <c r="C39">
        <v>-1.6681740528590112</v>
      </c>
      <c r="E39">
        <v>140</v>
      </c>
      <c r="F39">
        <f>F32/SQRT(COUNT(C43:C46))</f>
        <v>1.4713413362088421</v>
      </c>
      <c r="G39"/>
    </row>
    <row r="40" spans="1:58" x14ac:dyDescent="0.2">
      <c r="B40">
        <v>90</v>
      </c>
      <c r="C40">
        <v>0.99681410394230652</v>
      </c>
      <c r="E40"/>
      <c r="F40"/>
      <c r="G40"/>
    </row>
    <row r="41" spans="1:58" x14ac:dyDescent="0.2">
      <c r="B41">
        <v>90</v>
      </c>
      <c r="C41">
        <v>-5.6486786966561224</v>
      </c>
      <c r="E41"/>
      <c r="F41"/>
      <c r="G41"/>
    </row>
    <row r="42" spans="1:58" s="23" customFormat="1" x14ac:dyDescent="0.2">
      <c r="A42"/>
      <c r="B42">
        <v>90</v>
      </c>
      <c r="C42">
        <v>-0.94873717136725666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1:58" x14ac:dyDescent="0.2">
      <c r="B43">
        <v>140</v>
      </c>
      <c r="C43">
        <v>-17.569330111826211</v>
      </c>
      <c r="E43"/>
      <c r="F43"/>
      <c r="G43"/>
    </row>
    <row r="44" spans="1:58" x14ac:dyDescent="0.2">
      <c r="B44">
        <v>140</v>
      </c>
      <c r="C44">
        <v>-21.17233047954198</v>
      </c>
      <c r="E44"/>
      <c r="F44"/>
      <c r="G44"/>
    </row>
    <row r="45" spans="1:58" x14ac:dyDescent="0.2">
      <c r="B45">
        <v>140</v>
      </c>
      <c r="C45">
        <v>-22.011874381542622</v>
      </c>
      <c r="E45"/>
      <c r="F45"/>
      <c r="G45"/>
    </row>
    <row r="46" spans="1:58" x14ac:dyDescent="0.2">
      <c r="B46">
        <v>140</v>
      </c>
      <c r="C46">
        <v>-24.698988601701714</v>
      </c>
      <c r="E46"/>
      <c r="F46"/>
      <c r="G46"/>
    </row>
    <row r="47" spans="1:58" x14ac:dyDescent="0.2">
      <c r="E47"/>
      <c r="F47"/>
      <c r="G47"/>
    </row>
    <row r="48" spans="1:58" x14ac:dyDescent="0.2">
      <c r="E48"/>
      <c r="F48"/>
      <c r="G48"/>
    </row>
    <row r="49" spans="1:64" x14ac:dyDescent="0.2">
      <c r="E49"/>
      <c r="F49"/>
      <c r="G49"/>
    </row>
    <row r="50" spans="1:64" x14ac:dyDescent="0.2">
      <c r="E50"/>
      <c r="F50"/>
      <c r="G50"/>
    </row>
    <row r="51" spans="1:64" x14ac:dyDescent="0.2">
      <c r="E51"/>
      <c r="F51"/>
      <c r="G51"/>
    </row>
    <row r="52" spans="1:64" x14ac:dyDescent="0.2">
      <c r="E52"/>
      <c r="F52"/>
      <c r="G52"/>
    </row>
    <row r="53" spans="1:64" s="20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x14ac:dyDescent="0.2">
      <c r="E54"/>
      <c r="F54"/>
      <c r="G54"/>
    </row>
    <row r="55" spans="1:64" x14ac:dyDescent="0.2">
      <c r="E55"/>
      <c r="F55"/>
      <c r="G55"/>
    </row>
    <row r="56" spans="1:64" x14ac:dyDescent="0.2">
      <c r="E56"/>
      <c r="F56"/>
      <c r="G56"/>
    </row>
    <row r="57" spans="1:64" x14ac:dyDescent="0.2">
      <c r="E57"/>
      <c r="F57"/>
      <c r="G57"/>
    </row>
    <row r="58" spans="1:64" x14ac:dyDescent="0.2">
      <c r="E58"/>
      <c r="F58"/>
      <c r="G58"/>
    </row>
    <row r="59" spans="1:64" x14ac:dyDescent="0.2">
      <c r="E59"/>
      <c r="F59"/>
      <c r="G59"/>
    </row>
    <row r="60" spans="1:64" x14ac:dyDescent="0.2">
      <c r="E60"/>
      <c r="F60"/>
      <c r="G60"/>
    </row>
    <row r="61" spans="1:64" x14ac:dyDescent="0.2">
      <c r="E61"/>
      <c r="F61"/>
      <c r="G61"/>
    </row>
    <row r="62" spans="1:64" x14ac:dyDescent="0.2">
      <c r="E62"/>
      <c r="F62"/>
      <c r="G62"/>
    </row>
    <row r="63" spans="1:64" x14ac:dyDescent="0.2">
      <c r="E63"/>
      <c r="F63"/>
      <c r="G63"/>
    </row>
    <row r="64" spans="1:64" x14ac:dyDescent="0.2">
      <c r="E64"/>
      <c r="F64"/>
      <c r="G64"/>
    </row>
    <row r="65" spans="5:7" x14ac:dyDescent="0.2">
      <c r="E65"/>
      <c r="F65"/>
      <c r="G65"/>
    </row>
    <row r="66" spans="5:7" x14ac:dyDescent="0.2">
      <c r="E66"/>
      <c r="F66"/>
      <c r="G66"/>
    </row>
    <row r="67" spans="5:7" x14ac:dyDescent="0.2">
      <c r="E67"/>
      <c r="F67"/>
      <c r="G67"/>
    </row>
    <row r="68" spans="5:7" x14ac:dyDescent="0.2">
      <c r="E68"/>
      <c r="F68"/>
      <c r="G68"/>
    </row>
    <row r="69" spans="5:7" x14ac:dyDescent="0.2">
      <c r="E69"/>
      <c r="F69"/>
      <c r="G69"/>
    </row>
    <row r="70" spans="5:7" x14ac:dyDescent="0.2">
      <c r="E70"/>
      <c r="F70"/>
      <c r="G70"/>
    </row>
    <row r="71" spans="5:7" x14ac:dyDescent="0.2">
      <c r="E71"/>
      <c r="F71"/>
      <c r="G71"/>
    </row>
    <row r="72" spans="5:7" x14ac:dyDescent="0.2">
      <c r="E72"/>
      <c r="F72"/>
      <c r="G72"/>
    </row>
    <row r="73" spans="5:7" x14ac:dyDescent="0.2">
      <c r="E73"/>
      <c r="F73"/>
      <c r="G73"/>
    </row>
    <row r="74" spans="5:7" x14ac:dyDescent="0.2">
      <c r="E74"/>
      <c r="F74"/>
      <c r="G74"/>
    </row>
    <row r="75" spans="5:7" x14ac:dyDescent="0.2">
      <c r="E75"/>
      <c r="F75"/>
      <c r="G75"/>
    </row>
    <row r="76" spans="5:7" x14ac:dyDescent="0.2">
      <c r="E76"/>
      <c r="F76"/>
      <c r="G76"/>
    </row>
    <row r="77" spans="5:7" x14ac:dyDescent="0.2">
      <c r="E77"/>
      <c r="F77"/>
      <c r="G77"/>
    </row>
    <row r="78" spans="5:7" x14ac:dyDescent="0.2">
      <c r="E78"/>
      <c r="F78"/>
      <c r="G78"/>
    </row>
    <row r="79" spans="5:7" x14ac:dyDescent="0.2">
      <c r="E79"/>
      <c r="F79"/>
      <c r="G79"/>
    </row>
    <row r="80" spans="5:7" x14ac:dyDescent="0.2">
      <c r="E80"/>
      <c r="F80"/>
      <c r="G80"/>
    </row>
    <row r="81" spans="5:7" x14ac:dyDescent="0.2">
      <c r="E81"/>
      <c r="F81"/>
      <c r="G81"/>
    </row>
    <row r="82" spans="5:7" x14ac:dyDescent="0.2">
      <c r="E82"/>
      <c r="F82"/>
      <c r="G82"/>
    </row>
    <row r="83" spans="5:7" x14ac:dyDescent="0.2">
      <c r="E83"/>
      <c r="F83"/>
      <c r="G83"/>
    </row>
    <row r="84" spans="5:7" x14ac:dyDescent="0.2">
      <c r="E84"/>
      <c r="F84"/>
      <c r="G84"/>
    </row>
    <row r="85" spans="5:7" x14ac:dyDescent="0.2">
      <c r="E85"/>
      <c r="F85"/>
      <c r="G85"/>
    </row>
    <row r="86" spans="5:7" x14ac:dyDescent="0.2">
      <c r="E86"/>
      <c r="F86"/>
      <c r="G86"/>
    </row>
    <row r="87" spans="5:7" x14ac:dyDescent="0.2">
      <c r="E87"/>
      <c r="F87"/>
      <c r="G87"/>
    </row>
    <row r="88" spans="5:7" x14ac:dyDescent="0.2">
      <c r="E88"/>
      <c r="F88"/>
      <c r="G88"/>
    </row>
    <row r="89" spans="5:7" x14ac:dyDescent="0.2">
      <c r="E89"/>
      <c r="F89"/>
      <c r="G89"/>
    </row>
    <row r="90" spans="5:7" x14ac:dyDescent="0.2">
      <c r="E90"/>
      <c r="F90"/>
      <c r="G90"/>
    </row>
    <row r="91" spans="5:7" x14ac:dyDescent="0.2">
      <c r="E91"/>
      <c r="F91"/>
      <c r="G91"/>
    </row>
    <row r="92" spans="5:7" x14ac:dyDescent="0.2">
      <c r="E92"/>
      <c r="F92"/>
      <c r="G92"/>
    </row>
    <row r="93" spans="5:7" x14ac:dyDescent="0.2">
      <c r="E93"/>
      <c r="F93"/>
      <c r="G93"/>
    </row>
    <row r="94" spans="5:7" x14ac:dyDescent="0.2">
      <c r="E94"/>
      <c r="F94"/>
      <c r="G94"/>
    </row>
    <row r="95" spans="5:7" x14ac:dyDescent="0.2">
      <c r="E95"/>
      <c r="F95"/>
      <c r="G95"/>
    </row>
    <row r="96" spans="5:7" x14ac:dyDescent="0.2">
      <c r="E96"/>
      <c r="F96"/>
      <c r="G96"/>
    </row>
    <row r="97" spans="5:7" x14ac:dyDescent="0.2">
      <c r="E97"/>
      <c r="F97"/>
      <c r="G97"/>
    </row>
    <row r="98" spans="5:7" x14ac:dyDescent="0.2">
      <c r="E98"/>
      <c r="F98"/>
      <c r="G98"/>
    </row>
    <row r="99" spans="5:7" x14ac:dyDescent="0.2">
      <c r="E99"/>
      <c r="F99"/>
      <c r="G99"/>
    </row>
    <row r="100" spans="5:7" x14ac:dyDescent="0.2">
      <c r="E100"/>
      <c r="F100"/>
      <c r="G100"/>
    </row>
    <row r="101" spans="5:7" x14ac:dyDescent="0.2">
      <c r="E101"/>
      <c r="F101"/>
      <c r="G101"/>
    </row>
    <row r="102" spans="5:7" x14ac:dyDescent="0.2">
      <c r="E102"/>
      <c r="F102"/>
      <c r="G102"/>
    </row>
    <row r="103" spans="5:7" x14ac:dyDescent="0.2">
      <c r="E103"/>
      <c r="F103"/>
      <c r="G103"/>
    </row>
    <row r="104" spans="5:7" x14ac:dyDescent="0.2">
      <c r="E104"/>
      <c r="F104"/>
      <c r="G104"/>
    </row>
    <row r="105" spans="5:7" x14ac:dyDescent="0.2">
      <c r="E105"/>
      <c r="F105"/>
      <c r="G105"/>
    </row>
    <row r="106" spans="5:7" x14ac:dyDescent="0.2">
      <c r="E106"/>
      <c r="F106"/>
      <c r="G106"/>
    </row>
    <row r="107" spans="5:7" x14ac:dyDescent="0.2">
      <c r="E107"/>
      <c r="F107"/>
      <c r="G107"/>
    </row>
    <row r="108" spans="5:7" x14ac:dyDescent="0.2">
      <c r="E108"/>
      <c r="F108"/>
      <c r="G108"/>
    </row>
    <row r="109" spans="5:7" x14ac:dyDescent="0.2">
      <c r="E109"/>
      <c r="F109"/>
      <c r="G109"/>
    </row>
    <row r="110" spans="5:7" x14ac:dyDescent="0.2">
      <c r="E110"/>
      <c r="F110"/>
      <c r="G110"/>
    </row>
    <row r="111" spans="5:7" x14ac:dyDescent="0.2">
      <c r="E111"/>
      <c r="F111"/>
      <c r="G111"/>
    </row>
    <row r="112" spans="5:7" x14ac:dyDescent="0.2">
      <c r="E112"/>
      <c r="F112"/>
      <c r="G112"/>
    </row>
    <row r="113" spans="5:7" x14ac:dyDescent="0.2">
      <c r="E113"/>
      <c r="F113"/>
      <c r="G113"/>
    </row>
    <row r="114" spans="5:7" x14ac:dyDescent="0.2">
      <c r="E114"/>
      <c r="F114"/>
      <c r="G114"/>
    </row>
    <row r="115" spans="5:7" x14ac:dyDescent="0.2">
      <c r="E115"/>
      <c r="F115"/>
      <c r="G115"/>
    </row>
    <row r="116" spans="5:7" x14ac:dyDescent="0.2">
      <c r="E116"/>
      <c r="F116"/>
      <c r="G116"/>
    </row>
    <row r="117" spans="5:7" x14ac:dyDescent="0.2">
      <c r="E117"/>
      <c r="F117"/>
      <c r="G117"/>
    </row>
    <row r="118" spans="5:7" x14ac:dyDescent="0.2">
      <c r="E118"/>
      <c r="F118"/>
      <c r="G118"/>
    </row>
    <row r="119" spans="5:7" x14ac:dyDescent="0.2">
      <c r="E119"/>
      <c r="F119"/>
      <c r="G119"/>
    </row>
    <row r="120" spans="5:7" x14ac:dyDescent="0.2">
      <c r="E120"/>
      <c r="F120"/>
      <c r="G120"/>
    </row>
    <row r="121" spans="5:7" x14ac:dyDescent="0.2">
      <c r="E121"/>
      <c r="F121"/>
      <c r="G121"/>
    </row>
    <row r="122" spans="5:7" x14ac:dyDescent="0.2">
      <c r="E122"/>
      <c r="F122"/>
      <c r="G122"/>
    </row>
    <row r="123" spans="5:7" x14ac:dyDescent="0.2">
      <c r="E123"/>
      <c r="F123"/>
      <c r="G123"/>
    </row>
    <row r="124" spans="5:7" x14ac:dyDescent="0.2">
      <c r="E124"/>
      <c r="F124"/>
      <c r="G124"/>
    </row>
    <row r="125" spans="5:7" x14ac:dyDescent="0.2">
      <c r="E125"/>
      <c r="F125"/>
      <c r="G125"/>
    </row>
    <row r="126" spans="5:7" x14ac:dyDescent="0.2">
      <c r="E126"/>
      <c r="F126"/>
      <c r="G126"/>
    </row>
    <row r="127" spans="5:7" x14ac:dyDescent="0.2">
      <c r="E127"/>
      <c r="F127"/>
      <c r="G127"/>
    </row>
    <row r="128" spans="5:7" x14ac:dyDescent="0.2">
      <c r="E128"/>
      <c r="F128"/>
      <c r="G128"/>
    </row>
    <row r="129" spans="5:7" x14ac:dyDescent="0.2">
      <c r="E129"/>
      <c r="F129"/>
      <c r="G129"/>
    </row>
    <row r="130" spans="5:7" x14ac:dyDescent="0.2">
      <c r="E130"/>
      <c r="F130"/>
      <c r="G130"/>
    </row>
    <row r="131" spans="5:7" x14ac:dyDescent="0.2">
      <c r="E131"/>
      <c r="F131"/>
      <c r="G131"/>
    </row>
    <row r="132" spans="5:7" x14ac:dyDescent="0.2">
      <c r="E132"/>
      <c r="F132"/>
      <c r="G132"/>
    </row>
    <row r="133" spans="5:7" x14ac:dyDescent="0.2">
      <c r="E133"/>
      <c r="F133"/>
      <c r="G133"/>
    </row>
    <row r="134" spans="5:7" x14ac:dyDescent="0.2">
      <c r="E134"/>
      <c r="F134"/>
      <c r="G134"/>
    </row>
    <row r="135" spans="5:7" x14ac:dyDescent="0.2">
      <c r="E135"/>
      <c r="F135"/>
      <c r="G135"/>
    </row>
    <row r="136" spans="5:7" x14ac:dyDescent="0.2">
      <c r="E136"/>
      <c r="F136"/>
      <c r="G136"/>
    </row>
    <row r="137" spans="5:7" x14ac:dyDescent="0.2">
      <c r="E137"/>
      <c r="F137"/>
      <c r="G137"/>
    </row>
    <row r="138" spans="5:7" x14ac:dyDescent="0.2">
      <c r="E138"/>
      <c r="F138"/>
      <c r="G138"/>
    </row>
    <row r="139" spans="5:7" x14ac:dyDescent="0.2">
      <c r="E139"/>
      <c r="F139"/>
      <c r="G139"/>
    </row>
    <row r="140" spans="5:7" x14ac:dyDescent="0.2">
      <c r="E140"/>
      <c r="F140"/>
      <c r="G140"/>
    </row>
    <row r="141" spans="5:7" x14ac:dyDescent="0.2">
      <c r="E141"/>
      <c r="F141"/>
      <c r="G141"/>
    </row>
    <row r="142" spans="5:7" x14ac:dyDescent="0.2">
      <c r="E142"/>
      <c r="F142"/>
      <c r="G142"/>
    </row>
    <row r="143" spans="5:7" x14ac:dyDescent="0.2">
      <c r="E143"/>
      <c r="F143"/>
      <c r="G143"/>
    </row>
    <row r="144" spans="5:7" x14ac:dyDescent="0.2">
      <c r="E144"/>
      <c r="F144"/>
      <c r="G144"/>
    </row>
    <row r="145" spans="5:7" x14ac:dyDescent="0.2">
      <c r="E145"/>
      <c r="F145"/>
      <c r="G145"/>
    </row>
    <row r="146" spans="5:7" x14ac:dyDescent="0.2">
      <c r="E146"/>
      <c r="F146"/>
      <c r="G146"/>
    </row>
    <row r="147" spans="5:7" x14ac:dyDescent="0.2">
      <c r="E147"/>
      <c r="F147"/>
      <c r="G147"/>
    </row>
    <row r="148" spans="5:7" x14ac:dyDescent="0.2">
      <c r="E148"/>
      <c r="F148"/>
      <c r="G148"/>
    </row>
    <row r="149" spans="5:7" x14ac:dyDescent="0.2">
      <c r="E149"/>
      <c r="F149"/>
      <c r="G149"/>
    </row>
    <row r="150" spans="5:7" x14ac:dyDescent="0.2">
      <c r="E150"/>
      <c r="F150"/>
      <c r="G150"/>
    </row>
    <row r="151" spans="5:7" x14ac:dyDescent="0.2">
      <c r="E151"/>
      <c r="F151"/>
      <c r="G151"/>
    </row>
    <row r="152" spans="5:7" x14ac:dyDescent="0.2">
      <c r="E152"/>
      <c r="F152"/>
      <c r="G152"/>
    </row>
    <row r="153" spans="5:7" x14ac:dyDescent="0.2">
      <c r="E153"/>
      <c r="F153"/>
      <c r="G153"/>
    </row>
    <row r="154" spans="5:7" x14ac:dyDescent="0.2">
      <c r="E154"/>
      <c r="F154"/>
      <c r="G154"/>
    </row>
    <row r="155" spans="5:7" x14ac:dyDescent="0.2">
      <c r="E155"/>
      <c r="F155"/>
      <c r="G155"/>
    </row>
    <row r="156" spans="5:7" x14ac:dyDescent="0.2">
      <c r="E156"/>
      <c r="F156"/>
      <c r="G156"/>
    </row>
    <row r="157" spans="5:7" x14ac:dyDescent="0.2">
      <c r="E157"/>
      <c r="F157"/>
      <c r="G157"/>
    </row>
    <row r="158" spans="5:7" x14ac:dyDescent="0.2">
      <c r="E158"/>
      <c r="F158"/>
      <c r="G158"/>
    </row>
    <row r="159" spans="5:7" x14ac:dyDescent="0.2">
      <c r="E159"/>
      <c r="F159"/>
      <c r="G159"/>
    </row>
    <row r="160" spans="5:7" x14ac:dyDescent="0.2">
      <c r="E160"/>
      <c r="F160"/>
      <c r="G160"/>
    </row>
    <row r="161" spans="5:7" x14ac:dyDescent="0.2">
      <c r="E161"/>
      <c r="F161"/>
      <c r="G161"/>
    </row>
    <row r="162" spans="5:7" x14ac:dyDescent="0.2">
      <c r="E162"/>
      <c r="F162"/>
      <c r="G162"/>
    </row>
    <row r="163" spans="5:7" x14ac:dyDescent="0.2">
      <c r="E163"/>
      <c r="F163"/>
      <c r="G163"/>
    </row>
    <row r="164" spans="5:7" x14ac:dyDescent="0.2">
      <c r="E164"/>
      <c r="F164"/>
      <c r="G164"/>
    </row>
    <row r="165" spans="5:7" x14ac:dyDescent="0.2">
      <c r="E165"/>
      <c r="F165"/>
      <c r="G165"/>
    </row>
    <row r="166" spans="5:7" x14ac:dyDescent="0.2">
      <c r="E166"/>
      <c r="F166"/>
      <c r="G166"/>
    </row>
    <row r="167" spans="5:7" x14ac:dyDescent="0.2">
      <c r="E167"/>
      <c r="F167"/>
      <c r="G167"/>
    </row>
    <row r="168" spans="5:7" x14ac:dyDescent="0.2">
      <c r="E168"/>
      <c r="F168"/>
      <c r="G168"/>
    </row>
    <row r="169" spans="5:7" x14ac:dyDescent="0.2">
      <c r="E169"/>
      <c r="F169"/>
      <c r="G169"/>
    </row>
    <row r="170" spans="5:7" x14ac:dyDescent="0.2">
      <c r="E170"/>
      <c r="F170"/>
      <c r="G170"/>
    </row>
    <row r="171" spans="5:7" x14ac:dyDescent="0.2">
      <c r="E171"/>
      <c r="F171"/>
      <c r="G171"/>
    </row>
    <row r="172" spans="5:7" x14ac:dyDescent="0.2">
      <c r="E172"/>
      <c r="F172"/>
      <c r="G172"/>
    </row>
    <row r="173" spans="5:7" x14ac:dyDescent="0.2">
      <c r="E173"/>
      <c r="F173"/>
      <c r="G173"/>
    </row>
    <row r="174" spans="5:7" x14ac:dyDescent="0.2">
      <c r="E174"/>
      <c r="F174"/>
      <c r="G174"/>
    </row>
    <row r="175" spans="5:7" x14ac:dyDescent="0.2">
      <c r="E175"/>
      <c r="F175"/>
      <c r="G175"/>
    </row>
    <row r="176" spans="5:7" x14ac:dyDescent="0.2">
      <c r="E176"/>
      <c r="F176"/>
      <c r="G176"/>
    </row>
    <row r="177" spans="5:7" x14ac:dyDescent="0.2">
      <c r="E177"/>
      <c r="F177"/>
      <c r="G177"/>
    </row>
    <row r="178" spans="5:7" x14ac:dyDescent="0.2">
      <c r="E178"/>
      <c r="F178"/>
      <c r="G178"/>
    </row>
    <row r="179" spans="5:7" x14ac:dyDescent="0.2">
      <c r="E179"/>
      <c r="F179"/>
      <c r="G179"/>
    </row>
    <row r="180" spans="5:7" x14ac:dyDescent="0.2">
      <c r="E180"/>
      <c r="F180"/>
      <c r="G180"/>
    </row>
    <row r="181" spans="5:7" x14ac:dyDescent="0.2">
      <c r="E181"/>
      <c r="F181"/>
      <c r="G181"/>
    </row>
    <row r="182" spans="5:7" x14ac:dyDescent="0.2">
      <c r="E182"/>
      <c r="F182"/>
      <c r="G182"/>
    </row>
    <row r="183" spans="5:7" x14ac:dyDescent="0.2">
      <c r="E183"/>
      <c r="F183"/>
      <c r="G183"/>
    </row>
    <row r="184" spans="5:7" x14ac:dyDescent="0.2">
      <c r="E184"/>
      <c r="F184"/>
      <c r="G184"/>
    </row>
    <row r="185" spans="5:7" x14ac:dyDescent="0.2">
      <c r="E185"/>
      <c r="F185"/>
      <c r="G185"/>
    </row>
    <row r="186" spans="5:7" x14ac:dyDescent="0.2">
      <c r="E186"/>
      <c r="F186"/>
      <c r="G186"/>
    </row>
    <row r="187" spans="5:7" x14ac:dyDescent="0.2">
      <c r="E187"/>
      <c r="F187"/>
      <c r="G187"/>
    </row>
    <row r="188" spans="5:7" x14ac:dyDescent="0.2">
      <c r="E188"/>
      <c r="F188"/>
      <c r="G188"/>
    </row>
    <row r="189" spans="5:7" x14ac:dyDescent="0.2">
      <c r="E189"/>
      <c r="F189"/>
      <c r="G189"/>
    </row>
    <row r="190" spans="5:7" x14ac:dyDescent="0.2">
      <c r="E190"/>
      <c r="F190"/>
      <c r="G190"/>
    </row>
    <row r="191" spans="5:7" x14ac:dyDescent="0.2">
      <c r="E191"/>
      <c r="F191"/>
      <c r="G191"/>
    </row>
    <row r="192" spans="5:7" x14ac:dyDescent="0.2">
      <c r="E192"/>
      <c r="F192"/>
      <c r="G192"/>
    </row>
    <row r="193" spans="5:7" x14ac:dyDescent="0.2">
      <c r="E193"/>
      <c r="F193"/>
      <c r="G193"/>
    </row>
    <row r="194" spans="5:7" x14ac:dyDescent="0.2">
      <c r="E194"/>
      <c r="F194"/>
      <c r="G194"/>
    </row>
    <row r="195" spans="5:7" x14ac:dyDescent="0.2">
      <c r="E195"/>
      <c r="F195"/>
      <c r="G195"/>
    </row>
    <row r="196" spans="5:7" x14ac:dyDescent="0.2">
      <c r="E196"/>
      <c r="F196"/>
      <c r="G196"/>
    </row>
    <row r="197" spans="5:7" x14ac:dyDescent="0.2">
      <c r="E197"/>
      <c r="F197"/>
      <c r="G197"/>
    </row>
    <row r="198" spans="5:7" x14ac:dyDescent="0.2">
      <c r="E198"/>
      <c r="F198"/>
      <c r="G198"/>
    </row>
    <row r="199" spans="5:7" x14ac:dyDescent="0.2">
      <c r="E199"/>
      <c r="F199"/>
      <c r="G199"/>
    </row>
    <row r="200" spans="5:7" x14ac:dyDescent="0.2">
      <c r="E200"/>
      <c r="F200"/>
      <c r="G200"/>
    </row>
    <row r="201" spans="5:7" x14ac:dyDescent="0.2">
      <c r="E201"/>
      <c r="F201"/>
      <c r="G201"/>
    </row>
    <row r="202" spans="5:7" x14ac:dyDescent="0.2">
      <c r="E202"/>
      <c r="F202"/>
      <c r="G202"/>
    </row>
    <row r="203" spans="5:7" x14ac:dyDescent="0.2">
      <c r="E203"/>
      <c r="F203"/>
      <c r="G203"/>
    </row>
    <row r="204" spans="5:7" x14ac:dyDescent="0.2">
      <c r="E204"/>
      <c r="F204"/>
      <c r="G204"/>
    </row>
    <row r="205" spans="5:7" x14ac:dyDescent="0.2">
      <c r="E205"/>
      <c r="F205"/>
      <c r="G205"/>
    </row>
    <row r="206" spans="5:7" x14ac:dyDescent="0.2">
      <c r="E206"/>
      <c r="F206"/>
      <c r="G206"/>
    </row>
    <row r="207" spans="5:7" x14ac:dyDescent="0.2">
      <c r="E207"/>
      <c r="F207"/>
      <c r="G207"/>
    </row>
    <row r="208" spans="5:7" x14ac:dyDescent="0.2">
      <c r="E208"/>
      <c r="F208"/>
      <c r="G208"/>
    </row>
    <row r="209" spans="5:7" x14ac:dyDescent="0.2">
      <c r="E209"/>
      <c r="F209"/>
      <c r="G209"/>
    </row>
    <row r="210" spans="5:7" x14ac:dyDescent="0.2">
      <c r="E210"/>
      <c r="F210"/>
      <c r="G210"/>
    </row>
    <row r="211" spans="5:7" x14ac:dyDescent="0.2">
      <c r="E211"/>
      <c r="F211"/>
      <c r="G211"/>
    </row>
    <row r="212" spans="5:7" x14ac:dyDescent="0.2">
      <c r="E212"/>
      <c r="F212"/>
      <c r="G212"/>
    </row>
    <row r="213" spans="5:7" x14ac:dyDescent="0.2">
      <c r="E213"/>
      <c r="F213"/>
      <c r="G213"/>
    </row>
    <row r="214" spans="5:7" x14ac:dyDescent="0.2">
      <c r="E214"/>
      <c r="F214"/>
      <c r="G214"/>
    </row>
    <row r="215" spans="5:7" x14ac:dyDescent="0.2">
      <c r="E215"/>
      <c r="F215"/>
      <c r="G215"/>
    </row>
    <row r="216" spans="5:7" x14ac:dyDescent="0.2">
      <c r="E216"/>
      <c r="F216"/>
      <c r="G216"/>
    </row>
    <row r="217" spans="5:7" x14ac:dyDescent="0.2">
      <c r="E217"/>
      <c r="F217"/>
      <c r="G217"/>
    </row>
    <row r="218" spans="5:7" x14ac:dyDescent="0.2">
      <c r="E218"/>
      <c r="F218"/>
      <c r="G218"/>
    </row>
    <row r="219" spans="5:7" x14ac:dyDescent="0.2">
      <c r="E219"/>
      <c r="F219"/>
      <c r="G219"/>
    </row>
    <row r="220" spans="5:7" x14ac:dyDescent="0.2">
      <c r="E220"/>
      <c r="F220"/>
      <c r="G220"/>
    </row>
    <row r="221" spans="5:7" x14ac:dyDescent="0.2">
      <c r="E221"/>
      <c r="F221"/>
      <c r="G221"/>
    </row>
    <row r="222" spans="5:7" x14ac:dyDescent="0.2">
      <c r="E222"/>
      <c r="F222"/>
      <c r="G222"/>
    </row>
    <row r="223" spans="5:7" x14ac:dyDescent="0.2">
      <c r="E223"/>
      <c r="F223"/>
      <c r="G223"/>
    </row>
    <row r="224" spans="5:7" x14ac:dyDescent="0.2">
      <c r="E224"/>
      <c r="F224"/>
      <c r="G224"/>
    </row>
    <row r="225" spans="5:7" x14ac:dyDescent="0.2">
      <c r="E225"/>
      <c r="F225"/>
      <c r="G225"/>
    </row>
    <row r="226" spans="5:7" x14ac:dyDescent="0.2">
      <c r="E226"/>
      <c r="F226"/>
      <c r="G226"/>
    </row>
    <row r="227" spans="5:7" x14ac:dyDescent="0.2">
      <c r="E227"/>
      <c r="F227"/>
      <c r="G227"/>
    </row>
    <row r="228" spans="5:7" x14ac:dyDescent="0.2">
      <c r="E228"/>
      <c r="F228"/>
      <c r="G228"/>
    </row>
    <row r="229" spans="5:7" x14ac:dyDescent="0.2">
      <c r="E229"/>
      <c r="F229"/>
      <c r="G229"/>
    </row>
    <row r="230" spans="5:7" x14ac:dyDescent="0.2">
      <c r="E230"/>
      <c r="F230"/>
      <c r="G230"/>
    </row>
    <row r="231" spans="5:7" x14ac:dyDescent="0.2">
      <c r="E231"/>
      <c r="F231"/>
      <c r="G231"/>
    </row>
  </sheetData>
  <sortState xmlns:xlrd2="http://schemas.microsoft.com/office/spreadsheetml/2017/richdata2" ref="A2:H21">
    <sortCondition ref="B2:B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7541-E3B9-C94A-B08A-B1CE4B81BDFA}">
  <dimension ref="A1:J27"/>
  <sheetViews>
    <sheetView tabSelected="1" workbookViewId="0">
      <selection activeCell="E2" sqref="E2"/>
    </sheetView>
  </sheetViews>
  <sheetFormatPr baseColWidth="10" defaultRowHeight="16" x14ac:dyDescent="0.2"/>
  <sheetData>
    <row r="1" spans="1:10" x14ac:dyDescent="0.2">
      <c r="A1" t="s">
        <v>24</v>
      </c>
      <c r="B1" t="s">
        <v>8</v>
      </c>
      <c r="C1" t="s">
        <v>11</v>
      </c>
      <c r="D1" t="s">
        <v>3</v>
      </c>
      <c r="E1" t="s">
        <v>12</v>
      </c>
      <c r="H1" t="s">
        <v>8</v>
      </c>
      <c r="I1" t="s">
        <v>24</v>
      </c>
      <c r="J1" t="s">
        <v>12</v>
      </c>
    </row>
    <row r="2" spans="1:10" x14ac:dyDescent="0.2">
      <c r="A2" t="s">
        <v>7</v>
      </c>
      <c r="B2">
        <v>35</v>
      </c>
      <c r="C2">
        <v>311.57500000000005</v>
      </c>
      <c r="D2">
        <v>495.41249999999997</v>
      </c>
      <c r="E2">
        <v>9.2750133832028264E-2</v>
      </c>
      <c r="H2">
        <v>35</v>
      </c>
      <c r="I2" t="s">
        <v>7</v>
      </c>
      <c r="J2">
        <v>9.2750133832028264E-2</v>
      </c>
    </row>
    <row r="3" spans="1:10" x14ac:dyDescent="0.2">
      <c r="A3" t="s">
        <v>7</v>
      </c>
      <c r="B3">
        <v>50</v>
      </c>
      <c r="C3">
        <v>294.72500000000002</v>
      </c>
      <c r="D3">
        <v>411.34500000000003</v>
      </c>
      <c r="E3">
        <v>6.6677912052762051E-2</v>
      </c>
      <c r="H3">
        <v>50</v>
      </c>
      <c r="I3" t="s">
        <v>7</v>
      </c>
      <c r="J3">
        <v>6.6677912052762051E-2</v>
      </c>
    </row>
    <row r="4" spans="1:10" x14ac:dyDescent="0.2">
      <c r="A4" t="s">
        <v>7</v>
      </c>
      <c r="B4">
        <v>70</v>
      </c>
      <c r="C4">
        <v>268.92500000000001</v>
      </c>
      <c r="D4">
        <v>275.1825</v>
      </c>
      <c r="E4">
        <v>4.6003967205806295E-3</v>
      </c>
      <c r="H4">
        <v>70</v>
      </c>
      <c r="I4" t="s">
        <v>7</v>
      </c>
      <c r="J4">
        <v>4.6003967205806295E-3</v>
      </c>
    </row>
    <row r="5" spans="1:10" x14ac:dyDescent="0.2">
      <c r="A5" t="s">
        <v>7</v>
      </c>
      <c r="B5">
        <v>90</v>
      </c>
      <c r="C5">
        <v>271.45000000000005</v>
      </c>
      <c r="D5">
        <v>241.49250000000001</v>
      </c>
      <c r="E5">
        <v>-2.3387908728339686E-2</v>
      </c>
      <c r="H5">
        <v>90</v>
      </c>
      <c r="I5" t="s">
        <v>7</v>
      </c>
      <c r="J5">
        <v>-2.3387908728339686E-2</v>
      </c>
    </row>
    <row r="6" spans="1:10" x14ac:dyDescent="0.2">
      <c r="A6" t="s">
        <v>7</v>
      </c>
      <c r="B6">
        <v>140</v>
      </c>
      <c r="C6">
        <v>282.67499999999995</v>
      </c>
      <c r="D6">
        <v>215.69749999999999</v>
      </c>
      <c r="E6">
        <v>-5.4084172932979811E-2</v>
      </c>
      <c r="H6">
        <v>140</v>
      </c>
      <c r="I6" t="s">
        <v>7</v>
      </c>
      <c r="J6">
        <v>-5.4084172932979811E-2</v>
      </c>
    </row>
    <row r="8" spans="1:10" x14ac:dyDescent="0.2">
      <c r="A8" t="s">
        <v>6</v>
      </c>
      <c r="B8" t="s">
        <v>8</v>
      </c>
      <c r="C8" t="s">
        <v>11</v>
      </c>
      <c r="D8" t="s">
        <v>3</v>
      </c>
      <c r="E8" t="s">
        <v>12</v>
      </c>
      <c r="H8" t="s">
        <v>8</v>
      </c>
      <c r="I8" t="s">
        <v>6</v>
      </c>
      <c r="J8" t="s">
        <v>12</v>
      </c>
    </row>
    <row r="9" spans="1:10" x14ac:dyDescent="0.2">
      <c r="A9" t="s">
        <v>16</v>
      </c>
      <c r="B9">
        <v>35</v>
      </c>
      <c r="C9">
        <v>321.08500000000004</v>
      </c>
      <c r="D9">
        <v>734.63499999999999</v>
      </c>
      <c r="E9">
        <v>0.16553357832846147</v>
      </c>
      <c r="H9">
        <v>35</v>
      </c>
      <c r="I9" t="s">
        <v>16</v>
      </c>
      <c r="J9">
        <v>0.16553357832846147</v>
      </c>
    </row>
    <row r="10" spans="1:10" x14ac:dyDescent="0.2">
      <c r="A10" t="s">
        <v>16</v>
      </c>
      <c r="B10">
        <v>50</v>
      </c>
      <c r="C10">
        <v>406.64499999999998</v>
      </c>
      <c r="D10">
        <v>623.41999999999996</v>
      </c>
      <c r="E10">
        <v>8.5455975999512268E-2</v>
      </c>
      <c r="H10">
        <v>50</v>
      </c>
      <c r="I10" t="s">
        <v>16</v>
      </c>
      <c r="J10">
        <v>8.5455975999512268E-2</v>
      </c>
    </row>
    <row r="11" spans="1:10" x14ac:dyDescent="0.2">
      <c r="A11" t="s">
        <v>16</v>
      </c>
      <c r="B11">
        <v>70</v>
      </c>
      <c r="C11">
        <v>430.40250000000003</v>
      </c>
      <c r="D11">
        <v>455.71000000000004</v>
      </c>
      <c r="E11">
        <v>1.142716498194995E-2</v>
      </c>
      <c r="H11">
        <v>70</v>
      </c>
      <c r="I11" t="s">
        <v>16</v>
      </c>
      <c r="J11">
        <v>1.142716498194995E-2</v>
      </c>
    </row>
    <row r="12" spans="1:10" x14ac:dyDescent="0.2">
      <c r="A12" t="s">
        <v>16</v>
      </c>
      <c r="B12">
        <v>90</v>
      </c>
      <c r="C12">
        <v>367.9375</v>
      </c>
      <c r="D12">
        <v>327.90749999999997</v>
      </c>
      <c r="E12">
        <v>-2.3036306074475078E-2</v>
      </c>
      <c r="H12">
        <v>90</v>
      </c>
      <c r="I12" t="s">
        <v>16</v>
      </c>
      <c r="J12">
        <v>-2.3036306074475078E-2</v>
      </c>
    </row>
    <row r="13" spans="1:10" x14ac:dyDescent="0.2">
      <c r="A13" t="s">
        <v>16</v>
      </c>
      <c r="B13">
        <v>140</v>
      </c>
      <c r="C13">
        <v>421.28750000000002</v>
      </c>
      <c r="D13">
        <v>289.9375</v>
      </c>
      <c r="E13">
        <v>-7.4730023192801739E-2</v>
      </c>
      <c r="H13">
        <v>140</v>
      </c>
      <c r="I13" t="s">
        <v>16</v>
      </c>
      <c r="J13">
        <v>-7.4730023192801739E-2</v>
      </c>
    </row>
    <row r="15" spans="1:10" x14ac:dyDescent="0.2">
      <c r="A15" t="s">
        <v>22</v>
      </c>
      <c r="B15" t="s">
        <v>8</v>
      </c>
      <c r="C15" t="s">
        <v>11</v>
      </c>
      <c r="D15" t="s">
        <v>3</v>
      </c>
      <c r="E15" t="s">
        <v>12</v>
      </c>
      <c r="H15" t="s">
        <v>8</v>
      </c>
      <c r="I15" t="s">
        <v>22</v>
      </c>
      <c r="J15" t="s">
        <v>12</v>
      </c>
    </row>
    <row r="16" spans="1:10" x14ac:dyDescent="0.2">
      <c r="A16" t="s">
        <v>20</v>
      </c>
      <c r="B16">
        <v>35</v>
      </c>
      <c r="C16">
        <v>528.625</v>
      </c>
      <c r="D16">
        <v>991.52499999999986</v>
      </c>
      <c r="E16">
        <v>0.1257929732342114</v>
      </c>
      <c r="H16">
        <v>35</v>
      </c>
      <c r="I16" t="s">
        <v>20</v>
      </c>
      <c r="J16">
        <v>0.1257929732342114</v>
      </c>
    </row>
    <row r="17" spans="1:10" x14ac:dyDescent="0.2">
      <c r="A17" t="s">
        <v>20</v>
      </c>
      <c r="B17">
        <v>50</v>
      </c>
      <c r="C17">
        <v>512.54250000000002</v>
      </c>
      <c r="D17">
        <v>897.33499999999992</v>
      </c>
      <c r="E17">
        <v>0.11200912500926359</v>
      </c>
      <c r="H17">
        <v>50</v>
      </c>
      <c r="I17" t="s">
        <v>20</v>
      </c>
      <c r="J17">
        <v>0.11200912500926359</v>
      </c>
    </row>
    <row r="18" spans="1:10" x14ac:dyDescent="0.2">
      <c r="A18" t="s">
        <v>20</v>
      </c>
      <c r="B18">
        <v>70</v>
      </c>
      <c r="C18">
        <v>523.50250000000005</v>
      </c>
      <c r="D18">
        <v>664.61250000000007</v>
      </c>
      <c r="E18">
        <v>4.7732471640198185E-2</v>
      </c>
      <c r="H18">
        <v>70</v>
      </c>
      <c r="I18" t="s">
        <v>20</v>
      </c>
      <c r="J18">
        <v>4.7732471640198185E-2</v>
      </c>
    </row>
    <row r="19" spans="1:10" x14ac:dyDescent="0.2">
      <c r="A19" t="s">
        <v>20</v>
      </c>
      <c r="B19">
        <v>90</v>
      </c>
      <c r="C19">
        <v>493.31250000000006</v>
      </c>
      <c r="D19">
        <v>479.13</v>
      </c>
      <c r="E19">
        <v>-5.8341776264587124E-3</v>
      </c>
      <c r="H19">
        <v>90</v>
      </c>
      <c r="I19" t="s">
        <v>20</v>
      </c>
      <c r="J19">
        <v>-5.8341776264587124E-3</v>
      </c>
    </row>
    <row r="20" spans="1:10" x14ac:dyDescent="0.2">
      <c r="A20" t="s">
        <v>20</v>
      </c>
      <c r="B20">
        <v>140</v>
      </c>
      <c r="C20">
        <v>606.9425</v>
      </c>
      <c r="D20">
        <v>446.47750000000002</v>
      </c>
      <c r="E20">
        <v>-6.1409010258323973E-2</v>
      </c>
      <c r="H20">
        <v>140</v>
      </c>
      <c r="I20" t="s">
        <v>20</v>
      </c>
      <c r="J20">
        <v>-6.1409010258323973E-2</v>
      </c>
    </row>
    <row r="22" spans="1:10" x14ac:dyDescent="0.2">
      <c r="A22" t="s">
        <v>22</v>
      </c>
      <c r="B22" t="s">
        <v>8</v>
      </c>
      <c r="C22" t="s">
        <v>11</v>
      </c>
      <c r="D22" t="s">
        <v>3</v>
      </c>
      <c r="E22" t="s">
        <v>12</v>
      </c>
      <c r="H22" t="s">
        <v>8</v>
      </c>
      <c r="I22" t="s">
        <v>22</v>
      </c>
      <c r="J22" t="s">
        <v>12</v>
      </c>
    </row>
    <row r="23" spans="1:10" x14ac:dyDescent="0.2">
      <c r="A23" t="s">
        <v>23</v>
      </c>
      <c r="B23">
        <v>35</v>
      </c>
      <c r="C23">
        <v>440.435</v>
      </c>
      <c r="D23">
        <v>845.11500000000001</v>
      </c>
      <c r="E23">
        <v>0.13034196757496336</v>
      </c>
      <c r="H23">
        <v>35</v>
      </c>
      <c r="I23" t="s">
        <v>23</v>
      </c>
      <c r="J23">
        <v>0.13034196757496336</v>
      </c>
    </row>
    <row r="24" spans="1:10" x14ac:dyDescent="0.2">
      <c r="A24" t="s">
        <v>23</v>
      </c>
      <c r="B24">
        <v>50</v>
      </c>
      <c r="C24">
        <v>434.95249999999999</v>
      </c>
      <c r="D24">
        <v>661.19749999999999</v>
      </c>
      <c r="E24">
        <v>8.3763151042270612E-2</v>
      </c>
      <c r="H24">
        <v>50</v>
      </c>
      <c r="I24" t="s">
        <v>23</v>
      </c>
      <c r="J24">
        <v>8.3763151042270612E-2</v>
      </c>
    </row>
    <row r="25" spans="1:10" x14ac:dyDescent="0.2">
      <c r="A25" t="s">
        <v>23</v>
      </c>
      <c r="B25">
        <v>70</v>
      </c>
      <c r="C25">
        <v>479.81</v>
      </c>
      <c r="D25">
        <v>539.46499999999992</v>
      </c>
      <c r="E25">
        <v>2.3437543100732226E-2</v>
      </c>
      <c r="H25">
        <v>70</v>
      </c>
      <c r="I25" t="s">
        <v>23</v>
      </c>
      <c r="J25">
        <v>2.3437543100732226E-2</v>
      </c>
    </row>
    <row r="26" spans="1:10" x14ac:dyDescent="0.2">
      <c r="A26" t="s">
        <v>23</v>
      </c>
      <c r="B26">
        <v>90</v>
      </c>
      <c r="C26">
        <v>465.9325</v>
      </c>
      <c r="D26">
        <v>457.61</v>
      </c>
      <c r="E26">
        <v>-3.6046961749660079E-3</v>
      </c>
      <c r="H26">
        <v>90</v>
      </c>
      <c r="I26" t="s">
        <v>23</v>
      </c>
      <c r="J26">
        <v>-3.6046961749660079E-3</v>
      </c>
    </row>
    <row r="27" spans="1:10" x14ac:dyDescent="0.2">
      <c r="A27" t="s">
        <v>23</v>
      </c>
      <c r="B27">
        <v>140</v>
      </c>
      <c r="C27">
        <v>432.70249999999999</v>
      </c>
      <c r="D27">
        <v>340.10250000000002</v>
      </c>
      <c r="E27">
        <v>-4.8160676424779281E-2</v>
      </c>
      <c r="H27">
        <v>140</v>
      </c>
      <c r="I27" t="s">
        <v>23</v>
      </c>
      <c r="J27">
        <v>-4.8160676424779281E-2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</vt:lpstr>
      <vt:lpstr>25</vt:lpstr>
      <vt:lpstr>30</vt:lpstr>
      <vt:lpstr>35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2019-11-20T01:13:28Z</dcterms:created>
  <dcterms:modified xsi:type="dcterms:W3CDTF">2022-04-05T00:53:19Z</dcterms:modified>
</cp:coreProperties>
</file>