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Users/matthipsey/Dropbox (ARC  Linkages)/GitHub/Lake-Erie/models/TFV-AED/tfv_007_AED_BIV/External/AED2/"/>
    </mc:Choice>
  </mc:AlternateContent>
  <xr:revisionPtr revIDLastSave="0" documentId="13_ncr:1_{294DAA41-0EBB-7D47-9A0C-DBE3BB6EA553}" xr6:coauthVersionLast="45" xr6:coauthVersionMax="45" xr10:uidLastSave="{00000000-0000-0000-0000-000000000000}"/>
  <bookViews>
    <workbookView xWindow="4620" yWindow="460" windowWidth="34540" windowHeight="24960" activeTab="3" xr2:uid="{05A5A84C-A6BA-BA49-8D4A-A25A0D0ED77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3" l="1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X45" i="3"/>
  <c r="Y45" i="3"/>
  <c r="Z45" i="3"/>
  <c r="AA45" i="3"/>
  <c r="W45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X32" i="3"/>
  <c r="Y32" i="3"/>
  <c r="Z32" i="3"/>
  <c r="AA32" i="3"/>
  <c r="W32" i="3"/>
  <c r="X41" i="3"/>
  <c r="Y41" i="3"/>
  <c r="Z41" i="3"/>
  <c r="AA41" i="3"/>
  <c r="W41" i="3"/>
  <c r="X31" i="3"/>
  <c r="Y31" i="3"/>
  <c r="Z31" i="3"/>
  <c r="AA31" i="3"/>
  <c r="W31" i="3"/>
  <c r="X16" i="3"/>
  <c r="Y16" i="3"/>
  <c r="Z16" i="3"/>
  <c r="AA16" i="3"/>
  <c r="W16" i="3"/>
  <c r="Y5" i="3"/>
  <c r="Z5" i="3"/>
  <c r="AA5" i="3"/>
  <c r="X5" i="3"/>
</calcChain>
</file>

<file path=xl/sharedStrings.xml><?xml version="1.0" encoding="utf-8"?>
<sst xmlns="http://schemas.openxmlformats.org/spreadsheetml/2006/main" count="467" uniqueCount="170">
  <si>
    <t>!</t>
  </si>
  <si>
    <t>pd ='DINOF'</t>
  </si>
  <si>
    <t xml:space="preserve">  </t>
  </si>
  <si>
    <t xml:space="preserve">    'CYANO'</t>
  </si>
  <si>
    <t xml:space="preserve">    'NODUL'</t>
  </si>
  <si>
    <t xml:space="preserve">    'CHLOR'</t>
  </si>
  <si>
    <t xml:space="preserve">    'CRYPT'</t>
  </si>
  <si>
    <t xml:space="preserve">    'MDIAT'</t>
  </si>
  <si>
    <t xml:space="preserve">    'FDIAT'</t>
  </si>
  <si>
    <t xml:space="preserve">pd%p_name           </t>
  </si>
  <si>
    <t xml:space="preserve">pd%p_initial        </t>
  </si>
  <si>
    <t xml:space="preserve">pd%p0               </t>
  </si>
  <si>
    <t xml:space="preserve">pd%w_p              </t>
  </si>
  <si>
    <t xml:space="preserve">pd%Xcc              </t>
  </si>
  <si>
    <t xml:space="preserve">pd%R_growth         </t>
  </si>
  <si>
    <t xml:space="preserve">pd%fT_Method        </t>
  </si>
  <si>
    <t xml:space="preserve">pd%theta_growth     </t>
  </si>
  <si>
    <t xml:space="preserve">pd%T_std            </t>
  </si>
  <si>
    <t xml:space="preserve">pd%T_opt            </t>
  </si>
  <si>
    <t xml:space="preserve">pd%T_max            </t>
  </si>
  <si>
    <t xml:space="preserve">pd%lightModel       </t>
  </si>
  <si>
    <t xml:space="preserve">pd%I_K              </t>
  </si>
  <si>
    <t xml:space="preserve">pd%I_S              </t>
  </si>
  <si>
    <t xml:space="preserve">pd%KePHY            </t>
  </si>
  <si>
    <t xml:space="preserve">pd%f_pr             </t>
  </si>
  <si>
    <t xml:space="preserve">pd%R_resp           </t>
  </si>
  <si>
    <t xml:space="preserve">pd%theta_resp       </t>
  </si>
  <si>
    <t xml:space="preserve">pd%k_fres           </t>
  </si>
  <si>
    <t xml:space="preserve">pd%k_fdom           </t>
  </si>
  <si>
    <t xml:space="preserve">pd%salTol           </t>
  </si>
  <si>
    <t xml:space="preserve">pd%S_bep            </t>
  </si>
  <si>
    <t xml:space="preserve">pd%S_maxsp          </t>
  </si>
  <si>
    <t xml:space="preserve">pd%S_opt            </t>
  </si>
  <si>
    <t xml:space="preserve">pd%simDINUptake     </t>
  </si>
  <si>
    <t xml:space="preserve">pd%simDONUptake     </t>
  </si>
  <si>
    <t xml:space="preserve">pd%simNFixation     </t>
  </si>
  <si>
    <t xml:space="preserve">pd%simINDynamics    </t>
  </si>
  <si>
    <t xml:space="preserve">pd%N_o              </t>
  </si>
  <si>
    <t xml:space="preserve">pd%K_N              </t>
  </si>
  <si>
    <t xml:space="preserve">pd%X_ncon           </t>
  </si>
  <si>
    <t xml:space="preserve">pd%X_nmin           </t>
  </si>
  <si>
    <t xml:space="preserve">pd%X_nmax           </t>
  </si>
  <si>
    <t xml:space="preserve">pd%R_nuptake        </t>
  </si>
  <si>
    <t xml:space="preserve">pd%k_nfix           </t>
  </si>
  <si>
    <t xml:space="preserve">pd%R_nfix           </t>
  </si>
  <si>
    <t xml:space="preserve">pd%simDIPUptake     </t>
  </si>
  <si>
    <t xml:space="preserve">pd%simIPDynamics    </t>
  </si>
  <si>
    <t xml:space="preserve">pd%P_0              </t>
  </si>
  <si>
    <t xml:space="preserve">pd%K_P              </t>
  </si>
  <si>
    <t xml:space="preserve">pd%X_pcon           </t>
  </si>
  <si>
    <t xml:space="preserve">pd%X_pmin           </t>
  </si>
  <si>
    <t xml:space="preserve">pd%X_pmax           </t>
  </si>
  <si>
    <t xml:space="preserve">pd%R_puptake        </t>
  </si>
  <si>
    <t xml:space="preserve">pd%simSiUptake      </t>
  </si>
  <si>
    <t xml:space="preserve">pd%Si_0             </t>
  </si>
  <si>
    <t xml:space="preserve">pd%K_Si             </t>
  </si>
  <si>
    <t xml:space="preserve">pd%X_sicon          </t>
  </si>
  <si>
    <t>mmol/m3</t>
  </si>
  <si>
    <t>m/d</t>
  </si>
  <si>
    <t>/d</t>
  </si>
  <si>
    <t>C</t>
  </si>
  <si>
    <t>microE/m^2/s</t>
  </si>
  <si>
    <t>mmol C m^3^-1)^1 m^-1</t>
  </si>
  <si>
    <t>CYANO</t>
  </si>
  <si>
    <t>OTHER</t>
  </si>
  <si>
    <t>FLAG.</t>
  </si>
  <si>
    <t>E DIAT</t>
  </si>
  <si>
    <t>L DIAT</t>
  </si>
  <si>
    <t>References</t>
  </si>
  <si>
    <t>1, 2, 3, 4</t>
  </si>
  <si>
    <t>5, 6, 7, 8, 9, 10</t>
  </si>
  <si>
    <t></t>
  </si>
  <si>
    <t>Optimized</t>
  </si>
  <si>
    <t>Temperature multiplier for growth (-)</t>
  </si>
  <si>
    <t>R</t>
  </si>
  <si>
    <t>11, 10, 12</t>
  </si>
  <si>
    <t>Temperature multiplier for respiration (-)</t>
  </si>
  <si>
    <t>See text</t>
  </si>
  <si>
    <t>Fraction of mortality &amp; excretion that is DOM (remainder is POM)</t>
  </si>
  <si>
    <t>Fraction of algal losses that is respiration (remainder is mortality and excretion)</t>
  </si>
  <si>
    <t>8, 13</t>
  </si>
  <si>
    <t>2, 13, 14, 19</t>
  </si>
  <si>
    <t>8, 13, 14, 15</t>
  </si>
  <si>
    <t>8, 14, 9, 15</t>
  </si>
  <si>
    <t>1, 8</t>
  </si>
  <si>
    <t>3, 8, 11, 19</t>
  </si>
  <si>
    <t>N/A</t>
  </si>
  <si>
    <t>8, 14, 17, 18</t>
  </si>
  <si>
    <t>8, 19, 20, 21</t>
  </si>
  <si>
    <t>vs</t>
  </si>
  <si>
    <t>Ts</t>
  </si>
  <si>
    <t>To</t>
  </si>
  <si>
    <t>Tm</t>
  </si>
  <si>
    <r>
      <t> </t>
    </r>
    <r>
      <rPr>
        <b/>
        <sz val="14"/>
        <color theme="1"/>
        <rFont val="Times New Roman"/>
        <family val="1"/>
      </rPr>
      <t>Parameter</t>
    </r>
  </si>
  <si>
    <r>
      <t> </t>
    </r>
    <r>
      <rPr>
        <b/>
        <sz val="14"/>
        <color theme="1"/>
        <rFont val="Times New Roman"/>
        <family val="1"/>
      </rPr>
      <t>Description</t>
    </r>
  </si>
  <si>
    <r>
      <t>Y</t>
    </r>
    <r>
      <rPr>
        <i/>
        <vertAlign val="subscript"/>
        <sz val="14"/>
        <color theme="1"/>
        <rFont val="Times New Roman"/>
        <family val="1"/>
      </rPr>
      <t>C:Chla</t>
    </r>
  </si>
  <si>
    <r>
      <t>Ratio of C to chla (mg C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</si>
  <si>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</t>
    </r>
    <r>
      <rPr>
        <i/>
        <vertAlign val="subscript"/>
        <sz val="14"/>
        <color theme="1"/>
        <rFont val="Times New Roman"/>
        <family val="1"/>
      </rPr>
      <t xml:space="preserve">max </t>
    </r>
  </si>
  <si>
    <r>
      <t>Maximum growth rates of algae (d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 xml:space="preserve">) </t>
    </r>
  </si>
  <si>
    <r>
      <t>Algal respiration, mortality, and excretion (d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</si>
  <si>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</t>
    </r>
    <r>
      <rPr>
        <i/>
        <vertAlign val="subscript"/>
        <sz val="14"/>
        <color theme="1"/>
        <rFont val="Times New Roman"/>
        <family val="1"/>
      </rPr>
      <t>Ri</t>
    </r>
  </si>
  <si>
    <r>
      <t>f</t>
    </r>
    <r>
      <rPr>
        <i/>
        <vertAlign val="subscript"/>
        <sz val="14"/>
        <color theme="1"/>
        <rFont val="Times New Roman"/>
        <family val="1"/>
      </rPr>
      <t>dom</t>
    </r>
  </si>
  <si>
    <r>
      <t>f</t>
    </r>
    <r>
      <rPr>
        <i/>
        <vertAlign val="subscript"/>
        <sz val="14"/>
        <color theme="1"/>
        <rFont val="Times New Roman"/>
        <family val="1"/>
      </rPr>
      <t>resp</t>
    </r>
  </si>
  <si>
    <r>
      <t>UP</t>
    </r>
    <r>
      <rPr>
        <i/>
        <vertAlign val="subscript"/>
        <sz val="14"/>
        <color theme="1"/>
        <rFont val="Times New Roman"/>
        <family val="1"/>
      </rPr>
      <t>MAX</t>
    </r>
  </si>
  <si>
    <r>
      <t>Maximum phosphorus uptake rate (mg P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 xml:space="preserve"> d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</si>
  <si>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K</t>
    </r>
    <r>
      <rPr>
        <i/>
        <vertAlign val="subscript"/>
        <sz val="14"/>
        <color theme="1"/>
        <rFont val="Times New Roman"/>
        <family val="1"/>
      </rPr>
      <t>P</t>
    </r>
  </si>
  <si>
    <r>
      <t>Half saturation constant for phosphorus uptake (mg P L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</si>
  <si>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IP</t>
    </r>
    <r>
      <rPr>
        <i/>
        <vertAlign val="subscript"/>
        <sz val="14"/>
        <color theme="1"/>
        <rFont val="Times New Roman"/>
        <family val="1"/>
      </rPr>
      <t>MAX</t>
    </r>
  </si>
  <si>
    <r>
      <t>Maximum internal phosphorus concentration (mg P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</si>
  <si>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IP</t>
    </r>
    <r>
      <rPr>
        <i/>
        <vertAlign val="subscript"/>
        <sz val="14"/>
        <color theme="1"/>
        <rFont val="Times New Roman"/>
        <family val="1"/>
      </rPr>
      <t>MIN</t>
    </r>
  </si>
  <si>
    <r>
      <t>Minimum internal phosphorus concentration (mg P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</si>
  <si>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UN</t>
    </r>
    <r>
      <rPr>
        <i/>
        <vertAlign val="subscript"/>
        <sz val="14"/>
        <color theme="1"/>
        <rFont val="Times New Roman"/>
        <family val="1"/>
      </rPr>
      <t>MAX</t>
    </r>
  </si>
  <si>
    <r>
      <t>Maximum nitrogen uptake rate (mg N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 xml:space="preserve"> d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</si>
  <si>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K</t>
    </r>
    <r>
      <rPr>
        <i/>
        <vertAlign val="subscript"/>
        <sz val="14"/>
        <color theme="1"/>
        <rFont val="Times New Roman"/>
        <family val="1"/>
      </rPr>
      <t>N</t>
    </r>
  </si>
  <si>
    <r>
      <t>Half saturation constant for nitrogen uptake (mg N L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</si>
  <si>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IN</t>
    </r>
    <r>
      <rPr>
        <i/>
        <vertAlign val="subscript"/>
        <sz val="14"/>
        <color theme="1"/>
        <rFont val="Times New Roman"/>
        <family val="1"/>
      </rPr>
      <t>MAX</t>
    </r>
  </si>
  <si>
    <r>
      <t>Maximum internal nitrogen concentration (mg N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</si>
  <si>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IN</t>
    </r>
    <r>
      <rPr>
        <i/>
        <vertAlign val="subscript"/>
        <sz val="14"/>
        <color theme="1"/>
        <rFont val="Times New Roman"/>
        <family val="1"/>
      </rPr>
      <t>MIN</t>
    </r>
  </si>
  <si>
    <r>
      <t>Minimum internal nitrogen concentration (mg N (mg Chla)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</si>
  <si>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I</t>
    </r>
    <r>
      <rPr>
        <i/>
        <vertAlign val="subscript"/>
        <sz val="14"/>
        <color theme="1"/>
        <rFont val="Times New Roman"/>
        <family val="1"/>
      </rPr>
      <t>k</t>
    </r>
  </si>
  <si>
    <r>
      <t>Onset of light saturation of photosynthesis (μE m</t>
    </r>
    <r>
      <rPr>
        <i/>
        <vertAlign val="superscript"/>
        <sz val="14"/>
        <color theme="1"/>
        <rFont val="Times New Roman"/>
        <family val="1"/>
      </rPr>
      <t>-2</t>
    </r>
    <r>
      <rPr>
        <i/>
        <sz val="14"/>
        <color theme="1"/>
        <rFont val="Times New Roman"/>
        <family val="1"/>
      </rPr>
      <t xml:space="preserve"> s</t>
    </r>
    <r>
      <rPr>
        <i/>
        <vertAlign val="superscript"/>
        <sz val="14"/>
        <color theme="1"/>
        <rFont val="Times New Roman"/>
        <family val="1"/>
      </rPr>
      <t xml:space="preserve"> -1</t>
    </r>
    <r>
      <rPr>
        <i/>
        <sz val="14"/>
        <color theme="1"/>
        <rFont val="Times New Roman"/>
        <family val="1"/>
      </rPr>
      <t>)</t>
    </r>
  </si>
  <si>
    <r>
      <t>η</t>
    </r>
    <r>
      <rPr>
        <i/>
        <vertAlign val="subscript"/>
        <sz val="14"/>
        <color theme="1"/>
        <rFont val="Times New Roman"/>
        <family val="1"/>
      </rPr>
      <t>A</t>
    </r>
    <r>
      <rPr>
        <i/>
        <sz val="14"/>
        <color theme="1"/>
        <rFont val="Times New Roman"/>
        <family val="1"/>
      </rPr>
      <t xml:space="preserve"> </t>
    </r>
  </si>
  <si>
    <r>
      <t>Algal effect on the extinction coefficient ((g chla m</t>
    </r>
    <r>
      <rPr>
        <i/>
        <vertAlign val="superscript"/>
        <sz val="14"/>
        <color theme="1"/>
        <rFont val="Times New Roman"/>
        <family val="1"/>
      </rPr>
      <t>-3</t>
    </r>
    <r>
      <rPr>
        <i/>
        <sz val="14"/>
        <color theme="1"/>
        <rFont val="Times New Roman"/>
        <family val="1"/>
      </rPr>
      <t>)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 xml:space="preserve"> m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</si>
  <si>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K</t>
    </r>
    <r>
      <rPr>
        <i/>
        <vertAlign val="subscript"/>
        <sz val="14"/>
        <color theme="1"/>
        <rFont val="Times New Roman"/>
        <family val="1"/>
      </rPr>
      <t>Si</t>
    </r>
  </si>
  <si>
    <r>
      <t>Si ½ saturation constant for algal uptake (mg Si0</t>
    </r>
    <r>
      <rPr>
        <i/>
        <vertAlign val="subscript"/>
        <sz val="14"/>
        <color theme="1"/>
        <rFont val="Times New Roman"/>
        <family val="1"/>
      </rPr>
      <t>2</t>
    </r>
    <r>
      <rPr>
        <i/>
        <sz val="14"/>
        <color theme="1"/>
        <rFont val="Times New Roman"/>
        <family val="1"/>
      </rPr>
      <t xml:space="preserve"> L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</si>
  <si>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r>
      <t>Standard temperature for algal growth (°C) where f</t>
    </r>
    <r>
      <rPr>
        <i/>
        <vertAlign val="superscript"/>
        <sz val="14"/>
        <color theme="1"/>
        <rFont val="Times New Roman"/>
        <family val="1"/>
      </rPr>
      <t>T1</t>
    </r>
    <r>
      <rPr>
        <i/>
        <sz val="14"/>
        <color theme="1"/>
        <rFont val="Times New Roman"/>
        <family val="1"/>
      </rPr>
      <t xml:space="preserve"> = 1.0</t>
    </r>
  </si>
  <si>
    <r>
      <t>Optimum temperature for algal growth (°C) where f</t>
    </r>
    <r>
      <rPr>
        <i/>
        <vertAlign val="superscript"/>
        <sz val="14"/>
        <color theme="1"/>
        <rFont val="Times New Roman"/>
        <family val="1"/>
      </rPr>
      <t xml:space="preserve">T1 </t>
    </r>
    <r>
      <rPr>
        <i/>
        <sz val="14"/>
        <color theme="1"/>
        <rFont val="Times New Roman"/>
        <family val="1"/>
      </rPr>
      <t>= maximum</t>
    </r>
  </si>
  <si>
    <r>
      <t>Maximum temperature for algal growth (°C) where f</t>
    </r>
    <r>
      <rPr>
        <i/>
        <vertAlign val="superscript"/>
        <sz val="14"/>
        <color theme="1"/>
        <rFont val="Times New Roman"/>
        <family val="1"/>
      </rPr>
      <t xml:space="preserve">T1 </t>
    </r>
    <r>
      <rPr>
        <i/>
        <sz val="14"/>
        <color theme="1"/>
        <rFont val="Times New Roman"/>
        <family val="1"/>
      </rPr>
      <t>= 0</t>
    </r>
  </si>
  <si>
    <r>
      <t>Settling velocity at 20 °C (m ds</t>
    </r>
    <r>
      <rPr>
        <i/>
        <vertAlign val="superscript"/>
        <sz val="14"/>
        <color theme="1"/>
        <rFont val="Times New Roman"/>
        <family val="1"/>
      </rPr>
      <t>-1</t>
    </r>
    <r>
      <rPr>
        <i/>
        <sz val="14"/>
        <color theme="1"/>
        <rFont val="Times New Roman"/>
        <family val="1"/>
      </rPr>
      <t>)</t>
    </r>
  </si>
  <si>
    <t xml:space="preserve">    'EDIAT'</t>
  </si>
  <si>
    <t xml:space="preserve">    'LDIAT'</t>
  </si>
  <si>
    <r>
      <t> </t>
    </r>
    <r>
      <rPr>
        <b/>
        <sz val="14"/>
        <color theme="4" tint="-0.249977111117893"/>
        <rFont val="Times New Roman"/>
        <family val="1"/>
      </rPr>
      <t>Parameter</t>
    </r>
  </si>
  <si>
    <r>
      <t> </t>
    </r>
    <r>
      <rPr>
        <b/>
        <sz val="14"/>
        <color theme="4" tint="-0.249977111117893"/>
        <rFont val="Times New Roman"/>
        <family val="1"/>
      </rPr>
      <t>Description</t>
    </r>
  </si>
  <si>
    <r>
      <t>Settling velocity at 20 °C (m ds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</si>
  <si>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Y</t>
    </r>
    <r>
      <rPr>
        <i/>
        <vertAlign val="subscript"/>
        <sz val="14"/>
        <color theme="4" tint="-0.249977111117893"/>
        <rFont val="Times New Roman"/>
        <family val="1"/>
      </rPr>
      <t>C:Chla</t>
    </r>
  </si>
  <si>
    <r>
      <t>Ratio of C to chla (mg C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</si>
  <si>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</t>
    </r>
    <r>
      <rPr>
        <i/>
        <vertAlign val="subscript"/>
        <sz val="14"/>
        <color theme="4" tint="-0.249977111117893"/>
        <rFont val="Times New Roman"/>
        <family val="1"/>
      </rPr>
      <t xml:space="preserve">max </t>
    </r>
  </si>
  <si>
    <r>
      <t>Maximum growth rates of algae (d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 xml:space="preserve">) </t>
    </r>
  </si>
  <si>
    <r>
      <t>Standard temperature for algal growth (°C) where f</t>
    </r>
    <r>
      <rPr>
        <i/>
        <vertAlign val="superscript"/>
        <sz val="14"/>
        <color theme="4" tint="-0.249977111117893"/>
        <rFont val="Times New Roman"/>
        <family val="1"/>
      </rPr>
      <t>T1</t>
    </r>
    <r>
      <rPr>
        <i/>
        <sz val="14"/>
        <color theme="4" tint="-0.249977111117893"/>
        <rFont val="Times New Roman"/>
        <family val="1"/>
      </rPr>
      <t xml:space="preserve"> = 1.0</t>
    </r>
  </si>
  <si>
    <r>
      <t>Optimum temperature for algal growth (°C) where f</t>
    </r>
    <r>
      <rPr>
        <i/>
        <vertAlign val="superscript"/>
        <sz val="14"/>
        <color theme="4" tint="-0.249977111117893"/>
        <rFont val="Times New Roman"/>
        <family val="1"/>
      </rPr>
      <t xml:space="preserve">T1 </t>
    </r>
    <r>
      <rPr>
        <i/>
        <sz val="14"/>
        <color theme="4" tint="-0.249977111117893"/>
        <rFont val="Times New Roman"/>
        <family val="1"/>
      </rPr>
      <t>= maximum</t>
    </r>
  </si>
  <si>
    <r>
      <t>Maximum temperature for algal growth (°C) where f</t>
    </r>
    <r>
      <rPr>
        <i/>
        <vertAlign val="superscript"/>
        <sz val="14"/>
        <color theme="4" tint="-0.249977111117893"/>
        <rFont val="Times New Roman"/>
        <family val="1"/>
      </rPr>
      <t xml:space="preserve">T1 </t>
    </r>
    <r>
      <rPr>
        <i/>
        <sz val="14"/>
        <color theme="4" tint="-0.249977111117893"/>
        <rFont val="Times New Roman"/>
        <family val="1"/>
      </rPr>
      <t>= 0</t>
    </r>
  </si>
  <si>
    <r>
      <t>I</t>
    </r>
    <r>
      <rPr>
        <i/>
        <vertAlign val="subscript"/>
        <sz val="14"/>
        <color theme="4" tint="-0.249977111117893"/>
        <rFont val="Times New Roman"/>
        <family val="1"/>
      </rPr>
      <t>k</t>
    </r>
  </si>
  <si>
    <r>
      <t>Onset of light saturation of photosynthesis (μE m</t>
    </r>
    <r>
      <rPr>
        <i/>
        <vertAlign val="superscript"/>
        <sz val="14"/>
        <color theme="4" tint="-0.249977111117893"/>
        <rFont val="Times New Roman"/>
        <family val="1"/>
      </rPr>
      <t>-2</t>
    </r>
    <r>
      <rPr>
        <i/>
        <sz val="14"/>
        <color theme="4" tint="-0.249977111117893"/>
        <rFont val="Times New Roman"/>
        <family val="1"/>
      </rPr>
      <t xml:space="preserve"> s</t>
    </r>
    <r>
      <rPr>
        <i/>
        <vertAlign val="superscript"/>
        <sz val="14"/>
        <color theme="4" tint="-0.249977111117893"/>
        <rFont val="Times New Roman"/>
        <family val="1"/>
      </rPr>
      <t xml:space="preserve"> -1</t>
    </r>
    <r>
      <rPr>
        <i/>
        <sz val="14"/>
        <color theme="4" tint="-0.249977111117893"/>
        <rFont val="Times New Roman"/>
        <family val="1"/>
      </rPr>
      <t>)</t>
    </r>
  </si>
  <si>
    <r>
      <t>η</t>
    </r>
    <r>
      <rPr>
        <i/>
        <vertAlign val="subscript"/>
        <sz val="14"/>
        <color theme="4" tint="-0.249977111117893"/>
        <rFont val="Times New Roman"/>
        <family val="1"/>
      </rPr>
      <t>A</t>
    </r>
    <r>
      <rPr>
        <i/>
        <sz val="14"/>
        <color theme="4" tint="-0.249977111117893"/>
        <rFont val="Times New Roman"/>
        <family val="1"/>
      </rPr>
      <t xml:space="preserve"> </t>
    </r>
  </si>
  <si>
    <r>
      <t>Algal effect on the extinction coefficient ((g chla m</t>
    </r>
    <r>
      <rPr>
        <i/>
        <vertAlign val="superscript"/>
        <sz val="14"/>
        <color theme="4" tint="-0.249977111117893"/>
        <rFont val="Times New Roman"/>
        <family val="1"/>
      </rPr>
      <t>-3</t>
    </r>
    <r>
      <rPr>
        <i/>
        <sz val="14"/>
        <color theme="4" tint="-0.249977111117893"/>
        <rFont val="Times New Roman"/>
        <family val="1"/>
      </rPr>
      <t>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 xml:space="preserve"> m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</si>
  <si>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Algal respiration, mortality, and excretion (d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</si>
  <si>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</t>
    </r>
    <r>
      <rPr>
        <i/>
        <vertAlign val="subscript"/>
        <sz val="14"/>
        <color theme="4" tint="-0.249977111117893"/>
        <rFont val="Times New Roman"/>
        <family val="1"/>
      </rPr>
      <t>Ri</t>
    </r>
  </si>
  <si>
    <r>
      <t>f</t>
    </r>
    <r>
      <rPr>
        <i/>
        <vertAlign val="subscript"/>
        <sz val="14"/>
        <color theme="4" tint="-0.249977111117893"/>
        <rFont val="Times New Roman"/>
        <family val="1"/>
      </rPr>
      <t>resp</t>
    </r>
  </si>
  <si>
    <r>
      <t>f</t>
    </r>
    <r>
      <rPr>
        <i/>
        <vertAlign val="subscript"/>
        <sz val="14"/>
        <color theme="4" tint="-0.249977111117893"/>
        <rFont val="Times New Roman"/>
        <family val="1"/>
      </rPr>
      <t>dom</t>
    </r>
  </si>
  <si>
    <r>
      <t>K</t>
    </r>
    <r>
      <rPr>
        <i/>
        <vertAlign val="subscript"/>
        <sz val="14"/>
        <color theme="4" tint="-0.249977111117893"/>
        <rFont val="Times New Roman"/>
        <family val="1"/>
      </rPr>
      <t>N</t>
    </r>
  </si>
  <si>
    <r>
      <t>Half saturation constant for nitrogen uptake (mg N L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</si>
  <si>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IN</t>
    </r>
    <r>
      <rPr>
        <i/>
        <vertAlign val="subscript"/>
        <sz val="14"/>
        <color theme="4" tint="-0.249977111117893"/>
        <rFont val="Times New Roman"/>
        <family val="1"/>
      </rPr>
      <t>MIN</t>
    </r>
  </si>
  <si>
    <r>
      <t>Minimum internal nitrogen concentration (mg N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</si>
  <si>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IN</t>
    </r>
    <r>
      <rPr>
        <i/>
        <vertAlign val="subscript"/>
        <sz val="14"/>
        <color theme="4" tint="-0.249977111117893"/>
        <rFont val="Times New Roman"/>
        <family val="1"/>
      </rPr>
      <t>MAX</t>
    </r>
  </si>
  <si>
    <r>
      <t>Maximum internal nitrogen concentration (mg N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</si>
  <si>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UN</t>
    </r>
    <r>
      <rPr>
        <i/>
        <vertAlign val="subscript"/>
        <sz val="14"/>
        <color theme="4" tint="-0.249977111117893"/>
        <rFont val="Times New Roman"/>
        <family val="1"/>
      </rPr>
      <t>MAX</t>
    </r>
  </si>
  <si>
    <r>
      <t>Maximum nitrogen uptake rate (mg N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 xml:space="preserve"> d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</si>
  <si>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K</t>
    </r>
    <r>
      <rPr>
        <i/>
        <vertAlign val="subscript"/>
        <sz val="14"/>
        <color theme="4" tint="-0.249977111117893"/>
        <rFont val="Times New Roman"/>
        <family val="1"/>
      </rPr>
      <t>P</t>
    </r>
  </si>
  <si>
    <r>
      <t>Half saturation constant for phosphorus uptake (mg P L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</si>
  <si>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IP</t>
    </r>
    <r>
      <rPr>
        <i/>
        <vertAlign val="subscript"/>
        <sz val="14"/>
        <color theme="4" tint="-0.249977111117893"/>
        <rFont val="Times New Roman"/>
        <family val="1"/>
      </rPr>
      <t>MIN</t>
    </r>
  </si>
  <si>
    <r>
      <t>Minimum internal phosphorus concentration (mg P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</si>
  <si>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IP</t>
    </r>
    <r>
      <rPr>
        <i/>
        <vertAlign val="subscript"/>
        <sz val="14"/>
        <color theme="4" tint="-0.249977111117893"/>
        <rFont val="Times New Roman"/>
        <family val="1"/>
      </rPr>
      <t>MAX</t>
    </r>
  </si>
  <si>
    <r>
      <t>Maximum internal phosphorus concentration (mg P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</si>
  <si>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UP</t>
    </r>
    <r>
      <rPr>
        <i/>
        <vertAlign val="subscript"/>
        <sz val="14"/>
        <color theme="4" tint="-0.249977111117893"/>
        <rFont val="Times New Roman"/>
        <family val="1"/>
      </rPr>
      <t>MAX</t>
    </r>
  </si>
  <si>
    <r>
      <t>Maximum phosphorus uptake rate (mg P (mg Chla)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 xml:space="preserve"> d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</si>
  <si>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r>
      <t>K</t>
    </r>
    <r>
      <rPr>
        <i/>
        <vertAlign val="subscript"/>
        <sz val="14"/>
        <color theme="4" tint="-0.249977111117893"/>
        <rFont val="Times New Roman"/>
        <family val="1"/>
      </rPr>
      <t>Si</t>
    </r>
  </si>
  <si>
    <r>
      <t>Si ½ saturation constant for algal uptake (mg Si0</t>
    </r>
    <r>
      <rPr>
        <i/>
        <vertAlign val="subscript"/>
        <sz val="14"/>
        <color theme="4" tint="-0.249977111117893"/>
        <rFont val="Times New Roman"/>
        <family val="1"/>
      </rPr>
      <t>2</t>
    </r>
    <r>
      <rPr>
        <i/>
        <sz val="14"/>
        <color theme="4" tint="-0.249977111117893"/>
        <rFont val="Times New Roman"/>
        <family val="1"/>
      </rPr>
      <t xml:space="preserve"> L</t>
    </r>
    <r>
      <rPr>
        <i/>
        <vertAlign val="superscript"/>
        <sz val="14"/>
        <color theme="4" tint="-0.249977111117893"/>
        <rFont val="Times New Roman"/>
        <family val="1"/>
      </rPr>
      <t>-1</t>
    </r>
    <r>
      <rPr>
        <i/>
        <sz val="14"/>
        <color theme="4" tint="-0.249977111117893"/>
        <rFont val="Times New Roman"/>
        <family val="1"/>
      </rPr>
      <t>)</t>
    </r>
  </si>
  <si>
    <t>motile</t>
  </si>
  <si>
    <t>mg Si/mg Chla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</si>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</sst>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i/>
      <vertAlign val="superscript"/>
      <sz val="14"/>
      <color theme="1"/>
      <name val="Times New Roman"/>
      <family val="1"/>
    </font>
    <font>
      <i/>
      <sz val="14"/>
      <color theme="1"/>
      <name val="Symbol"/>
      <charset val="2"/>
    </font>
    <font>
      <sz val="12"/>
      <color theme="4" tint="-0.249977111117893"/>
      <name val="Calibri"/>
      <family val="2"/>
      <scheme val="minor"/>
    </font>
    <font>
      <sz val="14"/>
      <color theme="4" tint="-0.249977111117893"/>
      <name val="Times New Roman"/>
      <family val="1"/>
    </font>
    <font>
      <b/>
      <sz val="14"/>
      <color theme="4" tint="-0.249977111117893"/>
      <name val="Times New Roman"/>
      <family val="1"/>
    </font>
    <font>
      <sz val="14"/>
      <color theme="4" tint="-0.249977111117893"/>
      <name val="Calibri"/>
      <family val="2"/>
      <scheme val="minor"/>
    </font>
    <font>
      <i/>
      <sz val="14"/>
      <color theme="4" tint="-0.249977111117893"/>
      <name val="Times New Roman"/>
      <family val="1"/>
    </font>
    <font>
      <i/>
      <vertAlign val="superscript"/>
      <sz val="14"/>
      <color theme="4" tint="-0.249977111117893"/>
      <name val="Times New Roman"/>
      <family val="1"/>
    </font>
    <font>
      <i/>
      <vertAlign val="subscript"/>
      <sz val="14"/>
      <color theme="4" tint="-0.249977111117893"/>
      <name val="Times New Roman"/>
      <family val="1"/>
    </font>
    <font>
      <i/>
      <sz val="14"/>
      <color theme="4" tint="-0.249977111117893"/>
      <name val="Symbol"/>
      <charset val="2"/>
    </font>
    <font>
      <sz val="14"/>
      <color rgb="FFFF0000"/>
      <name val="Times New Roman"/>
      <family val="1"/>
    </font>
    <font>
      <i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1" fontId="0" fillId="0" borderId="0" xfId="0" applyNumberFormat="1"/>
    <xf numFmtId="0" fontId="0" fillId="0" borderId="0" xfId="0" quotePrefix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8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0" fillId="2" borderId="0" xfId="0" applyFill="1"/>
    <xf numFmtId="0" fontId="9" fillId="0" borderId="0" xfId="0" applyFont="1"/>
    <xf numFmtId="0" fontId="10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2" fillId="0" borderId="0" xfId="0" applyFont="1"/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0" fontId="13" fillId="0" borderId="4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1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horizontal="right"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9" fillId="2" borderId="0" xfId="0" applyFont="1" applyFill="1"/>
    <xf numFmtId="0" fontId="17" fillId="0" borderId="4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justify" vertical="center" wrapText="1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" fillId="0" borderId="0" xfId="0" applyFont="1"/>
    <xf numFmtId="0" fontId="17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0" fontId="18" fillId="0" borderId="4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D528-E5E9-9544-985B-729DA7C8D968}">
  <dimension ref="A1:M60"/>
  <sheetViews>
    <sheetView zoomScale="95" workbookViewId="0">
      <selection activeCell="A12" sqref="A12:J59"/>
    </sheetView>
  </sheetViews>
  <sheetFormatPr baseColWidth="10" defaultRowHeight="16"/>
  <sheetData>
    <row r="1" spans="1:13">
      <c r="B1" t="s">
        <v>0</v>
      </c>
    </row>
    <row r="12" spans="1:13">
      <c r="A12" t="s">
        <v>9</v>
      </c>
      <c r="D12" t="s">
        <v>1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M12" s="2"/>
    </row>
    <row r="13" spans="1:13">
      <c r="A13" t="s">
        <v>10</v>
      </c>
      <c r="C13" t="s">
        <v>57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3">
      <c r="A14" t="s">
        <v>11</v>
      </c>
      <c r="C14" t="s">
        <v>57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</row>
    <row r="15" spans="1:13">
      <c r="A15" t="s">
        <v>12</v>
      </c>
      <c r="C15" t="s">
        <v>58</v>
      </c>
      <c r="D15">
        <v>0</v>
      </c>
      <c r="E15">
        <v>-7.3440000000000005E-2</v>
      </c>
      <c r="F15">
        <v>-7.3440000000000005E-2</v>
      </c>
      <c r="G15">
        <v>-1.9872000000000001E-2</v>
      </c>
      <c r="H15">
        <v>-1.9872000000000001E-2</v>
      </c>
      <c r="I15">
        <v>-0.86399999999999999</v>
      </c>
      <c r="J15">
        <v>-0.86399999999999999</v>
      </c>
    </row>
    <row r="16" spans="1:13">
      <c r="A16" t="s">
        <v>13</v>
      </c>
      <c r="D16">
        <v>300</v>
      </c>
      <c r="E16">
        <v>50</v>
      </c>
      <c r="F16">
        <v>50</v>
      </c>
      <c r="G16">
        <v>40</v>
      </c>
      <c r="H16">
        <v>180</v>
      </c>
      <c r="I16">
        <v>50</v>
      </c>
      <c r="J16">
        <v>50</v>
      </c>
    </row>
    <row r="17" spans="1:10">
      <c r="A17" t="s">
        <v>14</v>
      </c>
      <c r="C17" t="s">
        <v>59</v>
      </c>
      <c r="D17">
        <v>0.6</v>
      </c>
      <c r="E17">
        <v>0.8</v>
      </c>
      <c r="F17">
        <v>1.2</v>
      </c>
      <c r="G17">
        <v>0.8</v>
      </c>
      <c r="H17">
        <v>1</v>
      </c>
      <c r="I17">
        <v>1.7</v>
      </c>
      <c r="J17">
        <v>1.99</v>
      </c>
    </row>
    <row r="18" spans="1:10">
      <c r="A18" t="s">
        <v>15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16</v>
      </c>
      <c r="D19">
        <v>1.06</v>
      </c>
      <c r="E19">
        <v>1.0900000000000001</v>
      </c>
      <c r="F19">
        <v>1.07</v>
      </c>
      <c r="G19">
        <v>1.06</v>
      </c>
      <c r="H19">
        <v>1.06</v>
      </c>
      <c r="I19">
        <v>1.048</v>
      </c>
      <c r="J19">
        <v>1.075</v>
      </c>
    </row>
    <row r="20" spans="1:10">
      <c r="A20" t="s">
        <v>17</v>
      </c>
      <c r="C20" t="s">
        <v>60</v>
      </c>
      <c r="D20">
        <v>18</v>
      </c>
      <c r="E20">
        <v>23</v>
      </c>
      <c r="F20">
        <v>12</v>
      </c>
      <c r="G20">
        <v>12</v>
      </c>
      <c r="H20">
        <v>20</v>
      </c>
      <c r="I20">
        <v>7</v>
      </c>
      <c r="J20">
        <v>20</v>
      </c>
    </row>
    <row r="21" spans="1:10">
      <c r="A21" t="s">
        <v>18</v>
      </c>
      <c r="C21" t="s">
        <v>60</v>
      </c>
      <c r="D21">
        <v>22</v>
      </c>
      <c r="E21">
        <v>30</v>
      </c>
      <c r="F21">
        <v>22</v>
      </c>
      <c r="G21">
        <v>29</v>
      </c>
      <c r="H21">
        <v>21</v>
      </c>
      <c r="I21">
        <v>9.8000000000000007</v>
      </c>
      <c r="J21">
        <v>23</v>
      </c>
    </row>
    <row r="22" spans="1:10">
      <c r="A22" t="s">
        <v>19</v>
      </c>
      <c r="C22" t="s">
        <v>60</v>
      </c>
      <c r="D22">
        <v>28</v>
      </c>
      <c r="E22">
        <v>39</v>
      </c>
      <c r="F22">
        <v>35</v>
      </c>
      <c r="G22">
        <v>35</v>
      </c>
      <c r="H22">
        <v>27.5</v>
      </c>
      <c r="I22">
        <v>18.5</v>
      </c>
      <c r="J22">
        <v>31</v>
      </c>
    </row>
    <row r="23" spans="1:10">
      <c r="A23" t="s">
        <v>20</v>
      </c>
      <c r="D23">
        <v>3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>
      <c r="A24" t="s">
        <v>21</v>
      </c>
      <c r="C24" t="s">
        <v>61</v>
      </c>
      <c r="D24">
        <v>140</v>
      </c>
      <c r="E24">
        <v>130</v>
      </c>
      <c r="F24">
        <v>100</v>
      </c>
      <c r="G24">
        <v>100</v>
      </c>
      <c r="H24">
        <v>40</v>
      </c>
      <c r="I24">
        <v>60</v>
      </c>
      <c r="J24">
        <v>60</v>
      </c>
    </row>
    <row r="25" spans="1:10">
      <c r="A25" t="s">
        <v>22</v>
      </c>
      <c r="C25" t="s">
        <v>61</v>
      </c>
      <c r="D25">
        <v>390</v>
      </c>
      <c r="E25">
        <v>1300</v>
      </c>
      <c r="F25">
        <v>200</v>
      </c>
      <c r="G25">
        <v>100</v>
      </c>
      <c r="H25">
        <v>200</v>
      </c>
      <c r="I25">
        <v>70</v>
      </c>
      <c r="J25">
        <v>70</v>
      </c>
    </row>
    <row r="26" spans="1:10">
      <c r="A26" t="s">
        <v>23</v>
      </c>
      <c r="C26" t="s">
        <v>62</v>
      </c>
      <c r="D26" s="1">
        <v>4.6666999999999999E-5</v>
      </c>
      <c r="E26">
        <v>4.0000000000000002E-4</v>
      </c>
      <c r="F26">
        <v>4.0000000000000002E-4</v>
      </c>
      <c r="G26">
        <v>3.5E-4</v>
      </c>
      <c r="H26" s="1">
        <v>7.7778E-5</v>
      </c>
      <c r="I26">
        <v>4.0000000000000002E-4</v>
      </c>
      <c r="J26">
        <v>4.0000000000000002E-4</v>
      </c>
    </row>
    <row r="27" spans="1:10">
      <c r="A27" t="s">
        <v>24</v>
      </c>
      <c r="D27">
        <v>2.5000000000000001E-2</v>
      </c>
      <c r="E27">
        <v>2.5000000000000001E-2</v>
      </c>
      <c r="F27">
        <v>2.5000000000000001E-2</v>
      </c>
      <c r="G27">
        <v>2.5000000000000001E-2</v>
      </c>
      <c r="H27">
        <v>2.5000000000000001E-2</v>
      </c>
      <c r="I27">
        <v>2.5000000000000001E-2</v>
      </c>
      <c r="J27">
        <v>2.5000000000000001E-2</v>
      </c>
    </row>
    <row r="28" spans="1:10">
      <c r="A28" t="s">
        <v>25</v>
      </c>
      <c r="D28">
        <v>7.0000000000000007E-2</v>
      </c>
      <c r="E28">
        <v>0.17</v>
      </c>
      <c r="F28">
        <v>0.1</v>
      </c>
      <c r="G28">
        <v>0.11</v>
      </c>
      <c r="H28">
        <v>0.2</v>
      </c>
      <c r="I28">
        <v>0.13</v>
      </c>
      <c r="J28">
        <v>0.15</v>
      </c>
    </row>
    <row r="29" spans="1:10">
      <c r="A29" t="s">
        <v>26</v>
      </c>
      <c r="D29">
        <v>1.04</v>
      </c>
      <c r="E29">
        <v>1.06</v>
      </c>
      <c r="F29">
        <v>1.06</v>
      </c>
      <c r="G29">
        <v>1.08</v>
      </c>
      <c r="H29">
        <v>1.08</v>
      </c>
      <c r="I29">
        <v>1.0900000000000001</v>
      </c>
      <c r="J29">
        <v>1.0349999999999999</v>
      </c>
    </row>
    <row r="30" spans="1:10">
      <c r="A30" t="s">
        <v>27</v>
      </c>
      <c r="D30">
        <v>0.6</v>
      </c>
      <c r="E30">
        <v>0.5</v>
      </c>
      <c r="F30">
        <v>0.25</v>
      </c>
      <c r="G30">
        <v>0.2</v>
      </c>
      <c r="H30">
        <v>0.2</v>
      </c>
      <c r="I30">
        <v>0.3</v>
      </c>
      <c r="J30">
        <v>0.3</v>
      </c>
    </row>
    <row r="31" spans="1:10">
      <c r="A31" t="s">
        <v>28</v>
      </c>
      <c r="D31">
        <v>0.1</v>
      </c>
      <c r="E31">
        <v>0.7</v>
      </c>
      <c r="F31">
        <v>0.3</v>
      </c>
      <c r="G31">
        <v>0.2</v>
      </c>
      <c r="H31">
        <v>0.4</v>
      </c>
      <c r="I31">
        <v>0.4</v>
      </c>
      <c r="J31">
        <v>0.4</v>
      </c>
    </row>
    <row r="32" spans="1:10">
      <c r="A32" t="s">
        <v>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t="s">
        <v>30</v>
      </c>
      <c r="D33">
        <v>1</v>
      </c>
      <c r="E33">
        <v>3</v>
      </c>
      <c r="F33">
        <v>2</v>
      </c>
      <c r="G33">
        <v>2.5</v>
      </c>
      <c r="H33">
        <v>2</v>
      </c>
      <c r="I33">
        <v>5</v>
      </c>
      <c r="J33">
        <v>5</v>
      </c>
    </row>
    <row r="34" spans="1:10">
      <c r="A34" t="s">
        <v>31</v>
      </c>
      <c r="D34">
        <v>36</v>
      </c>
      <c r="E34">
        <v>36</v>
      </c>
      <c r="F34">
        <v>36</v>
      </c>
      <c r="G34">
        <v>36</v>
      </c>
      <c r="H34">
        <v>36</v>
      </c>
      <c r="I34">
        <v>36</v>
      </c>
      <c r="J34">
        <v>36</v>
      </c>
    </row>
    <row r="35" spans="1:10">
      <c r="A35" t="s">
        <v>32</v>
      </c>
      <c r="D35">
        <v>18</v>
      </c>
      <c r="E35">
        <v>3</v>
      </c>
      <c r="F35">
        <v>28</v>
      </c>
      <c r="G35">
        <v>14</v>
      </c>
      <c r="H35">
        <v>20</v>
      </c>
      <c r="I35">
        <v>1</v>
      </c>
      <c r="J35">
        <v>1</v>
      </c>
    </row>
    <row r="36" spans="1:10">
      <c r="A36" t="s">
        <v>33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t="s">
        <v>34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t="s">
        <v>35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t="s">
        <v>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t="s">
        <v>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 t="s">
        <v>38</v>
      </c>
      <c r="D41">
        <v>1.4142999999999999</v>
      </c>
      <c r="E41">
        <v>3.2143000000000002</v>
      </c>
      <c r="F41">
        <v>3.2143000000000002</v>
      </c>
      <c r="G41">
        <v>4.2857000000000003</v>
      </c>
      <c r="H41">
        <v>3.2143000000000002</v>
      </c>
      <c r="I41">
        <v>3.2143000000000002</v>
      </c>
      <c r="J41">
        <v>3.2143000000000002</v>
      </c>
    </row>
    <row r="42" spans="1:10">
      <c r="A42" t="s">
        <v>39</v>
      </c>
      <c r="D42">
        <v>8.5713999999999999E-3</v>
      </c>
      <c r="E42">
        <v>6.8570999999999993E-2</v>
      </c>
      <c r="F42">
        <v>6.8570999999999993E-2</v>
      </c>
      <c r="G42">
        <v>6.4285999999999996E-2</v>
      </c>
      <c r="H42">
        <v>1.4286E-2</v>
      </c>
      <c r="I42">
        <v>6.8570999999999993E-2</v>
      </c>
      <c r="J42">
        <v>6.8570999999999993E-2</v>
      </c>
    </row>
    <row r="43" spans="1:10">
      <c r="A43" t="s">
        <v>40</v>
      </c>
      <c r="D43">
        <v>0.10285999999999999</v>
      </c>
      <c r="E43">
        <v>3.4285999999999997E-2</v>
      </c>
      <c r="F43">
        <v>3.4285999999999997E-2</v>
      </c>
      <c r="G43">
        <v>6.4285999999999996E-2</v>
      </c>
      <c r="H43">
        <v>9.5238000000000007E-3</v>
      </c>
      <c r="I43">
        <v>3.4285999999999997E-2</v>
      </c>
      <c r="J43">
        <v>3.4285999999999997E-2</v>
      </c>
    </row>
    <row r="44" spans="1:10">
      <c r="A44" t="s">
        <v>41</v>
      </c>
      <c r="D44">
        <v>0.12856999999999999</v>
      </c>
      <c r="E44">
        <v>6.8570999999999993E-2</v>
      </c>
      <c r="F44">
        <v>6.8570999999999993E-2</v>
      </c>
      <c r="G44">
        <v>0.19286</v>
      </c>
      <c r="H44">
        <v>1.9047999999999999E-2</v>
      </c>
      <c r="I44">
        <v>6.8570999999999993E-2</v>
      </c>
      <c r="J44">
        <v>6.8570999999999993E-2</v>
      </c>
    </row>
    <row r="45" spans="1:10">
      <c r="A45" t="s">
        <v>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 t="s">
        <v>43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1:10">
      <c r="A47" t="s">
        <v>44</v>
      </c>
      <c r="D47">
        <v>2.8571E-3</v>
      </c>
      <c r="E47">
        <v>1.7142999999999999E-2</v>
      </c>
      <c r="F47">
        <v>1.7142999999999999E-2</v>
      </c>
      <c r="G47">
        <v>2.1429E-2</v>
      </c>
      <c r="H47">
        <v>4.7619000000000003E-3</v>
      </c>
      <c r="I47">
        <v>1.7142999999999999E-2</v>
      </c>
      <c r="J47">
        <v>1.7142999999999999E-2</v>
      </c>
    </row>
    <row r="48" spans="1:10">
      <c r="A48" t="s">
        <v>45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>
      <c r="A49" t="s">
        <v>46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>
      <c r="A50" t="s">
        <v>47</v>
      </c>
      <c r="D50">
        <v>6.4500000000000002E-2</v>
      </c>
      <c r="E50">
        <v>6.4500000000000002E-2</v>
      </c>
      <c r="F50">
        <v>6.4500000000000002E-2</v>
      </c>
      <c r="G50">
        <v>6.4500000000000002E-2</v>
      </c>
      <c r="H50">
        <v>6.4500000000000002E-2</v>
      </c>
      <c r="I50">
        <v>6.4500000000000002E-2</v>
      </c>
      <c r="J50">
        <v>6.4500000000000002E-2</v>
      </c>
    </row>
    <row r="51" spans="1:10">
      <c r="A51" t="s">
        <v>48</v>
      </c>
      <c r="D51">
        <v>0.12354999999999999</v>
      </c>
      <c r="E51">
        <v>0.29032000000000002</v>
      </c>
      <c r="F51">
        <v>0.25806000000000001</v>
      </c>
      <c r="G51">
        <v>9.6773999999999999E-2</v>
      </c>
      <c r="H51">
        <v>9.6773999999999999E-2</v>
      </c>
      <c r="I51">
        <v>0.29032000000000002</v>
      </c>
      <c r="J51">
        <v>0.19355</v>
      </c>
    </row>
    <row r="52" spans="1:10">
      <c r="A52" t="s">
        <v>49</v>
      </c>
      <c r="D52">
        <v>3.8709999999999998E-4</v>
      </c>
      <c r="E52">
        <v>3.0967999999999998E-3</v>
      </c>
      <c r="F52">
        <v>3.0967999999999998E-3</v>
      </c>
      <c r="G52">
        <v>2.9031999999999999E-3</v>
      </c>
      <c r="H52">
        <v>6.4515999999999998E-4</v>
      </c>
      <c r="I52">
        <v>3.0967999999999998E-3</v>
      </c>
      <c r="J52">
        <v>3.0967999999999998E-3</v>
      </c>
    </row>
    <row r="53" spans="1:10">
      <c r="A53" t="s">
        <v>50</v>
      </c>
      <c r="D53">
        <v>1.9354999999999999E-3</v>
      </c>
      <c r="E53">
        <v>7.7419000000000001E-4</v>
      </c>
      <c r="F53">
        <v>7.7419000000000001E-4</v>
      </c>
      <c r="G53">
        <v>2.9031999999999999E-3</v>
      </c>
      <c r="H53">
        <v>2.1505E-4</v>
      </c>
      <c r="I53">
        <v>1.3935E-3</v>
      </c>
      <c r="J53">
        <v>1.0065E-3</v>
      </c>
    </row>
    <row r="54" spans="1:10">
      <c r="A54" t="s">
        <v>51</v>
      </c>
      <c r="D54">
        <v>2.7097E-2</v>
      </c>
      <c r="E54">
        <v>7.7419000000000003E-3</v>
      </c>
      <c r="F54">
        <v>3.8709999999999999E-3</v>
      </c>
      <c r="G54">
        <v>1.9355000000000001E-2</v>
      </c>
      <c r="H54">
        <v>2.1505000000000001E-3</v>
      </c>
      <c r="I54">
        <v>1.3934999999999999E-2</v>
      </c>
      <c r="J54">
        <v>1.0064999999999999E-2</v>
      </c>
    </row>
    <row r="55" spans="1:10">
      <c r="A55" t="s">
        <v>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t="s">
        <v>53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</row>
    <row r="57" spans="1:10">
      <c r="A57" t="s">
        <v>54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t="s">
        <v>55</v>
      </c>
      <c r="D58">
        <v>0</v>
      </c>
      <c r="E58">
        <v>0</v>
      </c>
      <c r="F58">
        <v>0</v>
      </c>
      <c r="G58">
        <v>0</v>
      </c>
      <c r="H58">
        <v>0</v>
      </c>
      <c r="I58">
        <v>5.3380999999999998</v>
      </c>
      <c r="J58">
        <v>1.9573</v>
      </c>
    </row>
    <row r="59" spans="1:10">
      <c r="A59" t="s">
        <v>56</v>
      </c>
      <c r="D59">
        <v>0</v>
      </c>
      <c r="E59">
        <v>0</v>
      </c>
      <c r="F59">
        <v>0</v>
      </c>
      <c r="G59">
        <v>0</v>
      </c>
      <c r="H59">
        <v>0</v>
      </c>
      <c r="I59">
        <v>0.51246000000000003</v>
      </c>
      <c r="J59">
        <v>0.34164</v>
      </c>
    </row>
    <row r="60" spans="1:10"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CEE3-92EE-3D4A-912C-02F7A65647C1}">
  <dimension ref="B5:I28"/>
  <sheetViews>
    <sheetView zoomScale="119" zoomScaleNormal="119" workbookViewId="0">
      <selection activeCell="B6" sqref="B6:I28"/>
    </sheetView>
  </sheetViews>
  <sheetFormatPr baseColWidth="10" defaultRowHeight="19"/>
  <cols>
    <col min="1" max="1" width="10.83203125" style="3"/>
    <col min="2" max="8" width="12" style="3" customWidth="1"/>
    <col min="9" max="9" width="61.1640625" style="3" customWidth="1"/>
    <col min="10" max="16384" width="10.83203125" style="3"/>
  </cols>
  <sheetData>
    <row r="5" spans="2:9" ht="20" thickBot="1"/>
    <row r="6" spans="2:9" ht="39" thickBot="1">
      <c r="B6" s="4" t="s">
        <v>93</v>
      </c>
      <c r="C6" s="5" t="s">
        <v>63</v>
      </c>
      <c r="D6" s="5" t="s">
        <v>64</v>
      </c>
      <c r="E6" s="5" t="s">
        <v>65</v>
      </c>
      <c r="F6" s="5" t="s">
        <v>66</v>
      </c>
      <c r="G6" s="6" t="s">
        <v>67</v>
      </c>
      <c r="H6" s="7" t="s">
        <v>68</v>
      </c>
      <c r="I6" s="7" t="s">
        <v>94</v>
      </c>
    </row>
    <row r="7" spans="2:9" ht="41" customHeight="1" thickBot="1">
      <c r="B7" s="8" t="s">
        <v>95</v>
      </c>
      <c r="C7" s="9">
        <v>50</v>
      </c>
      <c r="D7" s="9">
        <v>40</v>
      </c>
      <c r="E7" s="9">
        <v>180</v>
      </c>
      <c r="F7" s="9">
        <v>50</v>
      </c>
      <c r="G7" s="10">
        <v>50</v>
      </c>
      <c r="H7" s="10" t="s">
        <v>69</v>
      </c>
      <c r="I7" s="11" t="s">
        <v>96</v>
      </c>
    </row>
    <row r="8" spans="2:9" ht="41" customHeight="1" thickBot="1">
      <c r="B8" s="12" t="s">
        <v>97</v>
      </c>
      <c r="C8" s="9">
        <v>0.8</v>
      </c>
      <c r="D8" s="9">
        <v>0.8</v>
      </c>
      <c r="E8" s="9">
        <v>1</v>
      </c>
      <c r="F8" s="9">
        <v>1.7</v>
      </c>
      <c r="G8" s="10">
        <v>1.9</v>
      </c>
      <c r="H8" s="10" t="s">
        <v>70</v>
      </c>
      <c r="I8" s="11" t="s">
        <v>98</v>
      </c>
    </row>
    <row r="9" spans="2:9" ht="41" customHeight="1" thickBot="1">
      <c r="B9" s="12" t="s">
        <v>71</v>
      </c>
      <c r="C9" s="9">
        <v>1.0900000000000001</v>
      </c>
      <c r="D9" s="9">
        <v>1.06</v>
      </c>
      <c r="E9" s="9">
        <v>1.06</v>
      </c>
      <c r="F9" s="9">
        <v>1.048</v>
      </c>
      <c r="G9" s="10">
        <v>1.075</v>
      </c>
      <c r="H9" s="10" t="s">
        <v>72</v>
      </c>
      <c r="I9" s="11" t="s">
        <v>73</v>
      </c>
    </row>
    <row r="10" spans="2:9" ht="41" customHeight="1" thickBot="1">
      <c r="B10" s="8" t="s">
        <v>74</v>
      </c>
      <c r="C10" s="9">
        <v>0.17</v>
      </c>
      <c r="D10" s="9">
        <v>0.11</v>
      </c>
      <c r="E10" s="9">
        <v>0.2</v>
      </c>
      <c r="F10" s="9">
        <v>0.13</v>
      </c>
      <c r="G10" s="10">
        <v>0.15</v>
      </c>
      <c r="H10" s="10" t="s">
        <v>75</v>
      </c>
      <c r="I10" s="11" t="s">
        <v>99</v>
      </c>
    </row>
    <row r="11" spans="2:9" ht="41" customHeight="1" thickBot="1">
      <c r="B11" s="12" t="s">
        <v>100</v>
      </c>
      <c r="C11" s="9">
        <v>1.06</v>
      </c>
      <c r="D11" s="9">
        <v>1.08</v>
      </c>
      <c r="E11" s="9">
        <v>1.08</v>
      </c>
      <c r="F11" s="9">
        <v>1.0900000000000001</v>
      </c>
      <c r="G11" s="10">
        <v>1.0349999999999999</v>
      </c>
      <c r="H11" s="10" t="s">
        <v>72</v>
      </c>
      <c r="I11" s="11" t="s">
        <v>76</v>
      </c>
    </row>
    <row r="12" spans="2:9" ht="41" customHeight="1" thickBot="1">
      <c r="B12" s="8" t="s">
        <v>101</v>
      </c>
      <c r="C12" s="9">
        <v>0.7</v>
      </c>
      <c r="D12" s="9">
        <v>0.2</v>
      </c>
      <c r="E12" s="13">
        <v>0.4</v>
      </c>
      <c r="F12" s="9">
        <v>0.4</v>
      </c>
      <c r="G12" s="10">
        <v>0.4</v>
      </c>
      <c r="H12" s="10" t="s">
        <v>77</v>
      </c>
      <c r="I12" s="11" t="s">
        <v>78</v>
      </c>
    </row>
    <row r="13" spans="2:9" ht="41" customHeight="1" thickBot="1">
      <c r="B13" s="8" t="s">
        <v>102</v>
      </c>
      <c r="C13" s="9">
        <v>0.5</v>
      </c>
      <c r="D13" s="9">
        <v>0.2</v>
      </c>
      <c r="E13" s="13">
        <v>0.2</v>
      </c>
      <c r="F13" s="9">
        <v>0.3</v>
      </c>
      <c r="G13" s="10">
        <v>0.3</v>
      </c>
      <c r="H13" s="10" t="s">
        <v>77</v>
      </c>
      <c r="I13" s="11" t="s">
        <v>79</v>
      </c>
    </row>
    <row r="14" spans="2:9" ht="41" customHeight="1" thickBot="1">
      <c r="B14" s="8" t="s">
        <v>103</v>
      </c>
      <c r="C14" s="9">
        <v>1</v>
      </c>
      <c r="D14" s="9">
        <v>2</v>
      </c>
      <c r="E14" s="9">
        <v>0.7</v>
      </c>
      <c r="F14" s="9">
        <v>0.4</v>
      </c>
      <c r="G14" s="13">
        <v>1</v>
      </c>
      <c r="H14" s="13" t="s">
        <v>80</v>
      </c>
      <c r="I14" s="14" t="s">
        <v>104</v>
      </c>
    </row>
    <row r="15" spans="2:9" ht="41" customHeight="1" thickBot="1">
      <c r="B15" s="8" t="s">
        <v>105</v>
      </c>
      <c r="C15" s="9">
        <v>8.9999999999999993E-3</v>
      </c>
      <c r="D15" s="9">
        <v>3.0000000000000001E-3</v>
      </c>
      <c r="E15" s="9">
        <v>3.0000000000000001E-3</v>
      </c>
      <c r="F15" s="9">
        <v>8.9999999999999993E-3</v>
      </c>
      <c r="G15" s="13">
        <v>6.0000000000000001E-3</v>
      </c>
      <c r="H15" s="13" t="s">
        <v>81</v>
      </c>
      <c r="I15" s="14" t="s">
        <v>106</v>
      </c>
    </row>
    <row r="16" spans="2:9" ht="41" customHeight="1" thickBot="1">
      <c r="B16" s="8" t="s">
        <v>107</v>
      </c>
      <c r="C16" s="9">
        <v>1</v>
      </c>
      <c r="D16" s="9">
        <v>2</v>
      </c>
      <c r="E16" s="9">
        <v>1</v>
      </c>
      <c r="F16" s="9">
        <v>1.8</v>
      </c>
      <c r="G16" s="13">
        <v>1.3</v>
      </c>
      <c r="H16" s="13" t="s">
        <v>82</v>
      </c>
      <c r="I16" s="14" t="s">
        <v>108</v>
      </c>
    </row>
    <row r="17" spans="2:9" ht="41" customHeight="1" thickBot="1">
      <c r="B17" s="8" t="s">
        <v>109</v>
      </c>
      <c r="C17" s="9">
        <v>0.1</v>
      </c>
      <c r="D17" s="9">
        <v>0.3</v>
      </c>
      <c r="E17" s="9">
        <v>0.1</v>
      </c>
      <c r="F17" s="9">
        <v>0.18</v>
      </c>
      <c r="G17" s="13">
        <v>0.13</v>
      </c>
      <c r="H17" s="13" t="s">
        <v>83</v>
      </c>
      <c r="I17" s="14" t="s">
        <v>110</v>
      </c>
    </row>
    <row r="18" spans="2:9" ht="41" customHeight="1" thickBot="1">
      <c r="B18" s="8" t="s">
        <v>111</v>
      </c>
      <c r="C18" s="9">
        <v>1.5</v>
      </c>
      <c r="D18" s="9">
        <v>1.5</v>
      </c>
      <c r="E18" s="9">
        <v>1.5</v>
      </c>
      <c r="F18" s="9">
        <v>1.5</v>
      </c>
      <c r="G18" s="13">
        <v>1.5</v>
      </c>
      <c r="H18" s="13" t="s">
        <v>84</v>
      </c>
      <c r="I18" s="14" t="s">
        <v>112</v>
      </c>
    </row>
    <row r="19" spans="2:9" ht="41" customHeight="1" thickBot="1">
      <c r="B19" s="8" t="s">
        <v>113</v>
      </c>
      <c r="C19" s="9">
        <v>4.4999999999999998E-2</v>
      </c>
      <c r="D19" s="9">
        <v>0.06</v>
      </c>
      <c r="E19" s="9">
        <v>4.4999999999999998E-2</v>
      </c>
      <c r="F19" s="9">
        <v>4.4999999999999998E-2</v>
      </c>
      <c r="G19" s="13">
        <v>4.4999999999999998E-2</v>
      </c>
      <c r="H19" s="13" t="s">
        <v>85</v>
      </c>
      <c r="I19" s="14" t="s">
        <v>114</v>
      </c>
    </row>
    <row r="20" spans="2:9" ht="41" customHeight="1" thickBot="1">
      <c r="B20" s="8" t="s">
        <v>115</v>
      </c>
      <c r="C20" s="9">
        <v>4</v>
      </c>
      <c r="D20" s="9">
        <v>9</v>
      </c>
      <c r="E20" s="9">
        <v>4</v>
      </c>
      <c r="F20" s="9">
        <v>4</v>
      </c>
      <c r="G20" s="13">
        <v>4</v>
      </c>
      <c r="H20" s="13" t="s">
        <v>84</v>
      </c>
      <c r="I20" s="14" t="s">
        <v>116</v>
      </c>
    </row>
    <row r="21" spans="2:9" ht="41" customHeight="1" thickBot="1">
      <c r="B21" s="8" t="s">
        <v>117</v>
      </c>
      <c r="C21" s="9">
        <v>2</v>
      </c>
      <c r="D21" s="9">
        <v>3</v>
      </c>
      <c r="E21" s="9">
        <v>2</v>
      </c>
      <c r="F21" s="9">
        <v>2</v>
      </c>
      <c r="G21" s="13">
        <v>2</v>
      </c>
      <c r="H21" s="13" t="s">
        <v>84</v>
      </c>
      <c r="I21" s="14" t="s">
        <v>118</v>
      </c>
    </row>
    <row r="22" spans="2:9" ht="41" customHeight="1" thickBot="1">
      <c r="B22" s="8" t="s">
        <v>119</v>
      </c>
      <c r="C22" s="9">
        <v>130</v>
      </c>
      <c r="D22" s="9">
        <v>100</v>
      </c>
      <c r="E22" s="9">
        <v>40</v>
      </c>
      <c r="F22" s="9">
        <v>60</v>
      </c>
      <c r="G22" s="13">
        <v>60</v>
      </c>
      <c r="H22" s="13" t="s">
        <v>77</v>
      </c>
      <c r="I22" s="14" t="s">
        <v>120</v>
      </c>
    </row>
    <row r="23" spans="2:9" ht="41" customHeight="1" thickBot="1">
      <c r="B23" s="8" t="s">
        <v>121</v>
      </c>
      <c r="C23" s="9">
        <v>0.02</v>
      </c>
      <c r="D23" s="9">
        <v>1.4E-2</v>
      </c>
      <c r="E23" s="9">
        <v>1.4E-2</v>
      </c>
      <c r="F23" s="9">
        <v>0.02</v>
      </c>
      <c r="G23" s="13">
        <v>0.02</v>
      </c>
      <c r="H23" s="13">
        <v>16</v>
      </c>
      <c r="I23" s="14" t="s">
        <v>122</v>
      </c>
    </row>
    <row r="24" spans="2:9" ht="41" customHeight="1" thickBot="1">
      <c r="B24" s="8" t="s">
        <v>123</v>
      </c>
      <c r="C24" s="13" t="s">
        <v>86</v>
      </c>
      <c r="D24" s="13" t="s">
        <v>86</v>
      </c>
      <c r="E24" s="13" t="s">
        <v>86</v>
      </c>
      <c r="F24" s="9">
        <v>0.15</v>
      </c>
      <c r="G24" s="13">
        <v>5.5E-2</v>
      </c>
      <c r="H24" s="13" t="s">
        <v>87</v>
      </c>
      <c r="I24" s="14" t="s">
        <v>124</v>
      </c>
    </row>
    <row r="25" spans="2:9" ht="41" customHeight="1" thickBot="1">
      <c r="B25" s="15" t="s">
        <v>90</v>
      </c>
      <c r="C25" s="16">
        <v>24</v>
      </c>
      <c r="D25" s="17">
        <v>24</v>
      </c>
      <c r="E25" s="17">
        <v>19</v>
      </c>
      <c r="F25" s="17">
        <v>7</v>
      </c>
      <c r="G25" s="7">
        <v>19</v>
      </c>
      <c r="H25" s="7" t="s">
        <v>77</v>
      </c>
      <c r="I25" s="18" t="s">
        <v>125</v>
      </c>
    </row>
    <row r="26" spans="2:9" ht="41" customHeight="1" thickBot="1">
      <c r="B26" s="19" t="s">
        <v>91</v>
      </c>
      <c r="C26" s="20">
        <v>30</v>
      </c>
      <c r="D26" s="9">
        <v>29</v>
      </c>
      <c r="E26" s="9">
        <v>21</v>
      </c>
      <c r="F26" s="9">
        <v>9.8000000000000007</v>
      </c>
      <c r="G26" s="13">
        <v>23</v>
      </c>
      <c r="H26" s="13" t="s">
        <v>77</v>
      </c>
      <c r="I26" s="14" t="s">
        <v>126</v>
      </c>
    </row>
    <row r="27" spans="2:9" ht="41" customHeight="1" thickBot="1">
      <c r="B27" s="21" t="s">
        <v>92</v>
      </c>
      <c r="C27" s="20">
        <v>39</v>
      </c>
      <c r="D27" s="9">
        <v>35</v>
      </c>
      <c r="E27" s="9">
        <v>27.5</v>
      </c>
      <c r="F27" s="9">
        <v>18.5</v>
      </c>
      <c r="G27" s="14">
        <v>31</v>
      </c>
      <c r="H27" s="13" t="s">
        <v>77</v>
      </c>
      <c r="I27" s="14" t="s">
        <v>127</v>
      </c>
    </row>
    <row r="28" spans="2:9" ht="41" customHeight="1" thickBot="1">
      <c r="B28" s="3" t="s">
        <v>89</v>
      </c>
      <c r="C28" s="22">
        <v>7.0000000000000007E-2</v>
      </c>
      <c r="D28" s="13">
        <v>0.02</v>
      </c>
      <c r="E28" s="9">
        <v>0.02</v>
      </c>
      <c r="F28" s="9">
        <v>0.09</v>
      </c>
      <c r="G28" s="13">
        <v>0.09</v>
      </c>
      <c r="H28" s="13" t="s">
        <v>88</v>
      </c>
      <c r="I28" s="14" t="s">
        <v>128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6F58-D2BD-744B-AF71-D71035CB27DC}">
  <dimension ref="A1:AA49"/>
  <sheetViews>
    <sheetView zoomScale="75" workbookViewId="0">
      <selection activeCell="T1" sqref="T1:AA1048576"/>
    </sheetView>
  </sheetViews>
  <sheetFormatPr baseColWidth="10" defaultRowHeight="16"/>
  <cols>
    <col min="1" max="1" width="15.83203125" customWidth="1"/>
    <col min="8" max="8" width="41.6640625" customWidth="1"/>
    <col min="10" max="10" width="15.83203125" customWidth="1"/>
    <col min="17" max="17" width="41.6640625" customWidth="1"/>
  </cols>
  <sheetData>
    <row r="1" spans="1:27" ht="17" thickBot="1">
      <c r="J1" s="24"/>
      <c r="K1" s="24"/>
      <c r="L1" s="24"/>
      <c r="M1" s="24"/>
      <c r="N1" s="24"/>
      <c r="O1" s="24"/>
      <c r="P1" s="24"/>
      <c r="Q1" s="24"/>
    </row>
    <row r="2" spans="1:27" ht="39" thickBot="1">
      <c r="A2" s="4" t="s">
        <v>93</v>
      </c>
      <c r="B2" s="5" t="s">
        <v>63</v>
      </c>
      <c r="C2" s="5" t="s">
        <v>64</v>
      </c>
      <c r="D2" s="5" t="s">
        <v>65</v>
      </c>
      <c r="E2" s="5" t="s">
        <v>66</v>
      </c>
      <c r="F2" s="6" t="s">
        <v>67</v>
      </c>
      <c r="G2" s="7" t="s">
        <v>68</v>
      </c>
      <c r="H2" s="7" t="s">
        <v>94</v>
      </c>
      <c r="J2" s="25" t="s">
        <v>131</v>
      </c>
      <c r="K2" s="26" t="s">
        <v>63</v>
      </c>
      <c r="L2" s="26" t="s">
        <v>64</v>
      </c>
      <c r="M2" s="26" t="s">
        <v>65</v>
      </c>
      <c r="N2" s="26" t="s">
        <v>66</v>
      </c>
      <c r="O2" s="27" t="s">
        <v>67</v>
      </c>
      <c r="P2" s="28" t="s">
        <v>68</v>
      </c>
      <c r="Q2" s="28" t="s">
        <v>132</v>
      </c>
      <c r="T2" t="s">
        <v>9</v>
      </c>
      <c r="W2" t="s">
        <v>3</v>
      </c>
      <c r="X2" t="s">
        <v>5</v>
      </c>
      <c r="Y2" t="s">
        <v>6</v>
      </c>
      <c r="Z2" t="s">
        <v>129</v>
      </c>
      <c r="AA2" t="s">
        <v>130</v>
      </c>
    </row>
    <row r="3" spans="1:27" ht="50" customHeight="1">
      <c r="J3" s="24"/>
      <c r="K3" s="24"/>
      <c r="L3" s="24"/>
      <c r="M3" s="24"/>
      <c r="N3" s="24"/>
      <c r="O3" s="24"/>
      <c r="P3" s="24"/>
      <c r="Q3" s="24"/>
      <c r="T3" t="s">
        <v>10</v>
      </c>
      <c r="V3" t="s">
        <v>57</v>
      </c>
      <c r="W3">
        <v>1</v>
      </c>
      <c r="X3">
        <v>5</v>
      </c>
      <c r="Y3">
        <v>5</v>
      </c>
      <c r="Z3">
        <v>10</v>
      </c>
      <c r="AA3">
        <v>2</v>
      </c>
    </row>
    <row r="4" spans="1:27" ht="50" customHeight="1">
      <c r="J4" s="24"/>
      <c r="K4" s="24"/>
      <c r="L4" s="24"/>
      <c r="M4" s="24"/>
      <c r="N4" s="24"/>
      <c r="O4" s="24"/>
      <c r="P4" s="24"/>
      <c r="Q4" s="24"/>
      <c r="T4" t="s">
        <v>11</v>
      </c>
      <c r="V4" t="s">
        <v>57</v>
      </c>
      <c r="W4">
        <v>0.5</v>
      </c>
      <c r="X4">
        <v>0.5</v>
      </c>
      <c r="Y4">
        <v>0.5</v>
      </c>
      <c r="Z4">
        <v>0.5</v>
      </c>
      <c r="AA4">
        <v>0.5</v>
      </c>
    </row>
    <row r="5" spans="1:27" ht="50" customHeight="1" thickBot="1">
      <c r="A5" s="3" t="s">
        <v>89</v>
      </c>
      <c r="B5" s="22">
        <v>7.0000000000000007E-2</v>
      </c>
      <c r="C5" s="13">
        <v>0.02</v>
      </c>
      <c r="D5" s="9">
        <v>0.02</v>
      </c>
      <c r="E5" s="9">
        <v>0.09</v>
      </c>
      <c r="F5" s="13">
        <v>0.09</v>
      </c>
      <c r="G5" s="13" t="s">
        <v>88</v>
      </c>
      <c r="H5" s="14" t="s">
        <v>128</v>
      </c>
      <c r="J5" s="29" t="s">
        <v>89</v>
      </c>
      <c r="K5" s="45" t="s">
        <v>167</v>
      </c>
      <c r="L5" s="46">
        <v>-0.35</v>
      </c>
      <c r="M5" s="43">
        <v>-0.23</v>
      </c>
      <c r="N5" s="43">
        <v>-9.3000000000000007</v>
      </c>
      <c r="O5" s="46">
        <v>-9.3000000000000007</v>
      </c>
      <c r="P5" s="30" t="s">
        <v>88</v>
      </c>
      <c r="Q5" s="32" t="s">
        <v>133</v>
      </c>
      <c r="T5" t="s">
        <v>12</v>
      </c>
      <c r="V5" t="s">
        <v>58</v>
      </c>
      <c r="W5">
        <v>0.1</v>
      </c>
      <c r="X5">
        <f>L5</f>
        <v>-0.35</v>
      </c>
      <c r="Y5">
        <f t="shared" ref="Y5:AA5" si="0">M5</f>
        <v>-0.23</v>
      </c>
      <c r="Z5">
        <f t="shared" si="0"/>
        <v>-9.3000000000000007</v>
      </c>
      <c r="AA5">
        <f t="shared" si="0"/>
        <v>-9.3000000000000007</v>
      </c>
    </row>
    <row r="6" spans="1:27" ht="50" customHeight="1" thickBot="1">
      <c r="A6" s="8" t="s">
        <v>95</v>
      </c>
      <c r="B6" s="9">
        <v>50</v>
      </c>
      <c r="C6" s="9">
        <v>40</v>
      </c>
      <c r="D6" s="9">
        <v>180</v>
      </c>
      <c r="E6" s="9">
        <v>50</v>
      </c>
      <c r="F6" s="10">
        <v>50</v>
      </c>
      <c r="G6" s="10" t="s">
        <v>69</v>
      </c>
      <c r="H6" s="11" t="s">
        <v>96</v>
      </c>
      <c r="J6" s="33" t="s">
        <v>134</v>
      </c>
      <c r="K6" s="43">
        <v>40</v>
      </c>
      <c r="L6" s="31">
        <v>40</v>
      </c>
      <c r="M6" s="43">
        <v>80</v>
      </c>
      <c r="N6" s="31">
        <v>50</v>
      </c>
      <c r="O6" s="44">
        <v>40</v>
      </c>
      <c r="P6" s="34" t="s">
        <v>69</v>
      </c>
      <c r="Q6" s="35" t="s">
        <v>135</v>
      </c>
      <c r="T6" t="s">
        <v>13</v>
      </c>
      <c r="W6">
        <v>50</v>
      </c>
      <c r="X6">
        <v>40</v>
      </c>
      <c r="Y6">
        <v>180</v>
      </c>
      <c r="Z6">
        <v>50</v>
      </c>
      <c r="AA6">
        <v>50</v>
      </c>
    </row>
    <row r="7" spans="1:27" ht="50" customHeight="1" thickBot="1">
      <c r="A7" s="12" t="s">
        <v>97</v>
      </c>
      <c r="B7" s="9">
        <v>0.8</v>
      </c>
      <c r="C7" s="9">
        <v>0.8</v>
      </c>
      <c r="D7" s="9">
        <v>1</v>
      </c>
      <c r="E7" s="9">
        <v>1.7</v>
      </c>
      <c r="F7" s="10">
        <v>1.9</v>
      </c>
      <c r="G7" s="10" t="s">
        <v>70</v>
      </c>
      <c r="H7" s="11" t="s">
        <v>98</v>
      </c>
      <c r="J7" s="36" t="s">
        <v>136</v>
      </c>
      <c r="K7" s="43">
        <v>0.7</v>
      </c>
      <c r="L7" s="43">
        <v>0.7</v>
      </c>
      <c r="M7" s="31">
        <v>1</v>
      </c>
      <c r="N7" s="31">
        <v>1.7</v>
      </c>
      <c r="O7" s="44">
        <v>1.1000000000000001</v>
      </c>
      <c r="P7" s="34" t="s">
        <v>70</v>
      </c>
      <c r="Q7" s="35" t="s">
        <v>137</v>
      </c>
      <c r="T7" t="s">
        <v>14</v>
      </c>
      <c r="V7" t="s">
        <v>59</v>
      </c>
      <c r="W7">
        <v>0.8</v>
      </c>
      <c r="X7">
        <v>0.8</v>
      </c>
      <c r="Y7">
        <v>1</v>
      </c>
      <c r="Z7">
        <v>1.99</v>
      </c>
      <c r="AA7">
        <v>1.7</v>
      </c>
    </row>
    <row r="8" spans="1:27" ht="50" customHeight="1">
      <c r="J8" s="24"/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/>
      <c r="Q8" s="24"/>
      <c r="T8" t="s">
        <v>15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50" customHeight="1" thickBot="1">
      <c r="A9" s="12" t="s">
        <v>71</v>
      </c>
      <c r="B9" s="9">
        <v>1.0900000000000001</v>
      </c>
      <c r="C9" s="9">
        <v>1.06</v>
      </c>
      <c r="D9" s="9">
        <v>1.06</v>
      </c>
      <c r="E9" s="9">
        <v>1.048</v>
      </c>
      <c r="F9" s="10">
        <v>1.075</v>
      </c>
      <c r="G9" s="10" t="s">
        <v>72</v>
      </c>
      <c r="H9" s="11" t="s">
        <v>73</v>
      </c>
      <c r="J9" s="36" t="s">
        <v>71</v>
      </c>
      <c r="K9" s="43">
        <v>1.06</v>
      </c>
      <c r="L9" s="43">
        <v>1.08</v>
      </c>
      <c r="M9" s="31">
        <v>1.06</v>
      </c>
      <c r="N9" s="31">
        <v>1.048</v>
      </c>
      <c r="O9" s="44">
        <v>1.06</v>
      </c>
      <c r="P9" s="34" t="s">
        <v>72</v>
      </c>
      <c r="Q9" s="35" t="s">
        <v>73</v>
      </c>
      <c r="T9" t="s">
        <v>16</v>
      </c>
      <c r="W9">
        <v>1.0900000000000001</v>
      </c>
      <c r="X9">
        <v>1.06</v>
      </c>
      <c r="Y9">
        <v>1.06</v>
      </c>
      <c r="Z9">
        <v>1.048</v>
      </c>
      <c r="AA9">
        <v>1.075</v>
      </c>
    </row>
    <row r="10" spans="1:27" ht="50" customHeight="1" thickBot="1">
      <c r="A10" s="15" t="s">
        <v>90</v>
      </c>
      <c r="B10" s="16">
        <v>24</v>
      </c>
      <c r="C10" s="17">
        <v>24</v>
      </c>
      <c r="D10" s="17">
        <v>19</v>
      </c>
      <c r="E10" s="17">
        <v>7</v>
      </c>
      <c r="F10" s="7">
        <v>19</v>
      </c>
      <c r="G10" s="7" t="s">
        <v>77</v>
      </c>
      <c r="H10" s="18" t="s">
        <v>125</v>
      </c>
      <c r="J10" s="37" t="s">
        <v>90</v>
      </c>
      <c r="K10" s="49">
        <v>25</v>
      </c>
      <c r="L10" s="38">
        <v>20</v>
      </c>
      <c r="M10" s="38">
        <v>19</v>
      </c>
      <c r="N10" s="38">
        <v>7</v>
      </c>
      <c r="O10" s="48">
        <v>15</v>
      </c>
      <c r="P10" s="28" t="s">
        <v>77</v>
      </c>
      <c r="Q10" s="39" t="s">
        <v>138</v>
      </c>
      <c r="T10" t="s">
        <v>17</v>
      </c>
      <c r="V10" t="s">
        <v>60</v>
      </c>
      <c r="W10">
        <v>23</v>
      </c>
      <c r="X10">
        <v>12</v>
      </c>
      <c r="Y10">
        <v>20</v>
      </c>
      <c r="Z10">
        <v>7</v>
      </c>
      <c r="AA10">
        <v>20</v>
      </c>
    </row>
    <row r="11" spans="1:27" ht="50" customHeight="1" thickBot="1">
      <c r="A11" s="19" t="s">
        <v>91</v>
      </c>
      <c r="B11" s="20">
        <v>30</v>
      </c>
      <c r="C11" s="9">
        <v>29</v>
      </c>
      <c r="D11" s="9">
        <v>21</v>
      </c>
      <c r="E11" s="9">
        <v>9.8000000000000007</v>
      </c>
      <c r="F11" s="13">
        <v>23</v>
      </c>
      <c r="G11" s="13" t="s">
        <v>77</v>
      </c>
      <c r="H11" s="14" t="s">
        <v>126</v>
      </c>
      <c r="J11" s="40" t="s">
        <v>91</v>
      </c>
      <c r="K11" s="50">
        <v>28</v>
      </c>
      <c r="L11" s="43">
        <v>25</v>
      </c>
      <c r="M11" s="31">
        <v>21</v>
      </c>
      <c r="N11" s="31">
        <v>9.8000000000000007</v>
      </c>
      <c r="O11" s="46">
        <v>20</v>
      </c>
      <c r="P11" s="30" t="s">
        <v>77</v>
      </c>
      <c r="Q11" s="32" t="s">
        <v>139</v>
      </c>
      <c r="T11" t="s">
        <v>18</v>
      </c>
      <c r="V11" t="s">
        <v>60</v>
      </c>
      <c r="W11">
        <v>30</v>
      </c>
      <c r="X11">
        <v>29</v>
      </c>
      <c r="Y11">
        <v>21</v>
      </c>
      <c r="Z11">
        <v>9.8000000000000007</v>
      </c>
      <c r="AA11">
        <v>23</v>
      </c>
    </row>
    <row r="12" spans="1:27" ht="50" customHeight="1" thickBot="1">
      <c r="A12" s="21" t="s">
        <v>92</v>
      </c>
      <c r="B12" s="20">
        <v>39</v>
      </c>
      <c r="C12" s="9">
        <v>35</v>
      </c>
      <c r="D12" s="9">
        <v>27.5</v>
      </c>
      <c r="E12" s="9">
        <v>18.5</v>
      </c>
      <c r="F12" s="14">
        <v>31</v>
      </c>
      <c r="G12" s="13" t="s">
        <v>77</v>
      </c>
      <c r="H12" s="14" t="s">
        <v>127</v>
      </c>
      <c r="J12" s="41" t="s">
        <v>92</v>
      </c>
      <c r="K12" s="50">
        <v>34</v>
      </c>
      <c r="L12" s="43">
        <v>33</v>
      </c>
      <c r="M12" s="31">
        <v>27.5</v>
      </c>
      <c r="N12" s="31">
        <v>18.5</v>
      </c>
      <c r="O12" s="51">
        <v>32</v>
      </c>
      <c r="P12" s="30" t="s">
        <v>77</v>
      </c>
      <c r="Q12" s="32" t="s">
        <v>140</v>
      </c>
      <c r="T12" t="s">
        <v>19</v>
      </c>
      <c r="V12" t="s">
        <v>60</v>
      </c>
      <c r="W12">
        <v>39</v>
      </c>
      <c r="X12">
        <v>35</v>
      </c>
      <c r="Y12">
        <v>27.5</v>
      </c>
      <c r="Z12">
        <v>18.5</v>
      </c>
      <c r="AA12">
        <v>31</v>
      </c>
    </row>
    <row r="13" spans="1:27" ht="50" customHeight="1">
      <c r="J13" s="24"/>
      <c r="K13" s="24">
        <v>3</v>
      </c>
      <c r="L13" s="24">
        <v>2</v>
      </c>
      <c r="M13" s="24">
        <v>2</v>
      </c>
      <c r="N13" s="24">
        <v>2</v>
      </c>
      <c r="O13" s="24">
        <v>2</v>
      </c>
      <c r="P13" s="24">
        <v>2</v>
      </c>
      <c r="Q13" s="24"/>
      <c r="T13" t="s">
        <v>20</v>
      </c>
      <c r="W13">
        <v>2</v>
      </c>
      <c r="X13">
        <v>0</v>
      </c>
      <c r="Y13">
        <v>0</v>
      </c>
      <c r="Z13">
        <v>0</v>
      </c>
      <c r="AA13">
        <v>0</v>
      </c>
    </row>
    <row r="14" spans="1:27" ht="50" customHeight="1" thickBot="1">
      <c r="A14" s="8" t="s">
        <v>119</v>
      </c>
      <c r="B14" s="9">
        <v>130</v>
      </c>
      <c r="C14" s="9">
        <v>100</v>
      </c>
      <c r="D14" s="9">
        <v>40</v>
      </c>
      <c r="E14" s="9">
        <v>60</v>
      </c>
      <c r="F14" s="13">
        <v>60</v>
      </c>
      <c r="G14" s="13" t="s">
        <v>77</v>
      </c>
      <c r="H14" s="14" t="s">
        <v>120</v>
      </c>
      <c r="J14" s="33" t="s">
        <v>141</v>
      </c>
      <c r="K14" s="31">
        <v>130</v>
      </c>
      <c r="L14" s="43">
        <v>80</v>
      </c>
      <c r="M14" s="31">
        <v>40</v>
      </c>
      <c r="N14" s="31">
        <v>60</v>
      </c>
      <c r="O14" s="30">
        <v>60</v>
      </c>
      <c r="P14" s="30" t="s">
        <v>77</v>
      </c>
      <c r="Q14" s="32" t="s">
        <v>142</v>
      </c>
      <c r="T14" t="s">
        <v>21</v>
      </c>
      <c r="V14" t="s">
        <v>61</v>
      </c>
      <c r="W14">
        <v>130</v>
      </c>
      <c r="X14">
        <v>100</v>
      </c>
      <c r="Y14">
        <v>40</v>
      </c>
      <c r="Z14">
        <v>60</v>
      </c>
      <c r="AA14">
        <v>60</v>
      </c>
    </row>
    <row r="15" spans="1:27" ht="50" customHeight="1">
      <c r="J15" s="24"/>
      <c r="K15" s="47">
        <v>1300</v>
      </c>
      <c r="L15" s="47">
        <v>100</v>
      </c>
      <c r="M15" s="47">
        <v>200</v>
      </c>
      <c r="N15" s="47">
        <v>70</v>
      </c>
      <c r="O15" s="47">
        <v>70</v>
      </c>
      <c r="P15" s="24"/>
      <c r="Q15" s="24"/>
      <c r="T15" t="s">
        <v>22</v>
      </c>
      <c r="V15" t="s">
        <v>61</v>
      </c>
      <c r="W15">
        <v>1300</v>
      </c>
      <c r="X15">
        <v>100</v>
      </c>
      <c r="Y15">
        <v>200</v>
      </c>
      <c r="Z15">
        <v>70</v>
      </c>
      <c r="AA15">
        <v>70</v>
      </c>
    </row>
    <row r="16" spans="1:27" ht="50" customHeight="1" thickBot="1">
      <c r="A16" s="8" t="s">
        <v>121</v>
      </c>
      <c r="B16" s="9">
        <v>0.02</v>
      </c>
      <c r="C16" s="9">
        <v>1.4E-2</v>
      </c>
      <c r="D16" s="9">
        <v>1.4E-2</v>
      </c>
      <c r="E16" s="9">
        <v>0.02</v>
      </c>
      <c r="F16" s="13">
        <v>0.02</v>
      </c>
      <c r="G16" s="13">
        <v>16</v>
      </c>
      <c r="H16" s="14" t="s">
        <v>122</v>
      </c>
      <c r="J16" s="33" t="s">
        <v>143</v>
      </c>
      <c r="K16" s="31">
        <v>0.02</v>
      </c>
      <c r="L16" s="31">
        <v>1.4E-2</v>
      </c>
      <c r="M16" s="31">
        <v>1.4E-2</v>
      </c>
      <c r="N16" s="31">
        <v>0.02</v>
      </c>
      <c r="O16" s="30">
        <v>0.02</v>
      </c>
      <c r="P16" s="30">
        <v>16</v>
      </c>
      <c r="Q16" s="32" t="s">
        <v>144</v>
      </c>
      <c r="T16" t="s">
        <v>23</v>
      </c>
      <c r="V16" t="s">
        <v>62</v>
      </c>
      <c r="W16">
        <f>K16*12/W6</f>
        <v>4.7999999999999996E-3</v>
      </c>
      <c r="X16">
        <f t="shared" ref="X16:AA16" si="1">L16*12/X6</f>
        <v>4.2000000000000006E-3</v>
      </c>
      <c r="Y16">
        <f t="shared" si="1"/>
        <v>9.3333333333333343E-4</v>
      </c>
      <c r="Z16">
        <f t="shared" si="1"/>
        <v>4.7999999999999996E-3</v>
      </c>
      <c r="AA16">
        <f t="shared" si="1"/>
        <v>4.7999999999999996E-3</v>
      </c>
    </row>
    <row r="17" spans="1:27" ht="50" customHeight="1">
      <c r="J17" s="24"/>
      <c r="K17" s="24"/>
      <c r="L17" s="24"/>
      <c r="M17" s="24"/>
      <c r="N17" s="24"/>
      <c r="O17" s="24"/>
      <c r="P17" s="24"/>
      <c r="Q17" s="24"/>
      <c r="T17" t="s">
        <v>24</v>
      </c>
      <c r="W17">
        <v>2.5000000000000001E-2</v>
      </c>
      <c r="X17">
        <v>2.5000000000000001E-2</v>
      </c>
      <c r="Y17">
        <v>2.5000000000000001E-2</v>
      </c>
      <c r="Z17">
        <v>2.5000000000000001E-2</v>
      </c>
      <c r="AA17">
        <v>2.5000000000000001E-2</v>
      </c>
    </row>
    <row r="18" spans="1:27" ht="50" customHeight="1" thickBot="1">
      <c r="A18" s="8" t="s">
        <v>74</v>
      </c>
      <c r="B18" s="9">
        <v>0.17</v>
      </c>
      <c r="C18" s="9">
        <v>0.11</v>
      </c>
      <c r="D18" s="9">
        <v>0.2</v>
      </c>
      <c r="E18" s="9">
        <v>0.13</v>
      </c>
      <c r="F18" s="10">
        <v>0.15</v>
      </c>
      <c r="G18" s="10" t="s">
        <v>75</v>
      </c>
      <c r="H18" s="11" t="s">
        <v>99</v>
      </c>
      <c r="J18" s="33" t="s">
        <v>74</v>
      </c>
      <c r="K18" s="43">
        <v>0.12</v>
      </c>
      <c r="L18" s="43">
        <v>0.12</v>
      </c>
      <c r="M18" s="31">
        <v>0.2</v>
      </c>
      <c r="N18" s="31">
        <v>0.13</v>
      </c>
      <c r="O18" s="44">
        <v>0.12</v>
      </c>
      <c r="P18" s="34" t="s">
        <v>75</v>
      </c>
      <c r="Q18" s="35" t="s">
        <v>145</v>
      </c>
      <c r="T18" t="s">
        <v>25</v>
      </c>
      <c r="W18">
        <v>0.17</v>
      </c>
      <c r="X18">
        <v>0.11</v>
      </c>
      <c r="Y18">
        <v>0.2</v>
      </c>
      <c r="Z18">
        <v>0.13</v>
      </c>
      <c r="AA18">
        <v>0.15</v>
      </c>
    </row>
    <row r="19" spans="1:27" ht="50" customHeight="1" thickBot="1">
      <c r="A19" s="12" t="s">
        <v>100</v>
      </c>
      <c r="B19" s="9">
        <v>1.06</v>
      </c>
      <c r="C19" s="9">
        <v>1.08</v>
      </c>
      <c r="D19" s="9">
        <v>1.08</v>
      </c>
      <c r="E19" s="9">
        <v>1.0900000000000001</v>
      </c>
      <c r="F19" s="10">
        <v>1.0349999999999999</v>
      </c>
      <c r="G19" s="10" t="s">
        <v>72</v>
      </c>
      <c r="H19" s="11" t="s">
        <v>76</v>
      </c>
      <c r="J19" s="36" t="s">
        <v>146</v>
      </c>
      <c r="K19" s="43">
        <v>1.05</v>
      </c>
      <c r="L19" s="43">
        <v>1.06</v>
      </c>
      <c r="M19" s="31">
        <v>1.08</v>
      </c>
      <c r="N19" s="31">
        <v>1.0900000000000001</v>
      </c>
      <c r="O19" s="44">
        <v>1.07</v>
      </c>
      <c r="P19" s="34" t="s">
        <v>72</v>
      </c>
      <c r="Q19" s="35" t="s">
        <v>76</v>
      </c>
      <c r="T19" t="s">
        <v>26</v>
      </c>
      <c r="W19">
        <v>1.06</v>
      </c>
      <c r="X19">
        <v>1.08</v>
      </c>
      <c r="Y19">
        <v>1.08</v>
      </c>
      <c r="Z19">
        <v>1.0900000000000001</v>
      </c>
      <c r="AA19">
        <v>1.0349999999999999</v>
      </c>
    </row>
    <row r="20" spans="1:27" ht="50" customHeight="1" thickBot="1">
      <c r="A20" s="8" t="s">
        <v>102</v>
      </c>
      <c r="B20" s="9">
        <v>0.5</v>
      </c>
      <c r="C20" s="9">
        <v>0.2</v>
      </c>
      <c r="D20" s="13">
        <v>0.2</v>
      </c>
      <c r="E20" s="9">
        <v>0.3</v>
      </c>
      <c r="F20" s="10">
        <v>0.3</v>
      </c>
      <c r="G20" s="10" t="s">
        <v>77</v>
      </c>
      <c r="H20" s="11" t="s">
        <v>79</v>
      </c>
      <c r="J20" s="33" t="s">
        <v>147</v>
      </c>
      <c r="K20" s="31">
        <v>0.5</v>
      </c>
      <c r="L20" s="31">
        <v>0.2</v>
      </c>
      <c r="M20" s="30">
        <v>0.2</v>
      </c>
      <c r="N20" s="31">
        <v>0.3</v>
      </c>
      <c r="O20" s="34">
        <v>0.3</v>
      </c>
      <c r="P20" s="34" t="s">
        <v>77</v>
      </c>
      <c r="Q20" s="35" t="s">
        <v>79</v>
      </c>
      <c r="T20" t="s">
        <v>27</v>
      </c>
      <c r="W20">
        <v>0.5</v>
      </c>
      <c r="X20">
        <v>0.2</v>
      </c>
      <c r="Y20">
        <v>0.2</v>
      </c>
      <c r="Z20">
        <v>0.3</v>
      </c>
      <c r="AA20">
        <v>0.3</v>
      </c>
    </row>
    <row r="21" spans="1:27" ht="50" customHeight="1" thickBot="1">
      <c r="A21" s="8" t="s">
        <v>101</v>
      </c>
      <c r="B21" s="9">
        <v>0.7</v>
      </c>
      <c r="C21" s="9">
        <v>0.2</v>
      </c>
      <c r="D21" s="13">
        <v>0.4</v>
      </c>
      <c r="E21" s="9">
        <v>0.4</v>
      </c>
      <c r="F21" s="10">
        <v>0.4</v>
      </c>
      <c r="G21" s="10" t="s">
        <v>77</v>
      </c>
      <c r="H21" s="11" t="s">
        <v>78</v>
      </c>
      <c r="J21" s="33" t="s">
        <v>148</v>
      </c>
      <c r="K21" s="31">
        <v>0.7</v>
      </c>
      <c r="L21" s="31">
        <v>0.2</v>
      </c>
      <c r="M21" s="30">
        <v>0.4</v>
      </c>
      <c r="N21" s="31">
        <v>0.4</v>
      </c>
      <c r="O21" s="34">
        <v>0.4</v>
      </c>
      <c r="P21" s="34" t="s">
        <v>77</v>
      </c>
      <c r="Q21" s="35" t="s">
        <v>78</v>
      </c>
      <c r="T21" t="s">
        <v>28</v>
      </c>
      <c r="W21">
        <v>0.7</v>
      </c>
      <c r="X21">
        <v>0.2</v>
      </c>
      <c r="Y21">
        <v>0.4</v>
      </c>
      <c r="Z21">
        <v>0.4</v>
      </c>
      <c r="AA21">
        <v>0.4</v>
      </c>
    </row>
    <row r="22" spans="1:27" ht="50" customHeight="1">
      <c r="A22" s="23"/>
      <c r="B22" s="23"/>
      <c r="C22" s="23"/>
      <c r="D22" s="23"/>
      <c r="E22" s="23"/>
      <c r="F22" s="23"/>
      <c r="G22" s="23"/>
      <c r="H22" s="23"/>
      <c r="J22" s="42"/>
      <c r="K22" s="42"/>
      <c r="L22" s="42"/>
      <c r="M22" s="42"/>
      <c r="N22" s="42"/>
      <c r="O22" s="42"/>
      <c r="P22" s="42"/>
      <c r="Q22" s="42"/>
      <c r="T22" t="s">
        <v>29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ht="50" customHeight="1">
      <c r="A23" s="23"/>
      <c r="B23" s="23"/>
      <c r="C23" s="23"/>
      <c r="D23" s="23"/>
      <c r="E23" s="23"/>
      <c r="F23" s="23"/>
      <c r="G23" s="23"/>
      <c r="H23" s="23"/>
      <c r="J23" s="42"/>
      <c r="K23" s="42"/>
      <c r="L23" s="42"/>
      <c r="M23" s="42"/>
      <c r="N23" s="42"/>
      <c r="O23" s="42"/>
      <c r="P23" s="42"/>
      <c r="Q23" s="42"/>
      <c r="T23" t="s">
        <v>30</v>
      </c>
      <c r="W23">
        <v>3</v>
      </c>
      <c r="X23">
        <v>2.5</v>
      </c>
      <c r="Y23">
        <v>2</v>
      </c>
      <c r="Z23">
        <v>5</v>
      </c>
      <c r="AA23">
        <v>5</v>
      </c>
    </row>
    <row r="24" spans="1:27" ht="50" customHeight="1">
      <c r="A24" s="23"/>
      <c r="B24" s="23"/>
      <c r="C24" s="23"/>
      <c r="D24" s="23"/>
      <c r="E24" s="23"/>
      <c r="F24" s="23"/>
      <c r="G24" s="23"/>
      <c r="H24" s="23"/>
      <c r="J24" s="42"/>
      <c r="K24" s="42"/>
      <c r="L24" s="42"/>
      <c r="M24" s="42"/>
      <c r="N24" s="42"/>
      <c r="O24" s="42"/>
      <c r="P24" s="42"/>
      <c r="Q24" s="42"/>
      <c r="T24" t="s">
        <v>31</v>
      </c>
      <c r="W24">
        <v>36</v>
      </c>
      <c r="X24">
        <v>36</v>
      </c>
      <c r="Y24">
        <v>36</v>
      </c>
      <c r="Z24">
        <v>36</v>
      </c>
      <c r="AA24">
        <v>36</v>
      </c>
    </row>
    <row r="25" spans="1:27">
      <c r="A25" s="23"/>
      <c r="B25" s="23"/>
      <c r="C25" s="23"/>
      <c r="D25" s="23"/>
      <c r="E25" s="23"/>
      <c r="F25" s="23"/>
      <c r="G25" s="23"/>
      <c r="H25" s="23"/>
      <c r="J25" s="42"/>
      <c r="K25" s="42"/>
      <c r="L25" s="42"/>
      <c r="M25" s="42"/>
      <c r="N25" s="42"/>
      <c r="O25" s="42"/>
      <c r="P25" s="42"/>
      <c r="Q25" s="42"/>
      <c r="T25" t="s">
        <v>32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J26" s="24"/>
      <c r="K26" s="24"/>
      <c r="L26" s="24"/>
      <c r="M26" s="24"/>
      <c r="N26" s="24"/>
      <c r="O26" s="24"/>
      <c r="P26" s="24"/>
      <c r="Q26" s="24"/>
      <c r="T26" t="s">
        <v>33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>
      <c r="J27" s="24"/>
      <c r="K27" s="24"/>
      <c r="L27" s="24"/>
      <c r="M27" s="24"/>
      <c r="N27" s="24"/>
      <c r="O27" s="24"/>
      <c r="P27" s="24"/>
      <c r="Q27" s="24"/>
      <c r="T27" t="s">
        <v>34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J28" s="24"/>
      <c r="K28" s="24"/>
      <c r="L28" s="24"/>
      <c r="M28" s="24"/>
      <c r="N28" s="24"/>
      <c r="O28" s="24"/>
      <c r="P28" s="24"/>
      <c r="Q28" s="24"/>
      <c r="T28" t="s">
        <v>35</v>
      </c>
      <c r="W28" s="54">
        <v>1</v>
      </c>
      <c r="X28" s="54">
        <v>0</v>
      </c>
      <c r="Y28" s="54">
        <v>0</v>
      </c>
      <c r="Z28" s="54">
        <v>0</v>
      </c>
      <c r="AA28" s="54">
        <v>0</v>
      </c>
    </row>
    <row r="29" spans="1:27">
      <c r="J29" s="24"/>
      <c r="K29" s="24"/>
      <c r="L29" s="24"/>
      <c r="M29" s="24"/>
      <c r="N29" s="24"/>
      <c r="O29" s="24"/>
      <c r="P29" s="24"/>
      <c r="Q29" s="24"/>
      <c r="T29" t="s">
        <v>36</v>
      </c>
      <c r="W29" s="54">
        <v>2</v>
      </c>
      <c r="X29" s="54">
        <v>2</v>
      </c>
      <c r="Y29" s="54">
        <v>2</v>
      </c>
      <c r="Z29" s="54">
        <v>2</v>
      </c>
      <c r="AA29" s="54">
        <v>2</v>
      </c>
    </row>
    <row r="30" spans="1:27">
      <c r="J30" s="24"/>
      <c r="K30" s="24"/>
      <c r="L30" s="24"/>
      <c r="M30" s="24"/>
      <c r="N30" s="24"/>
      <c r="O30" s="24"/>
      <c r="P30" s="24"/>
      <c r="Q30" s="24"/>
      <c r="T30" t="s">
        <v>37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</row>
    <row r="31" spans="1:27" ht="42" thickBot="1">
      <c r="A31" s="8" t="s">
        <v>113</v>
      </c>
      <c r="B31" s="9">
        <v>4.4999999999999998E-2</v>
      </c>
      <c r="C31" s="9">
        <v>0.06</v>
      </c>
      <c r="D31" s="9">
        <v>4.4999999999999998E-2</v>
      </c>
      <c r="E31" s="9">
        <v>4.4999999999999998E-2</v>
      </c>
      <c r="F31" s="13">
        <v>4.4999999999999998E-2</v>
      </c>
      <c r="G31" s="13" t="s">
        <v>85</v>
      </c>
      <c r="H31" s="14" t="s">
        <v>114</v>
      </c>
      <c r="J31" s="33" t="s">
        <v>149</v>
      </c>
      <c r="K31" s="31">
        <v>4.4999999999999998E-2</v>
      </c>
      <c r="L31" s="43">
        <v>4.4999999999999998E-2</v>
      </c>
      <c r="M31" s="31">
        <v>4.4999999999999998E-2</v>
      </c>
      <c r="N31" s="31">
        <v>4.4999999999999998E-2</v>
      </c>
      <c r="O31" s="30">
        <v>4.4999999999999998E-2</v>
      </c>
      <c r="P31" s="30" t="s">
        <v>85</v>
      </c>
      <c r="Q31" s="32" t="s">
        <v>150</v>
      </c>
      <c r="T31" t="s">
        <v>38</v>
      </c>
      <c r="W31" s="54">
        <f>K31/14*1000</f>
        <v>3.2142857142857144</v>
      </c>
      <c r="X31" s="54">
        <f t="shared" ref="X31:AA34" si="2">L31/14*1000</f>
        <v>3.2142857142857144</v>
      </c>
      <c r="Y31" s="54">
        <f t="shared" si="2"/>
        <v>3.2142857142857144</v>
      </c>
      <c r="Z31" s="54">
        <f t="shared" si="2"/>
        <v>3.2142857142857144</v>
      </c>
      <c r="AA31" s="54">
        <f t="shared" si="2"/>
        <v>3.2142857142857144</v>
      </c>
    </row>
    <row r="32" spans="1:27">
      <c r="J32" s="24"/>
      <c r="K32" s="47">
        <v>4</v>
      </c>
      <c r="L32" s="47">
        <v>3</v>
      </c>
      <c r="M32" s="47">
        <v>4</v>
      </c>
      <c r="N32" s="47">
        <v>4</v>
      </c>
      <c r="O32" s="47">
        <v>3</v>
      </c>
      <c r="P32" s="47">
        <v>3</v>
      </c>
      <c r="Q32" s="24"/>
      <c r="T32" t="s">
        <v>39</v>
      </c>
      <c r="W32" s="54">
        <f t="shared" ref="W32:W34" si="3">K32/W$6*((1/14)*1000)/((1/12)*1000)</f>
        <v>6.8571428571428575E-2</v>
      </c>
      <c r="X32" s="54">
        <f t="shared" ref="X32" si="4">L32/X$6*((1/14)*1000)/((1/12)*1000)</f>
        <v>6.4285714285714279E-2</v>
      </c>
      <c r="Y32" s="54">
        <f t="shared" ref="Y32" si="5">M32/Y$6*((1/14)*1000)/((1/12)*1000)</f>
        <v>1.9047619047619049E-2</v>
      </c>
      <c r="Z32" s="54">
        <f t="shared" ref="Z32" si="6">N32/Z$6*((1/14)*1000)/((1/12)*1000)</f>
        <v>6.8571428571428575E-2</v>
      </c>
      <c r="AA32" s="54">
        <f t="shared" ref="AA32" si="7">O32/AA$6*((1/14)*1000)/((1/12)*1000)</f>
        <v>5.1428571428571428E-2</v>
      </c>
    </row>
    <row r="33" spans="1:27" ht="42" thickBot="1">
      <c r="A33" s="8" t="s">
        <v>117</v>
      </c>
      <c r="B33" s="9">
        <v>2</v>
      </c>
      <c r="C33" s="9">
        <v>3</v>
      </c>
      <c r="D33" s="9">
        <v>2</v>
      </c>
      <c r="E33" s="9">
        <v>2</v>
      </c>
      <c r="F33" s="13">
        <v>2</v>
      </c>
      <c r="G33" s="13" t="s">
        <v>84</v>
      </c>
      <c r="H33" s="14" t="s">
        <v>118</v>
      </c>
      <c r="J33" s="33" t="s">
        <v>151</v>
      </c>
      <c r="K33" s="31">
        <v>2</v>
      </c>
      <c r="L33" s="31">
        <v>3</v>
      </c>
      <c r="M33" s="31">
        <v>2</v>
      </c>
      <c r="N33" s="31">
        <v>2</v>
      </c>
      <c r="O33" s="30">
        <v>2</v>
      </c>
      <c r="P33" s="30" t="s">
        <v>84</v>
      </c>
      <c r="Q33" s="32" t="s">
        <v>152</v>
      </c>
      <c r="T33" t="s">
        <v>40</v>
      </c>
      <c r="W33" s="54">
        <f t="shared" ref="W33:W35" si="8">K33/W$6*((1/14)*1000)/((1/12)*1000)</f>
        <v>3.4285714285714287E-2</v>
      </c>
      <c r="X33" s="54">
        <f t="shared" ref="X33:X35" si="9">L33/X$6*((1/14)*1000)/((1/12)*1000)</f>
        <v>6.4285714285714279E-2</v>
      </c>
      <c r="Y33" s="54">
        <f t="shared" ref="Y33:Y35" si="10">M33/Y$6*((1/14)*1000)/((1/12)*1000)</f>
        <v>9.5238095238095247E-3</v>
      </c>
      <c r="Z33" s="54">
        <f t="shared" ref="Z33:Z35" si="11">N33/Z$6*((1/14)*1000)/((1/12)*1000)</f>
        <v>3.4285714285714287E-2</v>
      </c>
      <c r="AA33" s="54">
        <f t="shared" ref="AA33:AA35" si="12">O33/AA$6*((1/14)*1000)/((1/12)*1000)</f>
        <v>3.4285714285714287E-2</v>
      </c>
    </row>
    <row r="34" spans="1:27" ht="42" thickBot="1">
      <c r="A34" s="8" t="s">
        <v>115</v>
      </c>
      <c r="B34" s="9">
        <v>4</v>
      </c>
      <c r="C34" s="9">
        <v>9</v>
      </c>
      <c r="D34" s="9">
        <v>4</v>
      </c>
      <c r="E34" s="9">
        <v>4</v>
      </c>
      <c r="F34" s="13">
        <v>4</v>
      </c>
      <c r="G34" s="13" t="s">
        <v>84</v>
      </c>
      <c r="H34" s="14" t="s">
        <v>116</v>
      </c>
      <c r="J34" s="33" t="s">
        <v>153</v>
      </c>
      <c r="K34" s="31">
        <v>4</v>
      </c>
      <c r="L34" s="31">
        <v>9</v>
      </c>
      <c r="M34" s="31">
        <v>4</v>
      </c>
      <c r="N34" s="31">
        <v>4</v>
      </c>
      <c r="O34" s="30">
        <v>4</v>
      </c>
      <c r="P34" s="30" t="s">
        <v>84</v>
      </c>
      <c r="Q34" s="32" t="s">
        <v>154</v>
      </c>
      <c r="T34" t="s">
        <v>41</v>
      </c>
      <c r="W34" s="54">
        <f t="shared" si="8"/>
        <v>6.8571428571428575E-2</v>
      </c>
      <c r="X34" s="54">
        <f t="shared" si="9"/>
        <v>0.19285714285714289</v>
      </c>
      <c r="Y34" s="54">
        <f t="shared" si="10"/>
        <v>1.9047619047619049E-2</v>
      </c>
      <c r="Z34" s="54">
        <f t="shared" si="11"/>
        <v>6.8571428571428575E-2</v>
      </c>
      <c r="AA34" s="54">
        <f t="shared" si="12"/>
        <v>6.8571428571428575E-2</v>
      </c>
    </row>
    <row r="35" spans="1:27" ht="42" thickBot="1">
      <c r="A35" s="8" t="s">
        <v>111</v>
      </c>
      <c r="B35" s="9">
        <v>1.5</v>
      </c>
      <c r="C35" s="9">
        <v>1.5</v>
      </c>
      <c r="D35" s="9">
        <v>1.5</v>
      </c>
      <c r="E35" s="9">
        <v>1.5</v>
      </c>
      <c r="F35" s="13">
        <v>1.5</v>
      </c>
      <c r="G35" s="13" t="s">
        <v>84</v>
      </c>
      <c r="H35" s="14" t="s">
        <v>112</v>
      </c>
      <c r="J35" s="33" t="s">
        <v>155</v>
      </c>
      <c r="K35" s="31">
        <v>1.5</v>
      </c>
      <c r="L35" s="31">
        <v>1.5</v>
      </c>
      <c r="M35" s="31">
        <v>1.5</v>
      </c>
      <c r="N35" s="31">
        <v>1.5</v>
      </c>
      <c r="O35" s="30">
        <v>1.5</v>
      </c>
      <c r="P35" s="30" t="s">
        <v>84</v>
      </c>
      <c r="Q35" s="32" t="s">
        <v>156</v>
      </c>
      <c r="T35" t="s">
        <v>42</v>
      </c>
      <c r="W35" s="54">
        <f t="shared" si="8"/>
        <v>2.5714285714285714E-2</v>
      </c>
      <c r="X35" s="54">
        <f t="shared" si="9"/>
        <v>3.214285714285714E-2</v>
      </c>
      <c r="Y35" s="54">
        <f t="shared" si="10"/>
        <v>7.1428571428571435E-3</v>
      </c>
      <c r="Z35" s="54">
        <f t="shared" si="11"/>
        <v>2.5714285714285714E-2</v>
      </c>
      <c r="AA35" s="54">
        <f t="shared" si="12"/>
        <v>2.5714285714285714E-2</v>
      </c>
    </row>
    <row r="36" spans="1:27">
      <c r="J36" s="24"/>
      <c r="K36" s="24"/>
      <c r="L36" s="24"/>
      <c r="M36" s="24"/>
      <c r="N36" s="24"/>
      <c r="O36" s="24"/>
      <c r="P36" s="24"/>
      <c r="Q36" s="24"/>
      <c r="T36" t="s">
        <v>43</v>
      </c>
      <c r="W36" s="54">
        <v>2</v>
      </c>
      <c r="X36" s="54">
        <v>2</v>
      </c>
      <c r="Y36" s="54">
        <v>2</v>
      </c>
      <c r="Z36" s="54">
        <v>2</v>
      </c>
      <c r="AA36" s="54">
        <v>2</v>
      </c>
    </row>
    <row r="37" spans="1:27">
      <c r="J37" s="24"/>
      <c r="K37" s="24"/>
      <c r="L37" s="24"/>
      <c r="M37" s="24"/>
      <c r="N37" s="24"/>
      <c r="O37" s="24"/>
      <c r="P37" s="24"/>
      <c r="Q37" s="24"/>
      <c r="T37" t="s">
        <v>44</v>
      </c>
      <c r="W37" s="54">
        <v>1.7142999999999999E-2</v>
      </c>
      <c r="X37" s="54">
        <v>2.1429E-2</v>
      </c>
      <c r="Y37" s="54">
        <v>4.7619000000000003E-3</v>
      </c>
      <c r="Z37" s="54">
        <v>1.7142999999999999E-2</v>
      </c>
      <c r="AA37" s="54">
        <v>1.7142999999999999E-2</v>
      </c>
    </row>
    <row r="38" spans="1:27">
      <c r="J38" s="24"/>
      <c r="K38" s="24"/>
      <c r="L38" s="24"/>
      <c r="M38" s="24"/>
      <c r="N38" s="24"/>
      <c r="O38" s="24"/>
      <c r="P38" s="24"/>
      <c r="Q38" s="24"/>
      <c r="T38" t="s">
        <v>45</v>
      </c>
      <c r="W38" s="54">
        <v>1</v>
      </c>
      <c r="X38" s="54">
        <v>1</v>
      </c>
      <c r="Y38" s="54">
        <v>1</v>
      </c>
      <c r="Z38" s="54">
        <v>1</v>
      </c>
      <c r="AA38" s="54">
        <v>1</v>
      </c>
    </row>
    <row r="39" spans="1:27">
      <c r="J39" s="24"/>
      <c r="K39" s="24"/>
      <c r="L39" s="24"/>
      <c r="M39" s="24"/>
      <c r="N39" s="24"/>
      <c r="O39" s="24"/>
      <c r="P39" s="24"/>
      <c r="Q39" s="24"/>
      <c r="T39" t="s">
        <v>46</v>
      </c>
      <c r="W39" s="54">
        <v>2</v>
      </c>
      <c r="X39" s="54">
        <v>2</v>
      </c>
      <c r="Y39" s="54">
        <v>2</v>
      </c>
      <c r="Z39" s="54">
        <v>2</v>
      </c>
      <c r="AA39" s="54">
        <v>2</v>
      </c>
    </row>
    <row r="40" spans="1:27">
      <c r="J40" s="24"/>
      <c r="K40" s="24"/>
      <c r="L40" s="24"/>
      <c r="M40" s="24"/>
      <c r="N40" s="24"/>
      <c r="O40" s="24"/>
      <c r="P40" s="24"/>
      <c r="Q40" s="24"/>
      <c r="T40" t="s">
        <v>47</v>
      </c>
      <c r="W40" s="54">
        <v>0.05</v>
      </c>
      <c r="X40" s="54">
        <v>0.05</v>
      </c>
      <c r="Y40" s="54">
        <v>0.05</v>
      </c>
      <c r="Z40" s="54">
        <v>0.05</v>
      </c>
      <c r="AA40" s="54">
        <v>0.05</v>
      </c>
    </row>
    <row r="41" spans="1:27" ht="42" thickBot="1">
      <c r="A41" s="8" t="s">
        <v>105</v>
      </c>
      <c r="B41" s="9">
        <v>8.9999999999999993E-3</v>
      </c>
      <c r="C41" s="9">
        <v>3.0000000000000001E-3</v>
      </c>
      <c r="D41" s="9">
        <v>3.0000000000000001E-3</v>
      </c>
      <c r="E41" s="9">
        <v>8.9999999999999993E-3</v>
      </c>
      <c r="F41" s="13">
        <v>6.0000000000000001E-3</v>
      </c>
      <c r="G41" s="13" t="s">
        <v>81</v>
      </c>
      <c r="H41" s="14" t="s">
        <v>106</v>
      </c>
      <c r="J41" s="33" t="s">
        <v>157</v>
      </c>
      <c r="K41" s="43">
        <v>5.0000000000000001E-3</v>
      </c>
      <c r="L41" s="43">
        <v>5.0000000000000001E-3</v>
      </c>
      <c r="M41" s="31">
        <v>3.0000000000000001E-3</v>
      </c>
      <c r="N41" s="31">
        <v>8.9999999999999993E-3</v>
      </c>
      <c r="O41" s="46">
        <v>5.0000000000000001E-3</v>
      </c>
      <c r="P41" s="30" t="s">
        <v>81</v>
      </c>
      <c r="Q41" s="32" t="s">
        <v>158</v>
      </c>
      <c r="T41" t="s">
        <v>48</v>
      </c>
      <c r="W41" s="54">
        <f>K41/14*1000</f>
        <v>0.35714285714285715</v>
      </c>
      <c r="X41" s="54">
        <f t="shared" ref="X41:AA41" si="13">L41/14*1000</f>
        <v>0.35714285714285715</v>
      </c>
      <c r="Y41" s="54">
        <f t="shared" si="13"/>
        <v>0.2142857142857143</v>
      </c>
      <c r="Z41" s="54">
        <f t="shared" si="13"/>
        <v>0.64285714285714279</v>
      </c>
      <c r="AA41" s="54">
        <f t="shared" si="13"/>
        <v>0.35714285714285715</v>
      </c>
    </row>
    <row r="42" spans="1:27">
      <c r="J42" s="24"/>
      <c r="K42" s="24">
        <v>0.4</v>
      </c>
      <c r="L42" s="24">
        <v>0.3</v>
      </c>
      <c r="M42" s="24">
        <v>0.3</v>
      </c>
      <c r="N42" s="24">
        <v>0.4</v>
      </c>
      <c r="O42" s="24">
        <v>0.4</v>
      </c>
      <c r="P42" s="24"/>
      <c r="Q42" s="24"/>
      <c r="T42" t="s">
        <v>49</v>
      </c>
      <c r="W42" s="54">
        <f t="shared" ref="W42:W44" si="14">K42/W$6*((1/31)*1000)/((1/12)*1000)</f>
        <v>3.096774193548387E-3</v>
      </c>
      <c r="X42" s="54">
        <f t="shared" ref="X42:X44" si="15">L42/X$6*((1/31)*1000)/((1/12)*1000)</f>
        <v>2.9032258064516127E-3</v>
      </c>
      <c r="Y42" s="54">
        <f t="shared" ref="Y42:Y44" si="16">M42/Y$6*((1/31)*1000)/((1/12)*1000)</f>
        <v>6.4516129032258064E-4</v>
      </c>
      <c r="Z42" s="54">
        <f t="shared" ref="Z42:Z44" si="17">N42/Z$6*((1/31)*1000)/((1/12)*1000)</f>
        <v>3.096774193548387E-3</v>
      </c>
      <c r="AA42" s="54">
        <f t="shared" ref="AA42:AA44" si="18">O42/AA$6*((1/31)*1000)/((1/12)*1000)</f>
        <v>3.096774193548387E-3</v>
      </c>
    </row>
    <row r="43" spans="1:27" ht="42" thickBot="1">
      <c r="A43" s="8" t="s">
        <v>109</v>
      </c>
      <c r="B43" s="9">
        <v>0.1</v>
      </c>
      <c r="C43" s="9">
        <v>0.3</v>
      </c>
      <c r="D43" s="9">
        <v>0.1</v>
      </c>
      <c r="E43" s="9">
        <v>0.18</v>
      </c>
      <c r="F43" s="13">
        <v>0.13</v>
      </c>
      <c r="G43" s="13" t="s">
        <v>83</v>
      </c>
      <c r="H43" s="14" t="s">
        <v>110</v>
      </c>
      <c r="J43" s="33" t="s">
        <v>159</v>
      </c>
      <c r="K43" s="31">
        <v>0.1</v>
      </c>
      <c r="L43" s="31">
        <v>0.3</v>
      </c>
      <c r="M43" s="31">
        <v>0.1</v>
      </c>
      <c r="N43" s="31">
        <v>0.18</v>
      </c>
      <c r="O43" s="30">
        <v>0.13</v>
      </c>
      <c r="P43" s="30" t="s">
        <v>83</v>
      </c>
      <c r="Q43" s="32" t="s">
        <v>160</v>
      </c>
      <c r="T43" t="s">
        <v>50</v>
      </c>
      <c r="W43" s="54">
        <f t="shared" si="14"/>
        <v>7.7419354838709675E-4</v>
      </c>
      <c r="X43" s="54">
        <f t="shared" si="15"/>
        <v>2.9032258064516127E-3</v>
      </c>
      <c r="Y43" s="54">
        <f t="shared" si="16"/>
        <v>2.1505376344086021E-4</v>
      </c>
      <c r="Z43" s="54">
        <f t="shared" si="17"/>
        <v>1.3935483870967742E-3</v>
      </c>
      <c r="AA43" s="54">
        <f t="shared" si="18"/>
        <v>1.0064516129032258E-3</v>
      </c>
    </row>
    <row r="44" spans="1:27" ht="42" thickBot="1">
      <c r="A44" s="8" t="s">
        <v>107</v>
      </c>
      <c r="B44" s="9">
        <v>1</v>
      </c>
      <c r="C44" s="9">
        <v>2</v>
      </c>
      <c r="D44" s="9">
        <v>1</v>
      </c>
      <c r="E44" s="9">
        <v>1.8</v>
      </c>
      <c r="F44" s="13">
        <v>1.3</v>
      </c>
      <c r="G44" s="13" t="s">
        <v>82</v>
      </c>
      <c r="H44" s="14" t="s">
        <v>108</v>
      </c>
      <c r="J44" s="33" t="s">
        <v>161</v>
      </c>
      <c r="K44" s="31">
        <v>1</v>
      </c>
      <c r="L44" s="31">
        <v>2</v>
      </c>
      <c r="M44" s="31">
        <v>1</v>
      </c>
      <c r="N44" s="31">
        <v>1.8</v>
      </c>
      <c r="O44" s="30">
        <v>1.3</v>
      </c>
      <c r="P44" s="30" t="s">
        <v>82</v>
      </c>
      <c r="Q44" s="32" t="s">
        <v>162</v>
      </c>
      <c r="T44" t="s">
        <v>51</v>
      </c>
      <c r="W44" s="54">
        <f t="shared" si="14"/>
        <v>7.7419354838709677E-3</v>
      </c>
      <c r="X44" s="54">
        <f t="shared" si="15"/>
        <v>1.935483870967742E-2</v>
      </c>
      <c r="Y44" s="54">
        <f t="shared" si="16"/>
        <v>2.1505376344086021E-3</v>
      </c>
      <c r="Z44" s="54">
        <f t="shared" si="17"/>
        <v>1.3935483870967744E-2</v>
      </c>
      <c r="AA44" s="54">
        <f t="shared" si="18"/>
        <v>1.006451612903226E-2</v>
      </c>
    </row>
    <row r="45" spans="1:27" ht="42" thickBot="1">
      <c r="A45" s="8" t="s">
        <v>103</v>
      </c>
      <c r="B45" s="9">
        <v>1</v>
      </c>
      <c r="C45" s="9">
        <v>2</v>
      </c>
      <c r="D45" s="9">
        <v>0.7</v>
      </c>
      <c r="E45" s="9">
        <v>0.4</v>
      </c>
      <c r="F45" s="13">
        <v>1</v>
      </c>
      <c r="G45" s="13" t="s">
        <v>80</v>
      </c>
      <c r="H45" s="14" t="s">
        <v>104</v>
      </c>
      <c r="J45" s="33" t="s">
        <v>163</v>
      </c>
      <c r="K45" s="31">
        <v>1</v>
      </c>
      <c r="L45" s="43">
        <v>1</v>
      </c>
      <c r="M45" s="31">
        <v>0.7</v>
      </c>
      <c r="N45" s="31">
        <v>0.4</v>
      </c>
      <c r="O45" s="30">
        <v>1</v>
      </c>
      <c r="P45" s="30" t="s">
        <v>80</v>
      </c>
      <c r="Q45" s="32" t="s">
        <v>164</v>
      </c>
      <c r="T45" t="s">
        <v>52</v>
      </c>
      <c r="W45" s="54">
        <f>K45/W$6*((1/31)*1000)/((1/12)*1000)</f>
        <v>7.7419354838709677E-3</v>
      </c>
      <c r="X45" s="54">
        <f t="shared" ref="X45:AA45" si="19">L45/X$6*((1/31)*1000)/((1/12)*1000)</f>
        <v>9.6774193548387101E-3</v>
      </c>
      <c r="Y45" s="54">
        <f t="shared" si="19"/>
        <v>1.5053763440860215E-3</v>
      </c>
      <c r="Z45" s="54">
        <f t="shared" si="19"/>
        <v>3.096774193548387E-3</v>
      </c>
      <c r="AA45" s="54">
        <f t="shared" si="19"/>
        <v>7.7419354838709677E-3</v>
      </c>
    </row>
    <row r="46" spans="1:27" ht="18">
      <c r="J46" s="24"/>
      <c r="K46" s="24"/>
      <c r="L46" s="24"/>
      <c r="M46" s="24"/>
      <c r="N46" s="52">
        <v>1</v>
      </c>
      <c r="O46" s="53">
        <v>1</v>
      </c>
      <c r="P46" s="24"/>
      <c r="Q46" s="24"/>
      <c r="T46" t="s">
        <v>53</v>
      </c>
      <c r="W46" s="54">
        <v>0</v>
      </c>
      <c r="X46" s="54">
        <v>0</v>
      </c>
      <c r="Y46" s="54">
        <v>0</v>
      </c>
      <c r="Z46" s="54">
        <v>1</v>
      </c>
      <c r="AA46" s="54">
        <v>1</v>
      </c>
    </row>
    <row r="47" spans="1:27">
      <c r="J47" s="24"/>
      <c r="K47" s="24"/>
      <c r="L47" s="24"/>
      <c r="M47" s="24"/>
      <c r="N47" s="47">
        <v>0.1</v>
      </c>
      <c r="O47" s="47">
        <v>0.02</v>
      </c>
      <c r="P47" s="24"/>
      <c r="Q47" s="24"/>
      <c r="T47" t="s">
        <v>54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</row>
    <row r="48" spans="1:27" ht="43" thickBot="1">
      <c r="A48" s="8" t="s">
        <v>123</v>
      </c>
      <c r="B48" s="13" t="s">
        <v>86</v>
      </c>
      <c r="C48" s="13" t="s">
        <v>86</v>
      </c>
      <c r="D48" s="13" t="s">
        <v>86</v>
      </c>
      <c r="E48" s="9">
        <v>0.15</v>
      </c>
      <c r="F48" s="13">
        <v>5.5E-2</v>
      </c>
      <c r="G48" s="13" t="s">
        <v>87</v>
      </c>
      <c r="H48" s="14" t="s">
        <v>124</v>
      </c>
      <c r="J48" s="33" t="s">
        <v>165</v>
      </c>
      <c r="K48" s="30" t="s">
        <v>86</v>
      </c>
      <c r="L48" s="30" t="s">
        <v>86</v>
      </c>
      <c r="M48" s="30" t="s">
        <v>86</v>
      </c>
      <c r="N48" s="31">
        <v>0.15</v>
      </c>
      <c r="O48" s="30">
        <v>5.5E-2</v>
      </c>
      <c r="P48" s="30" t="s">
        <v>87</v>
      </c>
      <c r="Q48" s="32" t="s">
        <v>166</v>
      </c>
      <c r="T48" t="s">
        <v>55</v>
      </c>
      <c r="W48" s="54">
        <v>0</v>
      </c>
      <c r="X48" s="54">
        <v>0</v>
      </c>
      <c r="Y48" s="54">
        <v>0</v>
      </c>
      <c r="Z48" s="54">
        <v>1.9573</v>
      </c>
      <c r="AA48" s="54">
        <v>5.3380999999999998</v>
      </c>
    </row>
    <row r="49" spans="14:27" ht="18">
      <c r="N49" s="52">
        <v>60</v>
      </c>
      <c r="O49" s="53">
        <v>40</v>
      </c>
      <c r="Q49" t="s">
        <v>168</v>
      </c>
      <c r="T49" t="s">
        <v>56</v>
      </c>
      <c r="W49" s="54">
        <v>0</v>
      </c>
      <c r="X49" s="54">
        <v>0</v>
      </c>
      <c r="Y49" s="54">
        <v>0</v>
      </c>
      <c r="Z49" s="54">
        <v>0.34164</v>
      </c>
      <c r="AA49" s="54">
        <v>0.51246000000000003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5F9A-9991-674D-A90D-F2FAFE3E9DC6}">
  <dimension ref="A2:G49"/>
  <sheetViews>
    <sheetView tabSelected="1" workbookViewId="0">
      <selection activeCell="A2" sqref="A2:G49"/>
    </sheetView>
  </sheetViews>
  <sheetFormatPr baseColWidth="10" defaultRowHeight="16"/>
  <sheetData>
    <row r="2" spans="1:7">
      <c r="A2" t="s">
        <v>9</v>
      </c>
      <c r="B2" t="s">
        <v>169</v>
      </c>
      <c r="C2" t="s">
        <v>3</v>
      </c>
      <c r="D2" t="s">
        <v>5</v>
      </c>
      <c r="E2" t="s">
        <v>6</v>
      </c>
      <c r="F2" t="s">
        <v>129</v>
      </c>
      <c r="G2" t="s">
        <v>130</v>
      </c>
    </row>
    <row r="3" spans="1:7">
      <c r="A3" t="s">
        <v>10</v>
      </c>
      <c r="B3" t="s">
        <v>169</v>
      </c>
      <c r="C3">
        <v>1</v>
      </c>
      <c r="D3">
        <v>5</v>
      </c>
      <c r="E3">
        <v>5</v>
      </c>
      <c r="F3">
        <v>10</v>
      </c>
      <c r="G3">
        <v>2</v>
      </c>
    </row>
    <row r="4" spans="1:7">
      <c r="A4" t="s">
        <v>11</v>
      </c>
      <c r="B4" t="s">
        <v>169</v>
      </c>
      <c r="C4">
        <v>0.5</v>
      </c>
      <c r="D4">
        <v>0.5</v>
      </c>
      <c r="E4">
        <v>0.5</v>
      </c>
      <c r="F4">
        <v>0.5</v>
      </c>
      <c r="G4">
        <v>0.5</v>
      </c>
    </row>
    <row r="5" spans="1:7">
      <c r="A5" t="s">
        <v>12</v>
      </c>
      <c r="B5" t="s">
        <v>169</v>
      </c>
      <c r="C5">
        <v>0.1</v>
      </c>
      <c r="D5">
        <v>-0.35</v>
      </c>
      <c r="E5">
        <v>-0.23</v>
      </c>
      <c r="F5">
        <v>-9.3000000000000007</v>
      </c>
      <c r="G5">
        <v>-9.3000000000000007</v>
      </c>
    </row>
    <row r="6" spans="1:7">
      <c r="A6" t="s">
        <v>13</v>
      </c>
      <c r="B6" t="s">
        <v>169</v>
      </c>
      <c r="C6">
        <v>50</v>
      </c>
      <c r="D6">
        <v>40</v>
      </c>
      <c r="E6">
        <v>180</v>
      </c>
      <c r="F6">
        <v>50</v>
      </c>
      <c r="G6">
        <v>50</v>
      </c>
    </row>
    <row r="7" spans="1:7">
      <c r="A7" t="s">
        <v>14</v>
      </c>
      <c r="B7" t="s">
        <v>169</v>
      </c>
      <c r="C7">
        <v>0.8</v>
      </c>
      <c r="D7">
        <v>0.8</v>
      </c>
      <c r="E7">
        <v>1</v>
      </c>
      <c r="F7">
        <v>1.99</v>
      </c>
      <c r="G7">
        <v>1.7</v>
      </c>
    </row>
    <row r="8" spans="1:7">
      <c r="A8" t="s">
        <v>15</v>
      </c>
      <c r="B8" t="s">
        <v>169</v>
      </c>
      <c r="C8">
        <v>1</v>
      </c>
      <c r="D8">
        <v>1</v>
      </c>
      <c r="E8">
        <v>1</v>
      </c>
      <c r="F8">
        <v>1</v>
      </c>
      <c r="G8">
        <v>1</v>
      </c>
    </row>
    <row r="9" spans="1:7">
      <c r="A9" t="s">
        <v>16</v>
      </c>
      <c r="B9" t="s">
        <v>169</v>
      </c>
      <c r="C9">
        <v>1.0900000000000001</v>
      </c>
      <c r="D9">
        <v>1.06</v>
      </c>
      <c r="E9">
        <v>1.06</v>
      </c>
      <c r="F9">
        <v>1.048</v>
      </c>
      <c r="G9">
        <v>1.075</v>
      </c>
    </row>
    <row r="10" spans="1:7">
      <c r="A10" t="s">
        <v>17</v>
      </c>
      <c r="B10" t="s">
        <v>169</v>
      </c>
      <c r="C10">
        <v>23</v>
      </c>
      <c r="D10">
        <v>12</v>
      </c>
      <c r="E10">
        <v>20</v>
      </c>
      <c r="F10">
        <v>7</v>
      </c>
      <c r="G10">
        <v>20</v>
      </c>
    </row>
    <row r="11" spans="1:7">
      <c r="A11" t="s">
        <v>18</v>
      </c>
      <c r="B11" t="s">
        <v>169</v>
      </c>
      <c r="C11">
        <v>30</v>
      </c>
      <c r="D11">
        <v>29</v>
      </c>
      <c r="E11">
        <v>21</v>
      </c>
      <c r="F11">
        <v>9.8000000000000007</v>
      </c>
      <c r="G11">
        <v>23</v>
      </c>
    </row>
    <row r="12" spans="1:7">
      <c r="A12" t="s">
        <v>19</v>
      </c>
      <c r="B12" t="s">
        <v>169</v>
      </c>
      <c r="C12">
        <v>39</v>
      </c>
      <c r="D12">
        <v>35</v>
      </c>
      <c r="E12">
        <v>27.5</v>
      </c>
      <c r="F12">
        <v>18.5</v>
      </c>
      <c r="G12">
        <v>31</v>
      </c>
    </row>
    <row r="13" spans="1:7">
      <c r="A13" t="s">
        <v>20</v>
      </c>
      <c r="B13" t="s">
        <v>169</v>
      </c>
      <c r="C13">
        <v>2</v>
      </c>
      <c r="D13">
        <v>0</v>
      </c>
      <c r="E13">
        <v>0</v>
      </c>
      <c r="F13">
        <v>0</v>
      </c>
      <c r="G13">
        <v>0</v>
      </c>
    </row>
    <row r="14" spans="1:7">
      <c r="A14" t="s">
        <v>21</v>
      </c>
      <c r="B14" t="s">
        <v>169</v>
      </c>
      <c r="C14">
        <v>130</v>
      </c>
      <c r="D14">
        <v>100</v>
      </c>
      <c r="E14">
        <v>40</v>
      </c>
      <c r="F14">
        <v>60</v>
      </c>
      <c r="G14">
        <v>60</v>
      </c>
    </row>
    <row r="15" spans="1:7">
      <c r="A15" t="s">
        <v>22</v>
      </c>
      <c r="B15" t="s">
        <v>169</v>
      </c>
      <c r="C15">
        <v>1300</v>
      </c>
      <c r="D15">
        <v>100</v>
      </c>
      <c r="E15">
        <v>200</v>
      </c>
      <c r="F15">
        <v>70</v>
      </c>
      <c r="G15">
        <v>70</v>
      </c>
    </row>
    <row r="16" spans="1:7">
      <c r="A16" t="s">
        <v>23</v>
      </c>
      <c r="B16" t="s">
        <v>169</v>
      </c>
      <c r="C16">
        <v>4.7999999999999996E-3</v>
      </c>
      <c r="D16">
        <v>4.2000000000000006E-3</v>
      </c>
      <c r="E16">
        <v>9.3333333333333343E-4</v>
      </c>
      <c r="F16">
        <v>4.7999999999999996E-3</v>
      </c>
      <c r="G16">
        <v>4.7999999999999996E-3</v>
      </c>
    </row>
    <row r="17" spans="1:7">
      <c r="A17" t="s">
        <v>24</v>
      </c>
      <c r="B17" t="s">
        <v>169</v>
      </c>
      <c r="C17">
        <v>2.5000000000000001E-2</v>
      </c>
      <c r="D17">
        <v>2.5000000000000001E-2</v>
      </c>
      <c r="E17">
        <v>2.5000000000000001E-2</v>
      </c>
      <c r="F17">
        <v>2.5000000000000001E-2</v>
      </c>
      <c r="G17">
        <v>2.5000000000000001E-2</v>
      </c>
    </row>
    <row r="18" spans="1:7">
      <c r="A18" t="s">
        <v>25</v>
      </c>
      <c r="B18" t="s">
        <v>169</v>
      </c>
      <c r="C18">
        <v>0.17</v>
      </c>
      <c r="D18">
        <v>0.11</v>
      </c>
      <c r="E18">
        <v>0.2</v>
      </c>
      <c r="F18">
        <v>0.13</v>
      </c>
      <c r="G18">
        <v>0.15</v>
      </c>
    </row>
    <row r="19" spans="1:7">
      <c r="A19" t="s">
        <v>26</v>
      </c>
      <c r="B19" t="s">
        <v>169</v>
      </c>
      <c r="C19">
        <v>1.06</v>
      </c>
      <c r="D19">
        <v>1.08</v>
      </c>
      <c r="E19">
        <v>1.08</v>
      </c>
      <c r="F19">
        <v>1.0900000000000001</v>
      </c>
      <c r="G19">
        <v>1.0349999999999999</v>
      </c>
    </row>
    <row r="20" spans="1:7">
      <c r="A20" t="s">
        <v>27</v>
      </c>
      <c r="B20" t="s">
        <v>169</v>
      </c>
      <c r="C20">
        <v>0.5</v>
      </c>
      <c r="D20">
        <v>0.2</v>
      </c>
      <c r="E20">
        <v>0.2</v>
      </c>
      <c r="F20">
        <v>0.3</v>
      </c>
      <c r="G20">
        <v>0.3</v>
      </c>
    </row>
    <row r="21" spans="1:7">
      <c r="A21" t="s">
        <v>28</v>
      </c>
      <c r="B21" t="s">
        <v>169</v>
      </c>
      <c r="C21">
        <v>0.7</v>
      </c>
      <c r="D21">
        <v>0.2</v>
      </c>
      <c r="E21">
        <v>0.4</v>
      </c>
      <c r="F21">
        <v>0.4</v>
      </c>
      <c r="G21">
        <v>0.4</v>
      </c>
    </row>
    <row r="22" spans="1:7">
      <c r="A22" t="s">
        <v>29</v>
      </c>
      <c r="B22" t="s">
        <v>169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30</v>
      </c>
      <c r="B23" t="s">
        <v>169</v>
      </c>
      <c r="C23">
        <v>3</v>
      </c>
      <c r="D23">
        <v>2.5</v>
      </c>
      <c r="E23">
        <v>2</v>
      </c>
      <c r="F23">
        <v>5</v>
      </c>
      <c r="G23">
        <v>5</v>
      </c>
    </row>
    <row r="24" spans="1:7">
      <c r="A24" t="s">
        <v>31</v>
      </c>
      <c r="B24" t="s">
        <v>169</v>
      </c>
      <c r="C24">
        <v>36</v>
      </c>
      <c r="D24">
        <v>36</v>
      </c>
      <c r="E24">
        <v>36</v>
      </c>
      <c r="F24">
        <v>36</v>
      </c>
      <c r="G24">
        <v>36</v>
      </c>
    </row>
    <row r="25" spans="1:7">
      <c r="A25" t="s">
        <v>32</v>
      </c>
      <c r="B25" t="s">
        <v>169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33</v>
      </c>
      <c r="B26" t="s">
        <v>169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>
      <c r="A27" t="s">
        <v>34</v>
      </c>
      <c r="B27" t="s">
        <v>169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35</v>
      </c>
      <c r="B28" t="s">
        <v>169</v>
      </c>
      <c r="C28">
        <v>1</v>
      </c>
      <c r="D28">
        <v>0</v>
      </c>
      <c r="E28">
        <v>0</v>
      </c>
      <c r="F28">
        <v>0</v>
      </c>
      <c r="G28">
        <v>0</v>
      </c>
    </row>
    <row r="29" spans="1:7">
      <c r="A29" t="s">
        <v>36</v>
      </c>
      <c r="B29" t="s">
        <v>169</v>
      </c>
      <c r="C29">
        <v>2</v>
      </c>
      <c r="D29">
        <v>2</v>
      </c>
      <c r="E29">
        <v>2</v>
      </c>
      <c r="F29">
        <v>2</v>
      </c>
      <c r="G29">
        <v>2</v>
      </c>
    </row>
    <row r="30" spans="1:7">
      <c r="A30" t="s">
        <v>37</v>
      </c>
      <c r="B30" t="s">
        <v>169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38</v>
      </c>
      <c r="B31" t="s">
        <v>169</v>
      </c>
      <c r="C31" s="55">
        <v>3.2142857142857144</v>
      </c>
      <c r="D31" s="55">
        <v>3.2142857142857144</v>
      </c>
      <c r="E31" s="55">
        <v>3.2142857142857144</v>
      </c>
      <c r="F31" s="55">
        <v>3.2142857142857144</v>
      </c>
      <c r="G31" s="55">
        <v>3.2142857142857144</v>
      </c>
    </row>
    <row r="32" spans="1:7">
      <c r="A32" t="s">
        <v>39</v>
      </c>
      <c r="B32" t="s">
        <v>169</v>
      </c>
      <c r="C32" s="55">
        <v>6.8571428571428575E-2</v>
      </c>
      <c r="D32" s="55">
        <v>6.4285714285714279E-2</v>
      </c>
      <c r="E32" s="55">
        <v>1.9047619047619049E-2</v>
      </c>
      <c r="F32" s="55">
        <v>6.8571428571428575E-2</v>
      </c>
      <c r="G32" s="55">
        <v>5.1428571428571428E-2</v>
      </c>
    </row>
    <row r="33" spans="1:7">
      <c r="A33" t="s">
        <v>40</v>
      </c>
      <c r="B33" t="s">
        <v>169</v>
      </c>
      <c r="C33" s="55">
        <v>3.4285714285714287E-2</v>
      </c>
      <c r="D33" s="55">
        <v>6.4285714285714279E-2</v>
      </c>
      <c r="E33" s="55">
        <v>9.5238095238095247E-3</v>
      </c>
      <c r="F33" s="55">
        <v>3.4285714285714287E-2</v>
      </c>
      <c r="G33" s="55">
        <v>3.4285714285714287E-2</v>
      </c>
    </row>
    <row r="34" spans="1:7">
      <c r="A34" t="s">
        <v>41</v>
      </c>
      <c r="B34" t="s">
        <v>169</v>
      </c>
      <c r="C34" s="55">
        <v>6.8571428571428575E-2</v>
      </c>
      <c r="D34" s="55">
        <v>0.19285714285714289</v>
      </c>
      <c r="E34" s="55">
        <v>1.9047619047619049E-2</v>
      </c>
      <c r="F34" s="55">
        <v>6.8571428571428575E-2</v>
      </c>
      <c r="G34" s="55">
        <v>6.8571428571428575E-2</v>
      </c>
    </row>
    <row r="35" spans="1:7">
      <c r="A35" t="s">
        <v>42</v>
      </c>
      <c r="B35" t="s">
        <v>169</v>
      </c>
      <c r="C35" s="55">
        <v>2.5714285714285714E-2</v>
      </c>
      <c r="D35" s="55">
        <v>3.214285714285714E-2</v>
      </c>
      <c r="E35" s="55">
        <v>7.1428571428571435E-3</v>
      </c>
      <c r="F35" s="55">
        <v>2.5714285714285714E-2</v>
      </c>
      <c r="G35" s="55">
        <v>2.5714285714285714E-2</v>
      </c>
    </row>
    <row r="36" spans="1:7">
      <c r="A36" t="s">
        <v>43</v>
      </c>
      <c r="B36" t="s">
        <v>169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>
      <c r="A37" t="s">
        <v>44</v>
      </c>
      <c r="B37" t="s">
        <v>169</v>
      </c>
      <c r="C37">
        <v>1.7142999999999999E-2</v>
      </c>
      <c r="D37">
        <v>2.1429E-2</v>
      </c>
      <c r="E37">
        <v>4.7619000000000003E-3</v>
      </c>
      <c r="F37">
        <v>1.7142999999999999E-2</v>
      </c>
      <c r="G37">
        <v>1.7142999999999999E-2</v>
      </c>
    </row>
    <row r="38" spans="1:7">
      <c r="A38" t="s">
        <v>45</v>
      </c>
      <c r="B38" t="s">
        <v>169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>
      <c r="A39" t="s">
        <v>46</v>
      </c>
      <c r="B39" t="s">
        <v>169</v>
      </c>
      <c r="C39">
        <v>2</v>
      </c>
      <c r="D39">
        <v>2</v>
      </c>
      <c r="E39">
        <v>2</v>
      </c>
      <c r="F39">
        <v>2</v>
      </c>
      <c r="G39">
        <v>2</v>
      </c>
    </row>
    <row r="40" spans="1:7">
      <c r="A40" t="s">
        <v>47</v>
      </c>
      <c r="B40" t="s">
        <v>169</v>
      </c>
      <c r="C40">
        <v>0.05</v>
      </c>
      <c r="D40">
        <v>0.05</v>
      </c>
      <c r="E40">
        <v>0.05</v>
      </c>
      <c r="F40">
        <v>0.05</v>
      </c>
      <c r="G40">
        <v>0.05</v>
      </c>
    </row>
    <row r="41" spans="1:7">
      <c r="A41" t="s">
        <v>48</v>
      </c>
      <c r="B41" t="s">
        <v>169</v>
      </c>
      <c r="C41" s="55">
        <v>0.35714285714285715</v>
      </c>
      <c r="D41" s="55">
        <v>0.35714285714285715</v>
      </c>
      <c r="E41" s="55">
        <v>0.2142857142857143</v>
      </c>
      <c r="F41" s="55">
        <v>0.64285714285714279</v>
      </c>
      <c r="G41" s="55">
        <v>0.35714285714285715</v>
      </c>
    </row>
    <row r="42" spans="1:7">
      <c r="A42" t="s">
        <v>49</v>
      </c>
      <c r="B42" t="s">
        <v>169</v>
      </c>
      <c r="C42" s="55">
        <v>3.096774193548387E-3</v>
      </c>
      <c r="D42" s="55">
        <v>2.9032258064516127E-3</v>
      </c>
      <c r="E42" s="55">
        <v>6.4516129032258064E-4</v>
      </c>
      <c r="F42" s="55">
        <v>3.096774193548387E-3</v>
      </c>
      <c r="G42" s="55">
        <v>3.096774193548387E-3</v>
      </c>
    </row>
    <row r="43" spans="1:7">
      <c r="A43" t="s">
        <v>50</v>
      </c>
      <c r="B43" t="s">
        <v>169</v>
      </c>
      <c r="C43" s="55">
        <v>7.7419354838709675E-4</v>
      </c>
      <c r="D43" s="55">
        <v>2.9032258064516127E-3</v>
      </c>
      <c r="E43" s="55">
        <v>2.1505376344086021E-4</v>
      </c>
      <c r="F43" s="55">
        <v>1.3935483870967742E-3</v>
      </c>
      <c r="G43" s="55">
        <v>1.0064516129032258E-3</v>
      </c>
    </row>
    <row r="44" spans="1:7">
      <c r="A44" t="s">
        <v>51</v>
      </c>
      <c r="B44" t="s">
        <v>169</v>
      </c>
      <c r="C44" s="55">
        <v>7.7419354838709677E-3</v>
      </c>
      <c r="D44" s="55">
        <v>1.935483870967742E-2</v>
      </c>
      <c r="E44" s="55">
        <v>2.1505376344086021E-3</v>
      </c>
      <c r="F44" s="55">
        <v>1.3935483870967744E-2</v>
      </c>
      <c r="G44" s="55">
        <v>1.006451612903226E-2</v>
      </c>
    </row>
    <row r="45" spans="1:7">
      <c r="A45" t="s">
        <v>52</v>
      </c>
      <c r="B45" t="s">
        <v>169</v>
      </c>
      <c r="C45" s="55">
        <v>7.7419354838709677E-3</v>
      </c>
      <c r="D45" s="55">
        <v>9.6774193548387101E-3</v>
      </c>
      <c r="E45" s="55">
        <v>1.5053763440860215E-3</v>
      </c>
      <c r="F45" s="55">
        <v>3.096774193548387E-3</v>
      </c>
      <c r="G45" s="55">
        <v>7.7419354838709677E-3</v>
      </c>
    </row>
    <row r="46" spans="1:7">
      <c r="A46" t="s">
        <v>53</v>
      </c>
      <c r="B46" t="s">
        <v>169</v>
      </c>
      <c r="C46">
        <v>0</v>
      </c>
      <c r="D46">
        <v>0</v>
      </c>
      <c r="E46">
        <v>0</v>
      </c>
      <c r="F46">
        <v>1</v>
      </c>
      <c r="G46">
        <v>1</v>
      </c>
    </row>
    <row r="47" spans="1:7">
      <c r="A47" t="s">
        <v>54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55</v>
      </c>
      <c r="B48" t="s">
        <v>169</v>
      </c>
      <c r="C48">
        <v>0</v>
      </c>
      <c r="D48">
        <v>0</v>
      </c>
      <c r="E48">
        <v>0</v>
      </c>
      <c r="F48">
        <v>1.9573</v>
      </c>
      <c r="G48">
        <v>5.3380999999999998</v>
      </c>
    </row>
    <row r="49" spans="1:7">
      <c r="A49" t="s">
        <v>56</v>
      </c>
      <c r="B49" t="s">
        <v>169</v>
      </c>
      <c r="C49">
        <v>0</v>
      </c>
      <c r="D49">
        <v>0</v>
      </c>
      <c r="E49">
        <v>0</v>
      </c>
      <c r="F49">
        <v>0.34164</v>
      </c>
      <c r="G49">
        <v>0.51246000000000003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2020-02-15T14:11:09Z</dcterms:created>
  <dcterms:modified xsi:type="dcterms:W3CDTF">2020-02-16T05:21:40Z</dcterms:modified>
</cp:coreProperties>
</file>