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070529\Documents\ARC PH\Data\Sediment survey data\"/>
    </mc:Choice>
  </mc:AlternateContent>
  <bookViews>
    <workbookView xWindow="0" yWindow="0" windowWidth="19200" windowHeight="120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0" i="1" l="1"/>
  <c r="J110" i="1"/>
  <c r="H110" i="1"/>
  <c r="L110" i="1"/>
  <c r="I110" i="1"/>
  <c r="K110" i="1"/>
  <c r="X109" i="1"/>
  <c r="J109" i="1"/>
  <c r="H109" i="1"/>
  <c r="L109" i="1"/>
  <c r="I109" i="1"/>
  <c r="K109" i="1"/>
  <c r="X108" i="1"/>
  <c r="J108" i="1"/>
  <c r="H108" i="1"/>
  <c r="L108" i="1"/>
  <c r="I108" i="1"/>
  <c r="K108" i="1"/>
  <c r="X107" i="1"/>
  <c r="J107" i="1"/>
  <c r="H107" i="1"/>
  <c r="L107" i="1"/>
  <c r="I107" i="1"/>
  <c r="K107" i="1"/>
  <c r="X106" i="1"/>
  <c r="J106" i="1"/>
  <c r="H106" i="1"/>
  <c r="L106" i="1"/>
  <c r="I106" i="1"/>
  <c r="K106" i="1"/>
  <c r="X105" i="1"/>
  <c r="J105" i="1"/>
  <c r="H105" i="1"/>
  <c r="L105" i="1"/>
  <c r="I105" i="1"/>
  <c r="K105" i="1"/>
  <c r="X104" i="1"/>
  <c r="J104" i="1"/>
  <c r="H104" i="1"/>
  <c r="L104" i="1"/>
  <c r="I104" i="1"/>
  <c r="K104" i="1"/>
  <c r="X103" i="1"/>
  <c r="J103" i="1"/>
  <c r="H103" i="1"/>
  <c r="L103" i="1"/>
  <c r="I103" i="1"/>
  <c r="K103" i="1"/>
  <c r="X102" i="1"/>
  <c r="J102" i="1"/>
  <c r="H102" i="1"/>
  <c r="L102" i="1"/>
  <c r="I102" i="1"/>
  <c r="K102" i="1"/>
  <c r="X101" i="1"/>
  <c r="J101" i="1"/>
  <c r="H101" i="1"/>
  <c r="L101" i="1"/>
  <c r="I101" i="1"/>
  <c r="K101" i="1"/>
  <c r="X100" i="1"/>
  <c r="J100" i="1"/>
  <c r="H100" i="1"/>
  <c r="L100" i="1"/>
  <c r="I100" i="1"/>
  <c r="K100" i="1"/>
  <c r="X99" i="1"/>
  <c r="J99" i="1"/>
  <c r="H99" i="1"/>
  <c r="L99" i="1"/>
  <c r="I99" i="1"/>
  <c r="K99" i="1"/>
  <c r="X98" i="1"/>
  <c r="J98" i="1"/>
  <c r="H98" i="1"/>
  <c r="L98" i="1"/>
  <c r="I98" i="1"/>
  <c r="K98" i="1"/>
  <c r="X97" i="1"/>
  <c r="J97" i="1"/>
  <c r="H97" i="1"/>
  <c r="L97" i="1"/>
  <c r="I97" i="1"/>
  <c r="K97" i="1"/>
  <c r="X96" i="1"/>
  <c r="J96" i="1"/>
  <c r="H96" i="1"/>
  <c r="L96" i="1"/>
  <c r="I96" i="1"/>
  <c r="K96" i="1"/>
  <c r="X95" i="1"/>
  <c r="J95" i="1"/>
  <c r="H95" i="1"/>
  <c r="L95" i="1"/>
  <c r="I95" i="1"/>
  <c r="K95" i="1"/>
  <c r="X94" i="1"/>
  <c r="J94" i="1"/>
  <c r="H94" i="1"/>
  <c r="L94" i="1"/>
  <c r="I94" i="1"/>
  <c r="K94" i="1"/>
  <c r="X93" i="1"/>
  <c r="J93" i="1"/>
  <c r="H93" i="1"/>
  <c r="L93" i="1"/>
  <c r="I93" i="1"/>
  <c r="K93" i="1"/>
  <c r="X92" i="1"/>
  <c r="J92" i="1"/>
  <c r="H92" i="1"/>
  <c r="L92" i="1"/>
  <c r="I92" i="1"/>
  <c r="K92" i="1"/>
  <c r="X91" i="1"/>
  <c r="J91" i="1"/>
  <c r="H91" i="1"/>
  <c r="L91" i="1"/>
  <c r="I91" i="1"/>
  <c r="K91" i="1"/>
  <c r="X90" i="1"/>
  <c r="J90" i="1"/>
  <c r="H90" i="1"/>
  <c r="L90" i="1"/>
  <c r="I90" i="1"/>
  <c r="K90" i="1"/>
  <c r="X89" i="1"/>
  <c r="J89" i="1"/>
  <c r="H89" i="1"/>
  <c r="L89" i="1"/>
  <c r="I89" i="1"/>
  <c r="K89" i="1"/>
  <c r="X88" i="1"/>
  <c r="J88" i="1"/>
  <c r="H88" i="1"/>
  <c r="L88" i="1"/>
  <c r="I88" i="1"/>
  <c r="K88" i="1"/>
  <c r="X87" i="1"/>
  <c r="J87" i="1"/>
  <c r="H87" i="1"/>
  <c r="L87" i="1"/>
  <c r="I87" i="1"/>
  <c r="K87" i="1"/>
  <c r="X86" i="1"/>
  <c r="J86" i="1"/>
  <c r="H86" i="1"/>
  <c r="L86" i="1"/>
  <c r="I86" i="1"/>
  <c r="K86" i="1"/>
  <c r="X85" i="1"/>
  <c r="J85" i="1"/>
  <c r="H85" i="1"/>
  <c r="L85" i="1"/>
  <c r="I85" i="1"/>
  <c r="K85" i="1"/>
  <c r="X84" i="1"/>
  <c r="J84" i="1"/>
  <c r="H84" i="1"/>
  <c r="L84" i="1"/>
  <c r="I84" i="1"/>
  <c r="K84" i="1"/>
  <c r="X83" i="1"/>
  <c r="J83" i="1"/>
  <c r="H83" i="1"/>
  <c r="L83" i="1"/>
  <c r="I83" i="1"/>
  <c r="K83" i="1"/>
  <c r="X82" i="1"/>
  <c r="J82" i="1"/>
  <c r="H82" i="1"/>
  <c r="L82" i="1"/>
  <c r="I82" i="1"/>
  <c r="K82" i="1"/>
  <c r="X81" i="1"/>
  <c r="J81" i="1"/>
  <c r="H81" i="1"/>
  <c r="L81" i="1"/>
  <c r="I81" i="1"/>
  <c r="K81" i="1"/>
  <c r="X80" i="1"/>
  <c r="J80" i="1"/>
  <c r="H80" i="1"/>
  <c r="L80" i="1"/>
  <c r="I80" i="1"/>
  <c r="K80" i="1"/>
  <c r="X79" i="1"/>
  <c r="J79" i="1"/>
  <c r="H79" i="1"/>
  <c r="L79" i="1"/>
  <c r="I79" i="1"/>
  <c r="K79" i="1"/>
  <c r="X78" i="1"/>
  <c r="J78" i="1"/>
  <c r="H78" i="1"/>
  <c r="L78" i="1"/>
  <c r="I78" i="1"/>
  <c r="K78" i="1"/>
  <c r="X77" i="1"/>
  <c r="J77" i="1"/>
  <c r="H77" i="1"/>
  <c r="L77" i="1"/>
  <c r="I77" i="1"/>
  <c r="K77" i="1"/>
  <c r="X76" i="1"/>
  <c r="J76" i="1"/>
  <c r="H76" i="1"/>
  <c r="L76" i="1"/>
  <c r="I76" i="1"/>
  <c r="K76" i="1"/>
  <c r="X75" i="1"/>
  <c r="J75" i="1"/>
  <c r="H75" i="1"/>
  <c r="L75" i="1"/>
  <c r="I75" i="1"/>
  <c r="K75" i="1"/>
  <c r="X74" i="1"/>
  <c r="J74" i="1"/>
  <c r="H74" i="1"/>
  <c r="L74" i="1"/>
  <c r="I74" i="1"/>
  <c r="K74" i="1"/>
  <c r="X73" i="1"/>
  <c r="J73" i="1"/>
  <c r="H73" i="1"/>
  <c r="L73" i="1"/>
  <c r="I73" i="1"/>
  <c r="K73" i="1"/>
  <c r="X72" i="1"/>
  <c r="J72" i="1"/>
  <c r="H72" i="1"/>
  <c r="L72" i="1"/>
  <c r="I72" i="1"/>
  <c r="K72" i="1"/>
  <c r="X71" i="1"/>
  <c r="J71" i="1"/>
  <c r="H71" i="1"/>
  <c r="L71" i="1"/>
  <c r="I71" i="1"/>
  <c r="K71" i="1"/>
  <c r="X70" i="1"/>
  <c r="J70" i="1"/>
  <c r="H70" i="1"/>
  <c r="L70" i="1"/>
  <c r="I70" i="1"/>
  <c r="K70" i="1"/>
  <c r="X69" i="1"/>
  <c r="J69" i="1"/>
  <c r="H69" i="1"/>
  <c r="L69" i="1"/>
  <c r="I69" i="1"/>
  <c r="K69" i="1"/>
  <c r="X68" i="1"/>
  <c r="J68" i="1"/>
  <c r="H68" i="1"/>
  <c r="L68" i="1"/>
  <c r="I68" i="1"/>
  <c r="K68" i="1"/>
  <c r="X67" i="1"/>
  <c r="J67" i="1"/>
  <c r="H67" i="1"/>
  <c r="L67" i="1"/>
  <c r="I67" i="1"/>
  <c r="K67" i="1"/>
  <c r="X66" i="1"/>
  <c r="J66" i="1"/>
  <c r="H66" i="1"/>
  <c r="L66" i="1"/>
  <c r="I66" i="1"/>
  <c r="K66" i="1"/>
  <c r="X65" i="1"/>
  <c r="J65" i="1"/>
  <c r="H65" i="1"/>
  <c r="L65" i="1"/>
  <c r="I65" i="1"/>
  <c r="K65" i="1"/>
  <c r="X64" i="1"/>
  <c r="J64" i="1"/>
  <c r="H64" i="1"/>
  <c r="L64" i="1"/>
  <c r="I64" i="1"/>
  <c r="K64" i="1"/>
  <c r="X63" i="1"/>
  <c r="J63" i="1"/>
  <c r="H63" i="1"/>
  <c r="L63" i="1"/>
  <c r="I63" i="1"/>
  <c r="K63" i="1"/>
  <c r="X62" i="1"/>
  <c r="J62" i="1"/>
  <c r="H62" i="1"/>
  <c r="L62" i="1"/>
  <c r="I62" i="1"/>
  <c r="K62" i="1"/>
  <c r="X61" i="1"/>
  <c r="J61" i="1"/>
  <c r="H61" i="1"/>
  <c r="L61" i="1"/>
  <c r="I61" i="1"/>
  <c r="K61" i="1"/>
  <c r="X60" i="1"/>
  <c r="J60" i="1"/>
  <c r="H60" i="1"/>
  <c r="L60" i="1"/>
  <c r="I60" i="1"/>
  <c r="K60" i="1"/>
  <c r="X59" i="1"/>
  <c r="J59" i="1"/>
  <c r="H59" i="1"/>
  <c r="L59" i="1"/>
  <c r="I59" i="1"/>
  <c r="K59" i="1"/>
  <c r="X58" i="1"/>
  <c r="J58" i="1"/>
  <c r="H58" i="1"/>
  <c r="L58" i="1"/>
  <c r="I58" i="1"/>
  <c r="K58" i="1"/>
  <c r="X57" i="1"/>
  <c r="J57" i="1"/>
  <c r="H57" i="1"/>
  <c r="L57" i="1"/>
  <c r="I57" i="1"/>
  <c r="K57" i="1"/>
  <c r="X56" i="1"/>
  <c r="J56" i="1"/>
  <c r="H56" i="1"/>
  <c r="L56" i="1"/>
  <c r="I56" i="1"/>
  <c r="K56" i="1"/>
  <c r="X55" i="1"/>
  <c r="J55" i="1"/>
  <c r="H55" i="1"/>
  <c r="L55" i="1"/>
  <c r="I55" i="1"/>
  <c r="K55" i="1"/>
  <c r="X54" i="1"/>
  <c r="J54" i="1"/>
  <c r="H54" i="1"/>
  <c r="L54" i="1"/>
  <c r="I54" i="1"/>
  <c r="K54" i="1"/>
  <c r="X53" i="1"/>
  <c r="J53" i="1"/>
  <c r="H53" i="1"/>
  <c r="L53" i="1"/>
  <c r="I53" i="1"/>
  <c r="K53" i="1"/>
  <c r="X52" i="1"/>
  <c r="J52" i="1"/>
  <c r="H52" i="1"/>
  <c r="L52" i="1"/>
  <c r="I52" i="1"/>
  <c r="K52" i="1"/>
  <c r="X51" i="1"/>
  <c r="J51" i="1"/>
  <c r="H51" i="1"/>
  <c r="L51" i="1"/>
  <c r="I51" i="1"/>
  <c r="K51" i="1"/>
  <c r="X50" i="1"/>
  <c r="J50" i="1"/>
  <c r="H50" i="1"/>
  <c r="L50" i="1"/>
  <c r="I50" i="1"/>
  <c r="K50" i="1"/>
  <c r="X49" i="1"/>
  <c r="J49" i="1"/>
  <c r="H49" i="1"/>
  <c r="L49" i="1"/>
  <c r="I49" i="1"/>
  <c r="K49" i="1"/>
  <c r="X48" i="1"/>
  <c r="J48" i="1"/>
  <c r="H48" i="1"/>
  <c r="L48" i="1"/>
  <c r="I48" i="1"/>
  <c r="K48" i="1"/>
  <c r="X47" i="1"/>
  <c r="J47" i="1"/>
  <c r="H47" i="1"/>
  <c r="L47" i="1"/>
  <c r="I47" i="1"/>
  <c r="K47" i="1"/>
  <c r="X46" i="1"/>
  <c r="J46" i="1"/>
  <c r="H46" i="1"/>
  <c r="L46" i="1"/>
  <c r="I46" i="1"/>
  <c r="K46" i="1"/>
  <c r="X45" i="1"/>
  <c r="J45" i="1"/>
  <c r="H45" i="1"/>
  <c r="L45" i="1"/>
  <c r="I45" i="1"/>
  <c r="K45" i="1"/>
  <c r="X44" i="1"/>
  <c r="J44" i="1"/>
  <c r="H44" i="1"/>
  <c r="L44" i="1"/>
  <c r="I44" i="1"/>
  <c r="K44" i="1"/>
  <c r="X43" i="1"/>
  <c r="J43" i="1"/>
  <c r="H43" i="1"/>
  <c r="L43" i="1"/>
  <c r="I43" i="1"/>
  <c r="K43" i="1"/>
  <c r="X42" i="1"/>
  <c r="J42" i="1"/>
  <c r="H42" i="1"/>
  <c r="L42" i="1"/>
  <c r="I42" i="1"/>
  <c r="K42" i="1"/>
  <c r="X41" i="1"/>
  <c r="J41" i="1"/>
  <c r="H41" i="1"/>
  <c r="L41" i="1"/>
  <c r="I41" i="1"/>
  <c r="K41" i="1"/>
  <c r="X40" i="1"/>
  <c r="J40" i="1"/>
  <c r="H40" i="1"/>
  <c r="L40" i="1"/>
  <c r="I40" i="1"/>
  <c r="K40" i="1"/>
  <c r="X39" i="1"/>
  <c r="J39" i="1"/>
  <c r="H39" i="1"/>
  <c r="L39" i="1"/>
  <c r="I39" i="1"/>
  <c r="K39" i="1"/>
  <c r="X38" i="1"/>
  <c r="J38" i="1"/>
  <c r="H38" i="1"/>
  <c r="L38" i="1"/>
  <c r="I38" i="1"/>
  <c r="K38" i="1"/>
  <c r="X37" i="1"/>
  <c r="J37" i="1"/>
  <c r="H37" i="1"/>
  <c r="L37" i="1"/>
  <c r="I37" i="1"/>
  <c r="K37" i="1"/>
  <c r="X36" i="1"/>
  <c r="J36" i="1"/>
  <c r="H36" i="1"/>
  <c r="L36" i="1"/>
  <c r="I36" i="1"/>
  <c r="K36" i="1"/>
  <c r="X35" i="1"/>
  <c r="J35" i="1"/>
  <c r="H35" i="1"/>
  <c r="L35" i="1"/>
  <c r="I35" i="1"/>
  <c r="K35" i="1"/>
  <c r="X34" i="1"/>
  <c r="J34" i="1"/>
  <c r="H34" i="1"/>
  <c r="L34" i="1"/>
  <c r="I34" i="1"/>
  <c r="K34" i="1"/>
  <c r="X33" i="1"/>
  <c r="J33" i="1"/>
  <c r="H33" i="1"/>
  <c r="L33" i="1"/>
  <c r="I33" i="1"/>
  <c r="K33" i="1"/>
  <c r="X32" i="1"/>
  <c r="J32" i="1"/>
  <c r="H32" i="1"/>
  <c r="L32" i="1"/>
  <c r="I32" i="1"/>
  <c r="K32" i="1"/>
  <c r="X31" i="1"/>
  <c r="J31" i="1"/>
  <c r="H31" i="1"/>
  <c r="L31" i="1"/>
  <c r="I31" i="1"/>
  <c r="K31" i="1"/>
  <c r="X30" i="1"/>
  <c r="J30" i="1"/>
  <c r="H30" i="1"/>
  <c r="L30" i="1"/>
  <c r="I30" i="1"/>
  <c r="K30" i="1"/>
  <c r="X29" i="1"/>
  <c r="J29" i="1"/>
  <c r="H29" i="1"/>
  <c r="L29" i="1"/>
  <c r="I29" i="1"/>
  <c r="K29" i="1"/>
  <c r="X28" i="1"/>
  <c r="J28" i="1"/>
  <c r="H28" i="1"/>
  <c r="L28" i="1"/>
  <c r="I28" i="1"/>
  <c r="K28" i="1"/>
  <c r="X27" i="1"/>
  <c r="J27" i="1"/>
  <c r="H27" i="1"/>
  <c r="L27" i="1"/>
  <c r="I27" i="1"/>
  <c r="K27" i="1"/>
  <c r="X26" i="1"/>
  <c r="J26" i="1"/>
  <c r="H26" i="1"/>
  <c r="L26" i="1"/>
  <c r="I26" i="1"/>
  <c r="K26" i="1"/>
  <c r="X25" i="1"/>
  <c r="J25" i="1"/>
  <c r="H25" i="1"/>
  <c r="L25" i="1"/>
  <c r="I25" i="1"/>
  <c r="K25" i="1"/>
  <c r="X24" i="1"/>
  <c r="J24" i="1"/>
  <c r="H24" i="1"/>
  <c r="L24" i="1"/>
  <c r="I24" i="1"/>
  <c r="K24" i="1"/>
  <c r="X23" i="1"/>
  <c r="J23" i="1"/>
  <c r="H23" i="1"/>
  <c r="L23" i="1"/>
  <c r="I23" i="1"/>
  <c r="K23" i="1"/>
  <c r="X22" i="1"/>
  <c r="J22" i="1"/>
  <c r="H22" i="1"/>
  <c r="L22" i="1"/>
  <c r="I22" i="1"/>
  <c r="K22" i="1"/>
  <c r="X21" i="1"/>
  <c r="J21" i="1"/>
  <c r="H21" i="1"/>
  <c r="L21" i="1"/>
  <c r="I21" i="1"/>
  <c r="K21" i="1"/>
  <c r="X20" i="1"/>
  <c r="J20" i="1"/>
  <c r="H20" i="1"/>
  <c r="L20" i="1"/>
  <c r="I20" i="1"/>
  <c r="K20" i="1"/>
  <c r="X19" i="1"/>
  <c r="J19" i="1"/>
  <c r="H19" i="1"/>
  <c r="L19" i="1"/>
  <c r="I19" i="1"/>
  <c r="K19" i="1"/>
  <c r="X18" i="1"/>
  <c r="J18" i="1"/>
  <c r="H18" i="1"/>
  <c r="L18" i="1"/>
  <c r="I18" i="1"/>
  <c r="K18" i="1"/>
  <c r="X17" i="1"/>
  <c r="J17" i="1"/>
  <c r="H17" i="1"/>
  <c r="L17" i="1"/>
  <c r="I17" i="1"/>
  <c r="K17" i="1"/>
  <c r="X16" i="1"/>
  <c r="J16" i="1"/>
  <c r="H16" i="1"/>
  <c r="L16" i="1"/>
  <c r="I16" i="1"/>
  <c r="K16" i="1"/>
  <c r="X15" i="1"/>
  <c r="J15" i="1"/>
  <c r="H15" i="1"/>
  <c r="L15" i="1"/>
  <c r="I15" i="1"/>
  <c r="K15" i="1"/>
  <c r="X14" i="1"/>
  <c r="J14" i="1"/>
  <c r="H14" i="1"/>
  <c r="L14" i="1"/>
  <c r="I14" i="1"/>
  <c r="K14" i="1"/>
  <c r="X13" i="1"/>
  <c r="J13" i="1"/>
  <c r="H13" i="1"/>
  <c r="L13" i="1"/>
  <c r="I13" i="1"/>
  <c r="K13" i="1"/>
  <c r="X12" i="1"/>
  <c r="J12" i="1"/>
  <c r="H12" i="1"/>
  <c r="L12" i="1"/>
  <c r="I12" i="1"/>
  <c r="K12" i="1"/>
  <c r="X11" i="1"/>
  <c r="J11" i="1"/>
  <c r="H11" i="1"/>
  <c r="L11" i="1"/>
  <c r="I11" i="1"/>
  <c r="K11" i="1"/>
  <c r="X10" i="1"/>
  <c r="J10" i="1"/>
  <c r="H10" i="1"/>
  <c r="L10" i="1"/>
  <c r="I10" i="1"/>
  <c r="K10" i="1"/>
  <c r="X9" i="1"/>
  <c r="J9" i="1"/>
  <c r="H9" i="1"/>
  <c r="L9" i="1"/>
  <c r="I9" i="1"/>
  <c r="K9" i="1"/>
  <c r="X8" i="1"/>
  <c r="J8" i="1"/>
  <c r="H8" i="1"/>
  <c r="L8" i="1"/>
  <c r="I8" i="1"/>
  <c r="K8" i="1"/>
  <c r="X7" i="1"/>
  <c r="J7" i="1"/>
  <c r="H7" i="1"/>
  <c r="L7" i="1"/>
  <c r="I7" i="1"/>
  <c r="K7" i="1"/>
  <c r="X6" i="1"/>
  <c r="J6" i="1"/>
  <c r="H6" i="1"/>
  <c r="L6" i="1"/>
  <c r="I6" i="1"/>
  <c r="K6" i="1"/>
  <c r="X5" i="1"/>
  <c r="J5" i="1"/>
  <c r="H5" i="1"/>
  <c r="L5" i="1"/>
  <c r="I5" i="1"/>
  <c r="K5" i="1"/>
  <c r="X4" i="1"/>
  <c r="J4" i="1"/>
  <c r="H4" i="1"/>
  <c r="L4" i="1"/>
  <c r="I4" i="1"/>
  <c r="K4" i="1"/>
  <c r="X3" i="1"/>
  <c r="J3" i="1"/>
  <c r="H3" i="1"/>
  <c r="L3" i="1"/>
  <c r="I3" i="1"/>
  <c r="K3" i="1"/>
  <c r="X2" i="1"/>
  <c r="J2" i="1"/>
  <c r="H2" i="1"/>
  <c r="L2" i="1"/>
  <c r="I2" i="1"/>
  <c r="K2" i="1"/>
</calcChain>
</file>

<file path=xl/sharedStrings.xml><?xml version="1.0" encoding="utf-8"?>
<sst xmlns="http://schemas.openxmlformats.org/spreadsheetml/2006/main" count="588" uniqueCount="167">
  <si>
    <t>Sample</t>
  </si>
  <si>
    <t>%N</t>
  </si>
  <si>
    <t>%C</t>
  </si>
  <si>
    <t>d15N</t>
  </si>
  <si>
    <t>d13C</t>
  </si>
  <si>
    <t>Acid %C</t>
  </si>
  <si>
    <t>Acid d13C</t>
  </si>
  <si>
    <t>molar N</t>
  </si>
  <si>
    <t>molar C</t>
  </si>
  <si>
    <t>Molar acid C</t>
  </si>
  <si>
    <t>C:N (total)</t>
  </si>
  <si>
    <t>C:N (acid)</t>
  </si>
  <si>
    <t>ODOUR SCORE</t>
  </si>
  <si>
    <t>COLOUR SCORE</t>
  </si>
  <si>
    <t>TEXTURE SCORE</t>
  </si>
  <si>
    <t>RAP score</t>
  </si>
  <si>
    <t>WATER DEPTH</t>
  </si>
  <si>
    <t>Depth of CORE</t>
  </si>
  <si>
    <t>Depth of OXIC LAYER</t>
  </si>
  <si>
    <t>Gravel</t>
  </si>
  <si>
    <t>Sand</t>
  </si>
  <si>
    <t>Silt</t>
  </si>
  <si>
    <t>Clay</t>
  </si>
  <si>
    <t>Silt/Clay</t>
  </si>
  <si>
    <t>Region</t>
  </si>
  <si>
    <t>River vs Basin</t>
  </si>
  <si>
    <t>Fine region</t>
  </si>
  <si>
    <t>Original Sed condition</t>
  </si>
  <si>
    <t>Sample code</t>
  </si>
  <si>
    <t>site lat</t>
  </si>
  <si>
    <t>site long</t>
  </si>
  <si>
    <t>Harvey</t>
  </si>
  <si>
    <t>B</t>
  </si>
  <si>
    <t>SH</t>
  </si>
  <si>
    <t>Good</t>
  </si>
  <si>
    <t>PHSED 1</t>
  </si>
  <si>
    <t>Medium</t>
  </si>
  <si>
    <t xml:space="preserve"> PHSED 2</t>
  </si>
  <si>
    <t>PHSED 4</t>
  </si>
  <si>
    <t xml:space="preserve"> PHSED 5</t>
  </si>
  <si>
    <t>PHSED 7</t>
  </si>
  <si>
    <t>PHSED 8 (201610420)</t>
  </si>
  <si>
    <t>8dupl</t>
  </si>
  <si>
    <t>PHSED 8 (201610422)</t>
  </si>
  <si>
    <t>PHSED 9</t>
  </si>
  <si>
    <t xml:space="preserve"> PHSED 11</t>
  </si>
  <si>
    <t>PHSED 13</t>
  </si>
  <si>
    <t>PHSED 14</t>
  </si>
  <si>
    <t xml:space="preserve"> PHSED 15</t>
  </si>
  <si>
    <t>PHSED 17</t>
  </si>
  <si>
    <t>PHSED 18</t>
  </si>
  <si>
    <t>NH</t>
  </si>
  <si>
    <t>PHSED 19</t>
  </si>
  <si>
    <t>PHSED 20</t>
  </si>
  <si>
    <t>PHSED 21</t>
  </si>
  <si>
    <t>PHSED 22a (201610444)</t>
  </si>
  <si>
    <t>22dupl</t>
  </si>
  <si>
    <t>PHSED 22b (201610446)</t>
  </si>
  <si>
    <t>PHSED 23a (201610448)</t>
  </si>
  <si>
    <t>23dupl</t>
  </si>
  <si>
    <t>PHSED 23b (201610450)</t>
  </si>
  <si>
    <t>PHSED 24 (201610454)</t>
  </si>
  <si>
    <t>24dupl</t>
  </si>
  <si>
    <t>PHSED 24 (201610452)</t>
  </si>
  <si>
    <t>PHSED 25</t>
  </si>
  <si>
    <t xml:space="preserve"> PHSED 27</t>
  </si>
  <si>
    <t xml:space="preserve">PHSED 28 </t>
  </si>
  <si>
    <t xml:space="preserve"> PHSED 30</t>
  </si>
  <si>
    <t xml:space="preserve"> PHSED 31</t>
  </si>
  <si>
    <t xml:space="preserve"> PHSED 32</t>
  </si>
  <si>
    <t>PHSED 33</t>
  </si>
  <si>
    <t xml:space="preserve"> PHSED 34</t>
  </si>
  <si>
    <t>PHSED 36</t>
  </si>
  <si>
    <t xml:space="preserve"> PHSED 37</t>
  </si>
  <si>
    <t>PHSED 38</t>
  </si>
  <si>
    <t xml:space="preserve"> PHSED 39</t>
  </si>
  <si>
    <t>Peel</t>
  </si>
  <si>
    <t>WP</t>
  </si>
  <si>
    <t>PHSED 41 (201610397)</t>
  </si>
  <si>
    <t>41dupl</t>
  </si>
  <si>
    <t>PHSED 41 (201610395)</t>
  </si>
  <si>
    <t xml:space="preserve"> PHSED 42</t>
  </si>
  <si>
    <t>PHSED 44</t>
  </si>
  <si>
    <t>PHSED 45</t>
  </si>
  <si>
    <t>PHSED 46</t>
  </si>
  <si>
    <t>PHSED 47</t>
  </si>
  <si>
    <t xml:space="preserve"> PHSED 48</t>
  </si>
  <si>
    <t>PHSED 50</t>
  </si>
  <si>
    <t xml:space="preserve"> PHSED 52</t>
  </si>
  <si>
    <t xml:space="preserve"> PHSED 53</t>
  </si>
  <si>
    <t xml:space="preserve"> PHSED 54</t>
  </si>
  <si>
    <t>PHSED 55 (201610374)</t>
  </si>
  <si>
    <t>55dupl</t>
  </si>
  <si>
    <t>PHSED 55 (201610373)</t>
  </si>
  <si>
    <t>PHSED 56</t>
  </si>
  <si>
    <t>PHSED 58</t>
  </si>
  <si>
    <t xml:space="preserve"> PHSED 60</t>
  </si>
  <si>
    <t xml:space="preserve"> PHSED 61</t>
  </si>
  <si>
    <t>PHSED 63</t>
  </si>
  <si>
    <t>EP</t>
  </si>
  <si>
    <t xml:space="preserve"> PHSED 64</t>
  </si>
  <si>
    <t>PHSED 65 (201610370)</t>
  </si>
  <si>
    <t>65dupl</t>
  </si>
  <si>
    <t>PHSED 65 (201610372)</t>
  </si>
  <si>
    <t>PHSED 66</t>
  </si>
  <si>
    <t xml:space="preserve"> PHSED 68</t>
  </si>
  <si>
    <t xml:space="preserve"> PHSED 69</t>
  </si>
  <si>
    <t>Poor</t>
  </si>
  <si>
    <t xml:space="preserve"> PHSED 71</t>
  </si>
  <si>
    <t xml:space="preserve"> PHSED 73</t>
  </si>
  <si>
    <t xml:space="preserve"> PHSED 75</t>
  </si>
  <si>
    <t>PHSED 76</t>
  </si>
  <si>
    <t xml:space="preserve"> PHSED 77</t>
  </si>
  <si>
    <t>PHSED 78 (201610296)</t>
  </si>
  <si>
    <t>78dupl</t>
  </si>
  <si>
    <t>PHSED 78 (201610294)</t>
  </si>
  <si>
    <t>PHSED 79</t>
  </si>
  <si>
    <t>PHSED 80</t>
  </si>
  <si>
    <t>PHSED 81</t>
  </si>
  <si>
    <t>SR</t>
  </si>
  <si>
    <t>R</t>
  </si>
  <si>
    <t>PHSED 83</t>
  </si>
  <si>
    <t>PHSED 85</t>
  </si>
  <si>
    <t>PHSED 87 (201610280)</t>
  </si>
  <si>
    <t>87dupl</t>
  </si>
  <si>
    <t>PHSED 87 (201610282)</t>
  </si>
  <si>
    <t>PHSED 88</t>
  </si>
  <si>
    <t>PHSED 90 (201610274)</t>
  </si>
  <si>
    <t>90dupl</t>
  </si>
  <si>
    <t>PHSED 90 (201610276)</t>
  </si>
  <si>
    <t>PHSED 92</t>
  </si>
  <si>
    <t>PHSED 95</t>
  </si>
  <si>
    <t>PHSED 97</t>
  </si>
  <si>
    <t>PHSED 99</t>
  </si>
  <si>
    <t>PHSED 102</t>
  </si>
  <si>
    <t>PHSED 104</t>
  </si>
  <si>
    <t>PHSED 105</t>
  </si>
  <si>
    <t>PHSED 108</t>
  </si>
  <si>
    <t>PHSED 110</t>
  </si>
  <si>
    <t>PHSED 115 (201610254)</t>
  </si>
  <si>
    <t>115dupl</t>
  </si>
  <si>
    <t>PHSED 115 (201610252)</t>
  </si>
  <si>
    <t>MR</t>
  </si>
  <si>
    <t>LM</t>
  </si>
  <si>
    <t>PHSED 117</t>
  </si>
  <si>
    <t>PHSED 120</t>
  </si>
  <si>
    <t>PHSED 124</t>
  </si>
  <si>
    <t>PHSED 127</t>
  </si>
  <si>
    <t>PHSED 129</t>
  </si>
  <si>
    <t>PHSED 131</t>
  </si>
  <si>
    <t>PHSED 132</t>
  </si>
  <si>
    <t>PHSED 135</t>
  </si>
  <si>
    <t>UM</t>
  </si>
  <si>
    <t>PHSED 138</t>
  </si>
  <si>
    <t>PHSED 140</t>
  </si>
  <si>
    <t>PHSED 141</t>
  </si>
  <si>
    <t>PHSED 143</t>
  </si>
  <si>
    <t>PHSED 144 (201610340)</t>
  </si>
  <si>
    <t>144dupl</t>
  </si>
  <si>
    <t>PHSED 144 (201610338)</t>
  </si>
  <si>
    <t>PHSED 147</t>
  </si>
  <si>
    <t>PHSED 149</t>
  </si>
  <si>
    <t>PHSED 151</t>
  </si>
  <si>
    <t>PHSED 153</t>
  </si>
  <si>
    <t>PHSED 155</t>
  </si>
  <si>
    <t>PHSED 158</t>
  </si>
  <si>
    <t>PHSED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</si>
</sst>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3" xfId="0" applyFont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165" fontId="5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4" fillId="0" borderId="5" xfId="0" applyFont="1" applyBorder="1"/>
    <xf numFmtId="0" fontId="5" fillId="0" borderId="0" xfId="0" applyFont="1" applyFill="1"/>
    <xf numFmtId="0" fontId="4" fillId="0" borderId="0" xfId="0" applyFont="1" applyFill="1"/>
    <xf numFmtId="165" fontId="4" fillId="0" borderId="0" xfId="0" applyNumberFormat="1" applyFont="1" applyFill="1"/>
    <xf numFmtId="0" fontId="4" fillId="0" borderId="5" xfId="0" applyFont="1" applyFill="1" applyBorder="1"/>
    <xf numFmtId="0" fontId="6" fillId="0" borderId="0" xfId="0" applyFont="1" applyFill="1"/>
    <xf numFmtId="165" fontId="6" fillId="0" borderId="0" xfId="0" applyNumberFormat="1" applyFont="1" applyFill="1"/>
    <xf numFmtId="0" fontId="6" fillId="0" borderId="5" xfId="0" applyFont="1" applyFill="1" applyBorder="1"/>
    <xf numFmtId="165" fontId="4" fillId="2" borderId="0" xfId="0" applyNumberFormat="1" applyFont="1" applyFill="1"/>
    <xf numFmtId="165" fontId="1" fillId="0" borderId="0" xfId="0" applyNumberFormat="1" applyFont="1"/>
    <xf numFmtId="0" fontId="4" fillId="2" borderId="0" xfId="0" applyFont="1" applyFill="1"/>
    <xf numFmtId="0" fontId="2" fillId="3" borderId="1" xfId="0" applyFont="1" applyFill="1" applyBorder="1" applyAlignment="1">
      <alignment horizontal="center"/>
    </xf>
    <xf numFmtId="164" fontId="5" fillId="3" borderId="0" xfId="0" applyNumberFormat="1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2" fontId="6" fillId="3" borderId="0" xfId="0" applyNumberFormat="1" applyFont="1" applyFill="1"/>
    <xf numFmtId="164" fontId="6" fillId="3" borderId="0" xfId="0" applyNumberFormat="1" applyFont="1" applyFill="1"/>
    <xf numFmtId="0" fontId="4" fillId="3" borderId="0" xfId="0" applyFont="1" applyFill="1"/>
    <xf numFmtId="0" fontId="1" fillId="3" borderId="1" xfId="0" applyFont="1" applyFill="1" applyBorder="1"/>
    <xf numFmtId="2" fontId="1" fillId="3" borderId="0" xfId="0" applyNumberFormat="1" applyFont="1" applyFill="1"/>
    <xf numFmtId="0" fontId="2" fillId="3" borderId="2" xfId="0" applyFont="1" applyFill="1" applyBorder="1" applyAlignment="1">
      <alignment horizontal="center"/>
    </xf>
    <xf numFmtId="165" fontId="4" fillId="3" borderId="0" xfId="0" applyNumberFormat="1" applyFont="1" applyFill="1"/>
    <xf numFmtId="0" fontId="6" fillId="3" borderId="0" xfId="0" applyFont="1" applyFill="1"/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2"/>
  <sheetViews>
    <sheetView tabSelected="1" workbookViewId="0">
      <selection activeCell="X1" sqref="X1:X1048576"/>
    </sheetView>
  </sheetViews>
  <sheetFormatPr defaultRowHeight="12.75" x14ac:dyDescent="0.2"/>
  <cols>
    <col min="1" max="1" width="9.140625" style="9"/>
    <col min="2" max="3" width="9.140625" style="30"/>
    <col min="4" max="5" width="9.140625" style="9"/>
    <col min="6" max="6" width="9.140625" style="30"/>
    <col min="7" max="9" width="9.140625" style="9"/>
    <col min="10" max="10" width="12.140625" style="9" bestFit="1" customWidth="1"/>
    <col min="11" max="11" width="9.140625" style="30"/>
    <col min="12" max="12" width="9.140625" style="9"/>
    <col min="13" max="13" width="7.5703125" style="13" customWidth="1"/>
    <col min="14" max="14" width="8" style="9" customWidth="1"/>
    <col min="15" max="15" width="8.42578125" style="9" customWidth="1"/>
    <col min="16" max="16" width="9.7109375" style="30" bestFit="1" customWidth="1"/>
    <col min="17" max="17" width="13.5703125" style="13" bestFit="1" customWidth="1"/>
    <col min="18" max="18" width="14" style="9" bestFit="1" customWidth="1"/>
    <col min="19" max="19" width="19.42578125" style="30" bestFit="1" customWidth="1"/>
    <col min="20" max="20" width="14.140625" style="13" customWidth="1"/>
    <col min="21" max="21" width="11.42578125" style="9" customWidth="1"/>
    <col min="22" max="23" width="14.7109375" style="9" customWidth="1"/>
    <col min="24" max="24" width="14.7109375" style="30" customWidth="1"/>
    <col min="25" max="25" width="9.140625" style="13"/>
    <col min="26" max="26" width="9.140625" style="9"/>
    <col min="27" max="27" width="11.42578125" style="9" bestFit="1" customWidth="1"/>
    <col min="28" max="28" width="11.140625" style="9" bestFit="1" customWidth="1"/>
    <col min="29" max="29" width="18.140625" style="9" bestFit="1" customWidth="1"/>
    <col min="30" max="30" width="23" style="9" bestFit="1" customWidth="1"/>
    <col min="31" max="16384" width="9.140625" style="9"/>
  </cols>
  <sheetData>
    <row r="1" spans="1:36" s="8" customFormat="1" x14ac:dyDescent="0.2">
      <c r="A1" s="1" t="s">
        <v>0</v>
      </c>
      <c r="B1" s="24" t="s">
        <v>1</v>
      </c>
      <c r="C1" s="24" t="s">
        <v>2</v>
      </c>
      <c r="D1" s="2" t="s">
        <v>3</v>
      </c>
      <c r="E1" s="2" t="s">
        <v>4</v>
      </c>
      <c r="F1" s="3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31" t="s">
        <v>15</v>
      </c>
      <c r="Q1" s="4" t="s">
        <v>16</v>
      </c>
      <c r="R1" s="1" t="s">
        <v>17</v>
      </c>
      <c r="S1" s="31" t="s">
        <v>18</v>
      </c>
      <c r="T1" s="5" t="s">
        <v>19</v>
      </c>
      <c r="U1" s="6" t="s">
        <v>20</v>
      </c>
      <c r="V1" s="3" t="s">
        <v>21</v>
      </c>
      <c r="W1" s="5" t="s">
        <v>22</v>
      </c>
      <c r="X1" s="36" t="s">
        <v>23</v>
      </c>
      <c r="Y1" s="4"/>
      <c r="Z1" s="1" t="s">
        <v>24</v>
      </c>
      <c r="AA1" s="1" t="s">
        <v>25</v>
      </c>
      <c r="AB1" s="1" t="s">
        <v>26</v>
      </c>
      <c r="AC1" s="1" t="s">
        <v>27</v>
      </c>
      <c r="AD1" s="7" t="s">
        <v>28</v>
      </c>
      <c r="AE1" s="1" t="s">
        <v>29</v>
      </c>
      <c r="AF1" s="1" t="s">
        <v>30</v>
      </c>
    </row>
    <row r="2" spans="1:36" x14ac:dyDescent="0.2">
      <c r="A2" s="9">
        <v>1</v>
      </c>
      <c r="B2" s="25">
        <v>2.1999999999999999E-2</v>
      </c>
      <c r="C2" s="25">
        <v>0.184</v>
      </c>
      <c r="D2" s="10">
        <v>1.8</v>
      </c>
      <c r="E2" s="10">
        <v>-15.7</v>
      </c>
      <c r="F2" s="27">
        <v>0.24064110848950276</v>
      </c>
      <c r="G2" s="11">
        <v>-17.630816999999997</v>
      </c>
      <c r="H2" s="12">
        <f>B2/14</f>
        <v>1.5714285714285713E-3</v>
      </c>
      <c r="I2" s="12">
        <f>C2/12</f>
        <v>1.5333333333333332E-2</v>
      </c>
      <c r="J2" s="12">
        <f>F2/12</f>
        <v>2.0053425707458564E-2</v>
      </c>
      <c r="K2" s="34">
        <f>I2/H2</f>
        <v>9.7575757575757578</v>
      </c>
      <c r="L2" s="11">
        <f>J2/H2</f>
        <v>12.761270904746359</v>
      </c>
      <c r="M2" s="13">
        <v>5</v>
      </c>
      <c r="N2" s="9">
        <v>4</v>
      </c>
      <c r="O2" s="9">
        <v>5</v>
      </c>
      <c r="P2" s="30">
        <v>14</v>
      </c>
      <c r="Q2" s="13">
        <v>0.3</v>
      </c>
      <c r="R2" s="9">
        <v>17</v>
      </c>
      <c r="S2" s="30">
        <v>1.75</v>
      </c>
      <c r="T2" s="13">
        <v>0</v>
      </c>
      <c r="U2" s="9">
        <v>95.282495171084804</v>
      </c>
      <c r="V2" s="9">
        <v>3.8079095562972896</v>
      </c>
      <c r="W2" s="9">
        <v>0.90959527261791095</v>
      </c>
      <c r="X2" s="30">
        <f>V2+W2</f>
        <v>4.7175048289152004</v>
      </c>
      <c r="Z2" s="9" t="s">
        <v>31</v>
      </c>
      <c r="AA2" s="9" t="s">
        <v>32</v>
      </c>
      <c r="AB2" s="9" t="s">
        <v>33</v>
      </c>
      <c r="AC2" s="9" t="s">
        <v>34</v>
      </c>
      <c r="AD2" s="14" t="s">
        <v>35</v>
      </c>
      <c r="AE2" s="9">
        <v>-32.750933333333336</v>
      </c>
      <c r="AF2" s="9">
        <v>115.69283333333334</v>
      </c>
    </row>
    <row r="3" spans="1:36" x14ac:dyDescent="0.2">
      <c r="A3" s="9">
        <v>2</v>
      </c>
      <c r="B3" s="25">
        <v>0.30599999999999999</v>
      </c>
      <c r="C3" s="25">
        <v>2.516</v>
      </c>
      <c r="D3" s="10">
        <v>1.9</v>
      </c>
      <c r="E3" s="10">
        <v>-16.899999999999999</v>
      </c>
      <c r="F3" s="27">
        <v>2.5816797606596453</v>
      </c>
      <c r="G3" s="11">
        <v>-18.3537119</v>
      </c>
      <c r="H3" s="12">
        <f t="shared" ref="H3:H66" si="0">B3/14</f>
        <v>2.1857142857142856E-2</v>
      </c>
      <c r="I3" s="12">
        <f t="shared" ref="I3:I66" si="1">C3/12</f>
        <v>0.20966666666666667</v>
      </c>
      <c r="J3" s="12">
        <f t="shared" ref="J3:J66" si="2">F3/12</f>
        <v>0.21513998005497045</v>
      </c>
      <c r="K3" s="34">
        <f t="shared" ref="K3:K66" si="3">I3/H3</f>
        <v>9.5925925925925934</v>
      </c>
      <c r="L3" s="11">
        <f t="shared" ref="L3:L66" si="4">J3/H3</f>
        <v>9.8430056234300203</v>
      </c>
      <c r="M3" s="13">
        <v>5</v>
      </c>
      <c r="N3" s="9">
        <v>3</v>
      </c>
      <c r="O3" s="9">
        <v>2</v>
      </c>
      <c r="P3" s="30">
        <v>10</v>
      </c>
      <c r="Q3" s="13">
        <v>1</v>
      </c>
      <c r="R3" s="9">
        <v>15.5</v>
      </c>
      <c r="S3" s="30">
        <v>0.5</v>
      </c>
      <c r="T3" s="13">
        <v>0.10402698876196441</v>
      </c>
      <c r="U3" s="9">
        <v>54.321643908439555</v>
      </c>
      <c r="V3" s="9">
        <v>18.633291424268648</v>
      </c>
      <c r="W3" s="9">
        <v>27.045064667291808</v>
      </c>
      <c r="X3" s="30">
        <f t="shared" ref="X3:X66" si="5">V3+W3</f>
        <v>45.67835609156046</v>
      </c>
      <c r="Z3" s="9" t="s">
        <v>31</v>
      </c>
      <c r="AA3" s="9" t="s">
        <v>32</v>
      </c>
      <c r="AB3" s="9" t="s">
        <v>33</v>
      </c>
      <c r="AC3" s="9" t="s">
        <v>36</v>
      </c>
      <c r="AD3" s="14" t="s">
        <v>37</v>
      </c>
      <c r="AE3" s="9">
        <v>-32.742716666666666</v>
      </c>
      <c r="AF3" s="9">
        <v>115.70025</v>
      </c>
    </row>
    <row r="4" spans="1:36" x14ac:dyDescent="0.2">
      <c r="A4" s="9">
        <v>4</v>
      </c>
      <c r="B4" s="26">
        <v>1.6381677985068906E-2</v>
      </c>
      <c r="C4" s="26">
        <v>0.13078073980960561</v>
      </c>
      <c r="D4" s="11">
        <v>2.867</v>
      </c>
      <c r="E4" s="11">
        <v>-16.672108000000001</v>
      </c>
      <c r="F4" s="27">
        <v>0.1754946199236376</v>
      </c>
      <c r="G4" s="11">
        <v>-17.5804303</v>
      </c>
      <c r="H4" s="12">
        <f t="shared" si="0"/>
        <v>1.1701198560763505E-3</v>
      </c>
      <c r="I4" s="12">
        <f t="shared" si="1"/>
        <v>1.0898394984133801E-2</v>
      </c>
      <c r="J4" s="12">
        <f t="shared" si="2"/>
        <v>1.4624551660303133E-2</v>
      </c>
      <c r="K4" s="34">
        <f t="shared" si="3"/>
        <v>9.3139133803594554</v>
      </c>
      <c r="L4" s="11">
        <f t="shared" si="4"/>
        <v>12.498336460456473</v>
      </c>
      <c r="M4" s="13">
        <v>5</v>
      </c>
      <c r="N4" s="9">
        <v>4</v>
      </c>
      <c r="O4" s="9">
        <v>5</v>
      </c>
      <c r="P4" s="30">
        <v>14</v>
      </c>
      <c r="Q4" s="13">
        <v>0.7</v>
      </c>
      <c r="R4" s="9">
        <v>12</v>
      </c>
      <c r="S4" s="30">
        <v>1.75</v>
      </c>
      <c r="T4" s="13">
        <v>2.3799748912648969E-2</v>
      </c>
      <c r="U4" s="9">
        <v>97.868512874951108</v>
      </c>
      <c r="V4" s="9">
        <v>1.6570291976301093</v>
      </c>
      <c r="W4" s="9">
        <v>0.47445792741878162</v>
      </c>
      <c r="X4" s="30">
        <f t="shared" si="5"/>
        <v>2.1314871250488907</v>
      </c>
      <c r="Z4" s="9" t="s">
        <v>31</v>
      </c>
      <c r="AA4" s="9" t="s">
        <v>32</v>
      </c>
      <c r="AB4" s="9" t="s">
        <v>33</v>
      </c>
      <c r="AC4" s="9" t="s">
        <v>34</v>
      </c>
      <c r="AD4" s="15" t="s">
        <v>38</v>
      </c>
      <c r="AE4" s="9">
        <v>-32.726357564241098</v>
      </c>
      <c r="AF4" s="9">
        <v>115.705732585557</v>
      </c>
    </row>
    <row r="5" spans="1:36" x14ac:dyDescent="0.2">
      <c r="A5" s="9">
        <v>5</v>
      </c>
      <c r="B5" s="25">
        <v>0.42699999999999999</v>
      </c>
      <c r="C5" s="25">
        <v>3.6019999999999999</v>
      </c>
      <c r="D5" s="10">
        <v>2.2000000000000002</v>
      </c>
      <c r="E5" s="10">
        <v>-17.3</v>
      </c>
      <c r="F5" s="27">
        <v>1.947422858873934</v>
      </c>
      <c r="G5" s="11">
        <v>-18.542919099999999</v>
      </c>
      <c r="H5" s="12">
        <f t="shared" si="0"/>
        <v>3.0499999999999999E-2</v>
      </c>
      <c r="I5" s="12">
        <f t="shared" si="1"/>
        <v>0.30016666666666664</v>
      </c>
      <c r="J5" s="12">
        <f t="shared" si="2"/>
        <v>0.16228523823949451</v>
      </c>
      <c r="K5" s="34">
        <f t="shared" si="3"/>
        <v>9.8415300546448083</v>
      </c>
      <c r="L5" s="11">
        <f t="shared" si="4"/>
        <v>5.3208274832621152</v>
      </c>
      <c r="M5" s="13">
        <v>5</v>
      </c>
      <c r="N5" s="9">
        <v>3</v>
      </c>
      <c r="O5" s="9">
        <v>2</v>
      </c>
      <c r="P5" s="30">
        <v>10</v>
      </c>
      <c r="Q5" s="13">
        <v>1.4</v>
      </c>
      <c r="R5" s="9">
        <v>24</v>
      </c>
      <c r="S5" s="30">
        <v>1.25</v>
      </c>
      <c r="T5" s="13">
        <v>0.34217962719529621</v>
      </c>
      <c r="U5" s="9">
        <v>25.52159967124182</v>
      </c>
      <c r="V5" s="9">
        <v>9.7825239261523507</v>
      </c>
      <c r="W5" s="9">
        <v>64.695876402605833</v>
      </c>
      <c r="X5" s="30">
        <f t="shared" si="5"/>
        <v>74.478400328758184</v>
      </c>
      <c r="Z5" s="9" t="s">
        <v>31</v>
      </c>
      <c r="AA5" s="9" t="s">
        <v>32</v>
      </c>
      <c r="AB5" s="9" t="s">
        <v>33</v>
      </c>
      <c r="AC5" s="9" t="s">
        <v>36</v>
      </c>
      <c r="AD5" s="14" t="s">
        <v>39</v>
      </c>
      <c r="AE5" s="9">
        <v>-32.731533333333331</v>
      </c>
      <c r="AF5" s="9">
        <v>115.69618333333334</v>
      </c>
    </row>
    <row r="6" spans="1:36" x14ac:dyDescent="0.2">
      <c r="A6" s="9">
        <v>7</v>
      </c>
      <c r="B6" s="25">
        <v>0.218</v>
      </c>
      <c r="C6" s="25">
        <v>2.0840000000000001</v>
      </c>
      <c r="D6" s="10">
        <v>1.1000000000000001</v>
      </c>
      <c r="E6" s="10">
        <v>-17</v>
      </c>
      <c r="F6" s="27">
        <v>2.0337053869803494</v>
      </c>
      <c r="G6" s="11">
        <v>-18.579937900000001</v>
      </c>
      <c r="H6" s="12">
        <f t="shared" si="0"/>
        <v>1.5571428571428571E-2</v>
      </c>
      <c r="I6" s="12">
        <f t="shared" si="1"/>
        <v>0.17366666666666666</v>
      </c>
      <c r="J6" s="12">
        <f t="shared" si="2"/>
        <v>0.16947544891502911</v>
      </c>
      <c r="K6" s="34">
        <f t="shared" si="3"/>
        <v>11.152905198776759</v>
      </c>
      <c r="L6" s="11">
        <f t="shared" si="4"/>
        <v>10.883744425735815</v>
      </c>
      <c r="M6" s="13">
        <v>5</v>
      </c>
      <c r="N6" s="9">
        <v>3</v>
      </c>
      <c r="O6" s="9">
        <v>2</v>
      </c>
      <c r="P6" s="30">
        <v>10</v>
      </c>
      <c r="Q6" s="13">
        <v>0.7</v>
      </c>
      <c r="R6" s="9">
        <v>26</v>
      </c>
      <c r="S6" s="30">
        <v>0.75</v>
      </c>
      <c r="T6" s="13">
        <v>0.61863086384730082</v>
      </c>
      <c r="U6" s="9">
        <v>22.18978400773301</v>
      </c>
      <c r="V6" s="9">
        <v>60.267485046279688</v>
      </c>
      <c r="W6" s="9">
        <v>17.542730945987305</v>
      </c>
      <c r="X6" s="30">
        <f t="shared" si="5"/>
        <v>77.81021599226699</v>
      </c>
      <c r="Z6" s="9" t="s">
        <v>31</v>
      </c>
      <c r="AA6" s="9" t="s">
        <v>32</v>
      </c>
      <c r="AB6" s="9" t="s">
        <v>33</v>
      </c>
      <c r="AC6" s="9" t="s">
        <v>36</v>
      </c>
      <c r="AD6" s="14" t="s">
        <v>40</v>
      </c>
      <c r="AE6" s="9">
        <v>-32.725162515119898</v>
      </c>
      <c r="AF6" s="9">
        <v>115.67661684333</v>
      </c>
    </row>
    <row r="7" spans="1:36" s="15" customFormat="1" x14ac:dyDescent="0.2">
      <c r="A7" s="15">
        <v>8</v>
      </c>
      <c r="B7" s="27">
        <v>0.35594505647747871</v>
      </c>
      <c r="C7" s="27">
        <v>3.8717445265653323</v>
      </c>
      <c r="D7" s="16">
        <v>2.1829999999999998</v>
      </c>
      <c r="E7" s="16">
        <v>-15.5937547</v>
      </c>
      <c r="F7" s="27">
        <v>2.3875720944931658</v>
      </c>
      <c r="G7" s="16">
        <v>-18.550117199999999</v>
      </c>
      <c r="H7" s="12">
        <f t="shared" si="0"/>
        <v>2.542464689124848E-2</v>
      </c>
      <c r="I7" s="12">
        <f t="shared" si="1"/>
        <v>0.32264537721377767</v>
      </c>
      <c r="J7" s="12">
        <f t="shared" si="2"/>
        <v>0.19896434120776382</v>
      </c>
      <c r="K7" s="34">
        <f t="shared" si="3"/>
        <v>12.690259911725136</v>
      </c>
      <c r="L7" s="11">
        <f t="shared" si="4"/>
        <v>7.8256481617548106</v>
      </c>
      <c r="M7" s="17">
        <v>5</v>
      </c>
      <c r="N7" s="15">
        <v>3</v>
      </c>
      <c r="O7" s="15">
        <v>3</v>
      </c>
      <c r="P7" s="30">
        <v>11</v>
      </c>
      <c r="Q7" s="17">
        <v>1.4</v>
      </c>
      <c r="R7" s="15">
        <v>21.5</v>
      </c>
      <c r="S7" s="30">
        <v>0.75</v>
      </c>
      <c r="T7" s="17">
        <v>1.2485303757035999</v>
      </c>
      <c r="U7" s="15">
        <v>23.815173093167299</v>
      </c>
      <c r="V7" s="15">
        <v>20.310401692534199</v>
      </c>
      <c r="W7" s="15">
        <v>55.874425214298398</v>
      </c>
      <c r="X7" s="30">
        <f t="shared" si="5"/>
        <v>76.184826906832598</v>
      </c>
      <c r="Y7" s="13"/>
      <c r="Z7" s="15" t="s">
        <v>31</v>
      </c>
      <c r="AA7" s="15" t="s">
        <v>32</v>
      </c>
      <c r="AB7" s="15" t="s">
        <v>33</v>
      </c>
      <c r="AC7" s="15" t="s">
        <v>36</v>
      </c>
      <c r="AD7" s="15" t="s">
        <v>41</v>
      </c>
      <c r="AE7" s="15">
        <v>-32.719404551171998</v>
      </c>
      <c r="AF7" s="15">
        <v>115.688567334542</v>
      </c>
      <c r="AI7" s="9"/>
      <c r="AJ7" s="9"/>
    </row>
    <row r="8" spans="1:36" s="18" customFormat="1" x14ac:dyDescent="0.2">
      <c r="A8" s="18" t="s">
        <v>42</v>
      </c>
      <c r="B8" s="28">
        <v>0.36445993120961778</v>
      </c>
      <c r="C8" s="28">
        <v>4.2206699026005339</v>
      </c>
      <c r="D8" s="19">
        <v>1.9079999999999999</v>
      </c>
      <c r="E8" s="19">
        <v>-14.897595600000001</v>
      </c>
      <c r="F8" s="28">
        <v>3.0104192621596195</v>
      </c>
      <c r="G8" s="19">
        <v>-18.566569999999999</v>
      </c>
      <c r="H8" s="12">
        <f t="shared" si="0"/>
        <v>2.6032852229258413E-2</v>
      </c>
      <c r="I8" s="12">
        <f t="shared" si="1"/>
        <v>0.35172249188337784</v>
      </c>
      <c r="J8" s="12">
        <f t="shared" si="2"/>
        <v>0.25086827184663496</v>
      </c>
      <c r="K8" s="34">
        <f t="shared" si="3"/>
        <v>13.510716720009485</v>
      </c>
      <c r="L8" s="11">
        <f t="shared" si="4"/>
        <v>9.6366033824247364</v>
      </c>
      <c r="M8" s="20">
        <v>5</v>
      </c>
      <c r="N8" s="18">
        <v>3</v>
      </c>
      <c r="O8" s="18">
        <v>2</v>
      </c>
      <c r="P8" s="35">
        <v>10</v>
      </c>
      <c r="Q8" s="20">
        <v>1.4</v>
      </c>
      <c r="R8" s="18">
        <v>20.5</v>
      </c>
      <c r="S8" s="35">
        <v>1.25</v>
      </c>
      <c r="T8" s="20">
        <v>1.1900833599298899</v>
      </c>
      <c r="U8" s="18">
        <v>20.355390728469501</v>
      </c>
      <c r="V8" s="18">
        <v>23.238428858827699</v>
      </c>
      <c r="W8" s="18">
        <v>56.406180412702803</v>
      </c>
      <c r="X8" s="30">
        <f t="shared" si="5"/>
        <v>79.644609271530499</v>
      </c>
      <c r="Y8" s="13"/>
      <c r="Z8" s="18" t="s">
        <v>31</v>
      </c>
      <c r="AA8" s="18" t="s">
        <v>32</v>
      </c>
      <c r="AB8" s="18" t="s">
        <v>33</v>
      </c>
      <c r="AC8" s="18" t="s">
        <v>36</v>
      </c>
      <c r="AD8" s="18" t="s">
        <v>43</v>
      </c>
      <c r="AE8" s="18">
        <v>-32.714189791370103</v>
      </c>
      <c r="AF8" s="18">
        <v>115.698562290829</v>
      </c>
      <c r="AI8" s="9"/>
      <c r="AJ8" s="9"/>
    </row>
    <row r="9" spans="1:36" x14ac:dyDescent="0.2">
      <c r="A9" s="9">
        <v>9</v>
      </c>
      <c r="B9" s="26">
        <v>9.3574139784946234E-2</v>
      </c>
      <c r="C9" s="26">
        <v>0.98045362007168457</v>
      </c>
      <c r="D9" s="11">
        <v>2.9350000000000001</v>
      </c>
      <c r="E9" s="11">
        <v>-14.106455500000001</v>
      </c>
      <c r="F9" s="27">
        <v>0.7534686279851085</v>
      </c>
      <c r="G9" s="11">
        <v>-16.937742799999999</v>
      </c>
      <c r="H9" s="12">
        <f t="shared" si="0"/>
        <v>6.6838671274961599E-3</v>
      </c>
      <c r="I9" s="12">
        <f t="shared" si="1"/>
        <v>8.1704468339307043E-2</v>
      </c>
      <c r="J9" s="12">
        <f t="shared" si="2"/>
        <v>6.2789052332092379E-2</v>
      </c>
      <c r="K9" s="34">
        <f t="shared" si="3"/>
        <v>12.224131147549354</v>
      </c>
      <c r="L9" s="11">
        <f t="shared" si="4"/>
        <v>9.3941203698963651</v>
      </c>
      <c r="M9" s="13">
        <v>5</v>
      </c>
      <c r="N9" s="9">
        <v>4</v>
      </c>
      <c r="O9" s="9">
        <v>4</v>
      </c>
      <c r="P9" s="30">
        <v>13</v>
      </c>
      <c r="Q9" s="13">
        <v>0.3</v>
      </c>
      <c r="R9" s="9">
        <v>11.75</v>
      </c>
      <c r="S9" s="30">
        <v>1.5</v>
      </c>
      <c r="T9" s="13">
        <v>3.8017103895042384E-2</v>
      </c>
      <c r="U9" s="9">
        <v>93.164922036541199</v>
      </c>
      <c r="V9" s="9">
        <v>3.1417205973043281</v>
      </c>
      <c r="W9" s="9">
        <v>3.6933573661544683</v>
      </c>
      <c r="X9" s="30">
        <f t="shared" si="5"/>
        <v>6.8350779634587964</v>
      </c>
      <c r="Z9" s="9" t="s">
        <v>31</v>
      </c>
      <c r="AA9" s="9" t="s">
        <v>32</v>
      </c>
      <c r="AB9" s="9" t="s">
        <v>33</v>
      </c>
      <c r="AC9" s="9" t="s">
        <v>34</v>
      </c>
      <c r="AD9" s="15" t="s">
        <v>44</v>
      </c>
    </row>
    <row r="10" spans="1:36" x14ac:dyDescent="0.2">
      <c r="A10" s="15">
        <v>11</v>
      </c>
      <c r="B10" s="27">
        <v>0.27931843820965496</v>
      </c>
      <c r="C10" s="27">
        <v>4.232177752545601</v>
      </c>
      <c r="D10" s="11">
        <v>2.621</v>
      </c>
      <c r="E10" s="11">
        <v>-12.139283200000001</v>
      </c>
      <c r="F10" s="27">
        <v>1.996526013476196</v>
      </c>
      <c r="G10" s="11">
        <v>-18.7735056</v>
      </c>
      <c r="H10" s="12">
        <f t="shared" si="0"/>
        <v>1.9951317014975354E-2</v>
      </c>
      <c r="I10" s="12">
        <f t="shared" si="1"/>
        <v>0.35268147937880007</v>
      </c>
      <c r="J10" s="12">
        <f t="shared" si="2"/>
        <v>0.16637716778968301</v>
      </c>
      <c r="K10" s="34">
        <f t="shared" si="3"/>
        <v>17.677102675180752</v>
      </c>
      <c r="L10" s="11">
        <f t="shared" si="4"/>
        <v>8.3391571425987152</v>
      </c>
      <c r="M10" s="13">
        <v>5</v>
      </c>
      <c r="N10" s="9">
        <v>2.5</v>
      </c>
      <c r="O10" s="9">
        <v>2</v>
      </c>
      <c r="P10" s="30">
        <v>9.5</v>
      </c>
      <c r="Q10" s="13">
        <v>1.6</v>
      </c>
      <c r="R10" s="9">
        <v>19</v>
      </c>
      <c r="S10" s="30">
        <v>1</v>
      </c>
      <c r="T10" s="13">
        <v>4.1497780351283531</v>
      </c>
      <c r="U10" s="9">
        <v>36.534582048033634</v>
      </c>
      <c r="V10" s="9">
        <v>13.339264466418513</v>
      </c>
      <c r="W10" s="9">
        <v>50.126153485547867</v>
      </c>
      <c r="X10" s="30">
        <f t="shared" si="5"/>
        <v>63.46541795196638</v>
      </c>
      <c r="Z10" s="9" t="s">
        <v>31</v>
      </c>
      <c r="AA10" s="9" t="s">
        <v>32</v>
      </c>
      <c r="AB10" s="9" t="s">
        <v>33</v>
      </c>
      <c r="AC10" s="9" t="s">
        <v>36</v>
      </c>
      <c r="AD10" s="14" t="s">
        <v>45</v>
      </c>
      <c r="AE10" s="9">
        <v>-32.707583333333332</v>
      </c>
      <c r="AF10" s="9">
        <v>115.68586666666667</v>
      </c>
    </row>
    <row r="11" spans="1:36" x14ac:dyDescent="0.2">
      <c r="A11" s="15">
        <v>13</v>
      </c>
      <c r="B11" s="27">
        <v>3.6029893915785739E-2</v>
      </c>
      <c r="C11" s="27">
        <v>0.32200729620541335</v>
      </c>
      <c r="D11" s="11">
        <v>2.6</v>
      </c>
      <c r="E11" s="11">
        <v>-16.522920800000001</v>
      </c>
      <c r="F11" s="27">
        <v>0.27470945604531188</v>
      </c>
      <c r="G11" s="16">
        <v>-18.017457799999999</v>
      </c>
      <c r="H11" s="12">
        <f t="shared" si="0"/>
        <v>2.5735638511275526E-3</v>
      </c>
      <c r="I11" s="12">
        <f t="shared" si="1"/>
        <v>2.6833941350451113E-2</v>
      </c>
      <c r="J11" s="12">
        <f t="shared" si="2"/>
        <v>2.2892454670442656E-2</v>
      </c>
      <c r="K11" s="34">
        <f t="shared" si="3"/>
        <v>10.426763392209752</v>
      </c>
      <c r="L11" s="11">
        <f t="shared" si="4"/>
        <v>8.8952347774129681</v>
      </c>
      <c r="M11" s="13">
        <v>5</v>
      </c>
      <c r="N11" s="9">
        <v>4</v>
      </c>
      <c r="O11" s="9">
        <v>4</v>
      </c>
      <c r="P11" s="30">
        <v>13</v>
      </c>
      <c r="Q11" s="13">
        <v>0.2</v>
      </c>
      <c r="R11" s="9">
        <v>15.25</v>
      </c>
      <c r="S11" s="30">
        <v>4.5</v>
      </c>
      <c r="T11" s="13">
        <v>1.0898508586484761</v>
      </c>
      <c r="U11" s="9">
        <v>92.924729027391351</v>
      </c>
      <c r="V11" s="9">
        <v>3.7540589791897361</v>
      </c>
      <c r="W11" s="9">
        <v>3.3212119934189155</v>
      </c>
      <c r="X11" s="30">
        <f t="shared" si="5"/>
        <v>7.0752709726086511</v>
      </c>
      <c r="Z11" s="9" t="s">
        <v>31</v>
      </c>
      <c r="AA11" s="9" t="s">
        <v>32</v>
      </c>
      <c r="AB11" s="9" t="s">
        <v>33</v>
      </c>
      <c r="AC11" s="9" t="s">
        <v>34</v>
      </c>
      <c r="AD11" s="14" t="s">
        <v>46</v>
      </c>
      <c r="AE11" s="9">
        <v>-32.701478814353003</v>
      </c>
      <c r="AF11" s="9">
        <v>115.673466259283</v>
      </c>
    </row>
    <row r="12" spans="1:36" x14ac:dyDescent="0.2">
      <c r="A12" s="9">
        <v>14</v>
      </c>
      <c r="B12" s="25">
        <v>0.34100000000000003</v>
      </c>
      <c r="C12" s="25">
        <v>3.3380000000000001</v>
      </c>
      <c r="D12" s="10">
        <v>2.2000000000000002</v>
      </c>
      <c r="E12" s="10">
        <v>-16.3</v>
      </c>
      <c r="F12" s="27">
        <v>2.0697602007621527</v>
      </c>
      <c r="G12" s="11">
        <v>-18.307438399999999</v>
      </c>
      <c r="H12" s="12">
        <f t="shared" si="0"/>
        <v>2.4357142857142858E-2</v>
      </c>
      <c r="I12" s="12">
        <f t="shared" si="1"/>
        <v>0.27816666666666667</v>
      </c>
      <c r="J12" s="12">
        <f t="shared" si="2"/>
        <v>0.1724800167301794</v>
      </c>
      <c r="K12" s="34">
        <f t="shared" si="3"/>
        <v>11.420332355816226</v>
      </c>
      <c r="L12" s="11">
        <f t="shared" si="4"/>
        <v>7.0812910094501804</v>
      </c>
      <c r="M12" s="13">
        <v>5</v>
      </c>
      <c r="N12" s="9">
        <v>3</v>
      </c>
      <c r="O12" s="9">
        <v>2</v>
      </c>
      <c r="P12" s="30">
        <v>10</v>
      </c>
      <c r="Q12" s="13">
        <v>1.5</v>
      </c>
      <c r="R12" s="9">
        <v>18</v>
      </c>
      <c r="S12" s="30">
        <v>1.5</v>
      </c>
      <c r="T12" s="13">
        <v>1.3995446814636305</v>
      </c>
      <c r="U12" s="9">
        <v>21.342230752079487</v>
      </c>
      <c r="V12" s="9">
        <v>21.165309136984348</v>
      </c>
      <c r="W12" s="9">
        <v>57.492460110936165</v>
      </c>
      <c r="X12" s="30">
        <f t="shared" si="5"/>
        <v>78.657769247920513</v>
      </c>
      <c r="Z12" s="9" t="s">
        <v>31</v>
      </c>
      <c r="AA12" s="9" t="s">
        <v>32</v>
      </c>
      <c r="AB12" s="9" t="s">
        <v>33</v>
      </c>
      <c r="AC12" s="9" t="s">
        <v>36</v>
      </c>
      <c r="AD12" s="14" t="s">
        <v>47</v>
      </c>
      <c r="AE12" s="9">
        <v>-32.698002307818399</v>
      </c>
      <c r="AF12" s="9">
        <v>115.682700729765</v>
      </c>
    </row>
    <row r="13" spans="1:36" x14ac:dyDescent="0.2">
      <c r="A13" s="9">
        <v>15</v>
      </c>
      <c r="B13" s="25">
        <v>2.3E-2</v>
      </c>
      <c r="C13" s="25">
        <v>0.22800000000000001</v>
      </c>
      <c r="D13" s="10">
        <v>3.2</v>
      </c>
      <c r="E13" s="10">
        <v>-15.4</v>
      </c>
      <c r="F13" s="27">
        <v>0.2417180972914702</v>
      </c>
      <c r="G13" s="11">
        <v>-17.7449583</v>
      </c>
      <c r="H13" s="12">
        <f t="shared" si="0"/>
        <v>1.6428571428571427E-3</v>
      </c>
      <c r="I13" s="12">
        <f t="shared" si="1"/>
        <v>1.9E-2</v>
      </c>
      <c r="J13" s="12">
        <f t="shared" si="2"/>
        <v>2.0143174774289185E-2</v>
      </c>
      <c r="K13" s="34">
        <f t="shared" si="3"/>
        <v>11.565217391304348</v>
      </c>
      <c r="L13" s="11">
        <f t="shared" si="4"/>
        <v>12.261062906089069</v>
      </c>
      <c r="M13" s="13">
        <v>5</v>
      </c>
      <c r="N13" s="9">
        <v>4</v>
      </c>
      <c r="O13" s="9">
        <v>4</v>
      </c>
      <c r="P13" s="30">
        <v>13</v>
      </c>
      <c r="Q13" s="13">
        <v>0.4</v>
      </c>
      <c r="R13" s="9">
        <v>14.5</v>
      </c>
      <c r="S13" s="30">
        <v>1.5</v>
      </c>
      <c r="T13" s="13">
        <v>0.24331539612233122</v>
      </c>
      <c r="U13" s="9">
        <v>96.41281312224281</v>
      </c>
      <c r="V13" s="9">
        <v>1.4320520316845915</v>
      </c>
      <c r="W13" s="9">
        <v>2.1551348460725963</v>
      </c>
      <c r="X13" s="30">
        <f t="shared" si="5"/>
        <v>3.5871868777571878</v>
      </c>
      <c r="Z13" s="9" t="s">
        <v>31</v>
      </c>
      <c r="AA13" s="9" t="s">
        <v>32</v>
      </c>
      <c r="AB13" s="9" t="s">
        <v>33</v>
      </c>
      <c r="AC13" s="9" t="s">
        <v>34</v>
      </c>
      <c r="AD13" s="14" t="s">
        <v>48</v>
      </c>
      <c r="AE13" s="9">
        <v>-32.694066666666664</v>
      </c>
      <c r="AF13" s="9">
        <v>115.68825</v>
      </c>
    </row>
    <row r="14" spans="1:36" x14ac:dyDescent="0.2">
      <c r="A14" s="9">
        <v>17</v>
      </c>
      <c r="B14" s="26">
        <v>0.31107694072714354</v>
      </c>
      <c r="C14" s="26">
        <v>4.1534841307437222</v>
      </c>
      <c r="D14" s="11">
        <v>2.3290000000000002</v>
      </c>
      <c r="E14" s="11">
        <v>-11.7104917</v>
      </c>
      <c r="F14" s="27">
        <v>2.6709467644246097</v>
      </c>
      <c r="G14" s="11">
        <v>-15.720235600000001</v>
      </c>
      <c r="H14" s="12">
        <f t="shared" si="0"/>
        <v>2.2219781480510254E-2</v>
      </c>
      <c r="I14" s="12">
        <f t="shared" si="1"/>
        <v>0.34612367756197687</v>
      </c>
      <c r="J14" s="12">
        <f t="shared" si="2"/>
        <v>0.22257889703538414</v>
      </c>
      <c r="K14" s="34">
        <f t="shared" si="3"/>
        <v>15.577276395160503</v>
      </c>
      <c r="L14" s="11">
        <f t="shared" si="4"/>
        <v>10.017150584069238</v>
      </c>
      <c r="M14" s="13">
        <v>5</v>
      </c>
      <c r="N14" s="9">
        <v>4</v>
      </c>
      <c r="O14" s="9">
        <v>2</v>
      </c>
      <c r="P14" s="30">
        <v>11</v>
      </c>
      <c r="Q14" s="13">
        <v>1.6</v>
      </c>
      <c r="R14" s="9">
        <v>18.5</v>
      </c>
      <c r="S14" s="30">
        <v>1.5</v>
      </c>
      <c r="T14" s="13">
        <v>4.9471420819205925</v>
      </c>
      <c r="U14" s="9">
        <v>30.063250600964437</v>
      </c>
      <c r="V14" s="9">
        <v>20.241916172573809</v>
      </c>
      <c r="W14" s="9">
        <v>49.694833226461753</v>
      </c>
      <c r="X14" s="30">
        <f t="shared" si="5"/>
        <v>69.936749399035563</v>
      </c>
      <c r="Z14" s="9" t="s">
        <v>31</v>
      </c>
      <c r="AA14" s="9" t="s">
        <v>32</v>
      </c>
      <c r="AB14" s="9" t="s">
        <v>33</v>
      </c>
      <c r="AC14" s="9" t="s">
        <v>36</v>
      </c>
      <c r="AD14" s="15" t="s">
        <v>49</v>
      </c>
      <c r="AE14" s="9">
        <v>-32.688633333333335</v>
      </c>
      <c r="AF14" s="9">
        <v>115.67848333333333</v>
      </c>
    </row>
    <row r="15" spans="1:36" x14ac:dyDescent="0.2">
      <c r="A15" s="9">
        <v>18</v>
      </c>
      <c r="B15" s="25">
        <v>0.25600000000000001</v>
      </c>
      <c r="C15" s="25">
        <v>2.62</v>
      </c>
      <c r="D15" s="10">
        <v>1.4</v>
      </c>
      <c r="E15" s="10">
        <v>-15.4</v>
      </c>
      <c r="F15" s="27">
        <v>2.2451396742818366</v>
      </c>
      <c r="G15" s="11">
        <v>-18.528522899999999</v>
      </c>
      <c r="H15" s="12">
        <f t="shared" si="0"/>
        <v>1.8285714285714287E-2</v>
      </c>
      <c r="I15" s="12">
        <f t="shared" si="1"/>
        <v>0.21833333333333335</v>
      </c>
      <c r="J15" s="12">
        <f t="shared" si="2"/>
        <v>0.18709497285681972</v>
      </c>
      <c r="K15" s="34">
        <f t="shared" si="3"/>
        <v>11.940104166666666</v>
      </c>
      <c r="L15" s="11">
        <f t="shared" si="4"/>
        <v>10.231756328107329</v>
      </c>
      <c r="M15" s="13">
        <v>5</v>
      </c>
      <c r="N15" s="9">
        <v>2.5</v>
      </c>
      <c r="O15" s="9">
        <v>2</v>
      </c>
      <c r="P15" s="30">
        <v>9.5</v>
      </c>
      <c r="Q15" s="13">
        <v>0.7</v>
      </c>
      <c r="R15" s="9">
        <v>20</v>
      </c>
      <c r="S15" s="30">
        <v>0.5</v>
      </c>
      <c r="T15" s="13">
        <v>0.39200928277981623</v>
      </c>
      <c r="U15" s="9">
        <v>29.332334185631854</v>
      </c>
      <c r="V15" s="9">
        <v>22.069419367127139</v>
      </c>
      <c r="W15" s="9">
        <v>48.59824644724101</v>
      </c>
      <c r="X15" s="30">
        <f t="shared" si="5"/>
        <v>70.667665814368149</v>
      </c>
      <c r="Z15" s="9" t="s">
        <v>31</v>
      </c>
      <c r="AA15" s="9" t="s">
        <v>32</v>
      </c>
      <c r="AB15" s="9" t="s">
        <v>33</v>
      </c>
      <c r="AC15" s="9" t="s">
        <v>36</v>
      </c>
      <c r="AD15" s="14" t="s">
        <v>50</v>
      </c>
      <c r="AE15" s="9">
        <v>-32.692027062212098</v>
      </c>
      <c r="AF15" s="9">
        <v>115.668034217822</v>
      </c>
    </row>
    <row r="16" spans="1:36" x14ac:dyDescent="0.2">
      <c r="A16" s="15">
        <v>19</v>
      </c>
      <c r="B16" s="27">
        <v>0.27185988506196485</v>
      </c>
      <c r="C16" s="27">
        <v>2.7852812072403146</v>
      </c>
      <c r="D16" s="11">
        <v>1.4490000000000001</v>
      </c>
      <c r="E16" s="11">
        <v>-16.180684799999998</v>
      </c>
      <c r="F16" s="27">
        <v>2.4586336336336339</v>
      </c>
      <c r="G16" s="11">
        <v>-18.197410300000001</v>
      </c>
      <c r="H16" s="12">
        <f t="shared" si="0"/>
        <v>1.9418563218711774E-2</v>
      </c>
      <c r="I16" s="12">
        <f t="shared" si="1"/>
        <v>0.23210676727002622</v>
      </c>
      <c r="J16" s="12">
        <f t="shared" si="2"/>
        <v>0.20488613613613615</v>
      </c>
      <c r="K16" s="34">
        <f t="shared" si="3"/>
        <v>11.952829087085474</v>
      </c>
      <c r="L16" s="11">
        <f t="shared" si="4"/>
        <v>10.551045091673281</v>
      </c>
      <c r="M16" s="13">
        <v>5</v>
      </c>
      <c r="N16" s="9">
        <v>2</v>
      </c>
      <c r="O16" s="9">
        <v>2</v>
      </c>
      <c r="P16" s="30">
        <v>9</v>
      </c>
      <c r="Q16" s="13">
        <v>1.2</v>
      </c>
      <c r="R16" s="9">
        <v>30</v>
      </c>
      <c r="S16" s="30">
        <v>0</v>
      </c>
      <c r="T16" s="13">
        <v>1.7601126472094213</v>
      </c>
      <c r="U16" s="9">
        <v>18.979972432598558</v>
      </c>
      <c r="V16" s="9">
        <v>27.807800114156407</v>
      </c>
      <c r="W16" s="9">
        <v>53.212227453245035</v>
      </c>
      <c r="X16" s="30">
        <f t="shared" si="5"/>
        <v>81.020027567401442</v>
      </c>
      <c r="Z16" s="9" t="s">
        <v>31</v>
      </c>
      <c r="AA16" s="9" t="s">
        <v>32</v>
      </c>
      <c r="AB16" s="9" t="s">
        <v>51</v>
      </c>
      <c r="AC16" s="9" t="s">
        <v>36</v>
      </c>
      <c r="AD16" s="15" t="s">
        <v>52</v>
      </c>
      <c r="AE16" s="9">
        <v>-32.681597542608301</v>
      </c>
      <c r="AF16" s="9">
        <v>115.668468781139</v>
      </c>
    </row>
    <row r="17" spans="1:36" x14ac:dyDescent="0.2">
      <c r="A17" s="9">
        <v>20</v>
      </c>
      <c r="B17" s="25">
        <v>0.127</v>
      </c>
      <c r="C17" s="25">
        <v>1.323</v>
      </c>
      <c r="D17" s="10">
        <v>2.4</v>
      </c>
      <c r="E17" s="10">
        <v>-14.8</v>
      </c>
      <c r="F17" s="27">
        <v>1.0470282689042054</v>
      </c>
      <c r="G17" s="11">
        <v>-17.279138400000001</v>
      </c>
      <c r="H17" s="12">
        <f t="shared" si="0"/>
        <v>9.0714285714285723E-3</v>
      </c>
      <c r="I17" s="12">
        <f t="shared" si="1"/>
        <v>0.11025</v>
      </c>
      <c r="J17" s="12">
        <f t="shared" si="2"/>
        <v>8.7252355742017118E-2</v>
      </c>
      <c r="K17" s="34">
        <f t="shared" si="3"/>
        <v>12.153543307086613</v>
      </c>
      <c r="L17" s="11">
        <f t="shared" si="4"/>
        <v>9.6183699243168466</v>
      </c>
      <c r="M17" s="13">
        <v>5</v>
      </c>
      <c r="N17" s="9">
        <v>4</v>
      </c>
      <c r="O17" s="9">
        <v>2</v>
      </c>
      <c r="P17" s="30">
        <v>11</v>
      </c>
      <c r="Q17" s="13">
        <v>1.1000000000000001</v>
      </c>
      <c r="R17" s="9">
        <v>11</v>
      </c>
      <c r="S17" s="30">
        <v>2.25</v>
      </c>
      <c r="T17" s="13">
        <v>0.19060876081432421</v>
      </c>
      <c r="U17" s="9">
        <v>72.972192362777889</v>
      </c>
      <c r="V17" s="9">
        <v>7.5431773688404746</v>
      </c>
      <c r="W17" s="9">
        <v>19.484630268381636</v>
      </c>
      <c r="X17" s="30">
        <f t="shared" si="5"/>
        <v>27.027807637222111</v>
      </c>
      <c r="Z17" s="9" t="s">
        <v>31</v>
      </c>
      <c r="AA17" s="9" t="s">
        <v>32</v>
      </c>
      <c r="AB17" s="9" t="s">
        <v>51</v>
      </c>
      <c r="AC17" s="9" t="s">
        <v>36</v>
      </c>
      <c r="AD17" s="14" t="s">
        <v>53</v>
      </c>
      <c r="AE17" s="9">
        <v>-32.6777951135861</v>
      </c>
      <c r="AF17" s="9">
        <v>115.67965878654699</v>
      </c>
    </row>
    <row r="18" spans="1:36" x14ac:dyDescent="0.2">
      <c r="A18" s="9">
        <v>21</v>
      </c>
      <c r="B18" s="26">
        <v>8.482734015789016E-2</v>
      </c>
      <c r="C18" s="26">
        <v>0.74353514357595207</v>
      </c>
      <c r="D18" s="11">
        <v>3.113</v>
      </c>
      <c r="E18" s="11">
        <v>-15.909016900000001</v>
      </c>
      <c r="F18" s="27">
        <v>0.64600012647821414</v>
      </c>
      <c r="G18" s="11">
        <v>-16.718714900000002</v>
      </c>
      <c r="H18" s="12">
        <f t="shared" si="0"/>
        <v>6.0590957255635828E-3</v>
      </c>
      <c r="I18" s="12">
        <f t="shared" si="1"/>
        <v>6.1961261964662673E-2</v>
      </c>
      <c r="J18" s="12">
        <f t="shared" si="2"/>
        <v>5.383334387318451E-2</v>
      </c>
      <c r="K18" s="34">
        <f t="shared" si="3"/>
        <v>10.226156636417786</v>
      </c>
      <c r="L18" s="11">
        <f t="shared" si="4"/>
        <v>8.8847158571962055</v>
      </c>
      <c r="M18" s="13">
        <v>5</v>
      </c>
      <c r="N18" s="9">
        <v>4</v>
      </c>
      <c r="O18" s="9">
        <v>4</v>
      </c>
      <c r="P18" s="30">
        <v>13</v>
      </c>
      <c r="Q18" s="13">
        <v>0.3</v>
      </c>
      <c r="R18" s="9">
        <v>14</v>
      </c>
      <c r="S18" s="30">
        <v>3</v>
      </c>
      <c r="T18" s="13">
        <v>0.10377144339592047</v>
      </c>
      <c r="U18" s="9">
        <v>89.732055673849885</v>
      </c>
      <c r="V18" s="9">
        <v>2.4770012974210118</v>
      </c>
      <c r="W18" s="9">
        <v>7.7909430287291013</v>
      </c>
      <c r="X18" s="30">
        <f t="shared" si="5"/>
        <v>10.267944326150113</v>
      </c>
      <c r="Z18" s="9" t="s">
        <v>31</v>
      </c>
      <c r="AA18" s="9" t="s">
        <v>32</v>
      </c>
      <c r="AB18" s="9" t="s">
        <v>51</v>
      </c>
      <c r="AC18" s="9" t="s">
        <v>34</v>
      </c>
      <c r="AD18" s="15" t="s">
        <v>54</v>
      </c>
      <c r="AE18" s="9">
        <v>-32.669321128908102</v>
      </c>
      <c r="AF18" s="9">
        <v>115.683787138057</v>
      </c>
    </row>
    <row r="19" spans="1:36" s="15" customFormat="1" x14ac:dyDescent="0.2">
      <c r="A19" s="15">
        <v>22</v>
      </c>
      <c r="B19" s="26">
        <v>0.30066134815026219</v>
      </c>
      <c r="C19" s="26">
        <v>3.3390296457493491</v>
      </c>
      <c r="D19" s="16">
        <v>2.359</v>
      </c>
      <c r="E19" s="16">
        <v>-15.089024200000001</v>
      </c>
      <c r="F19" s="27">
        <v>3.5860318284033896</v>
      </c>
      <c r="G19" s="16">
        <v>-17.624647200000002</v>
      </c>
      <c r="H19" s="12">
        <f t="shared" si="0"/>
        <v>2.1475810582161584E-2</v>
      </c>
      <c r="I19" s="12">
        <f t="shared" si="1"/>
        <v>0.27825247047911245</v>
      </c>
      <c r="J19" s="12">
        <f t="shared" si="2"/>
        <v>0.29883598570028247</v>
      </c>
      <c r="K19" s="34">
        <f t="shared" si="3"/>
        <v>12.95655264859883</v>
      </c>
      <c r="L19" s="11">
        <f t="shared" si="4"/>
        <v>13.915003792616055</v>
      </c>
      <c r="M19" s="17">
        <v>5</v>
      </c>
      <c r="N19" s="15">
        <v>4</v>
      </c>
      <c r="O19" s="15">
        <v>2</v>
      </c>
      <c r="P19" s="30">
        <v>11</v>
      </c>
      <c r="Q19" s="17">
        <v>1.5</v>
      </c>
      <c r="R19" s="15">
        <v>16.5</v>
      </c>
      <c r="S19" s="30">
        <v>1.5</v>
      </c>
      <c r="T19" s="17">
        <v>5.1954785961713901</v>
      </c>
      <c r="U19" s="15">
        <v>15.7683740188778</v>
      </c>
      <c r="V19" s="15">
        <v>23.929021060594199</v>
      </c>
      <c r="W19" s="15">
        <v>60.302604920528097</v>
      </c>
      <c r="X19" s="30">
        <f t="shared" si="5"/>
        <v>84.231625981122292</v>
      </c>
      <c r="Y19" s="13"/>
      <c r="Z19" s="15" t="s">
        <v>31</v>
      </c>
      <c r="AA19" s="15" t="s">
        <v>32</v>
      </c>
      <c r="AB19" s="15" t="s">
        <v>51</v>
      </c>
      <c r="AC19" s="15" t="s">
        <v>36</v>
      </c>
      <c r="AD19" s="15" t="s">
        <v>55</v>
      </c>
      <c r="AE19" s="15">
        <v>-32.671602586321399</v>
      </c>
      <c r="AF19" s="15">
        <v>115.67248849182</v>
      </c>
      <c r="AI19" s="9"/>
      <c r="AJ19" s="9"/>
    </row>
    <row r="20" spans="1:36" s="18" customFormat="1" x14ac:dyDescent="0.2">
      <c r="A20" s="18" t="s">
        <v>56</v>
      </c>
      <c r="B20" s="29">
        <v>0.3282704656917218</v>
      </c>
      <c r="C20" s="29">
        <v>3.1271617252670723</v>
      </c>
      <c r="D20" s="19">
        <v>2.4940000000000002</v>
      </c>
      <c r="E20" s="19">
        <v>-16.905811</v>
      </c>
      <c r="F20" s="28">
        <v>3.4424496050925373</v>
      </c>
      <c r="G20" s="19">
        <v>-17.506392699999999</v>
      </c>
      <c r="H20" s="12">
        <f t="shared" si="0"/>
        <v>2.3447890406551559E-2</v>
      </c>
      <c r="I20" s="12">
        <f t="shared" si="1"/>
        <v>0.26059681043892269</v>
      </c>
      <c r="J20" s="12">
        <f t="shared" si="2"/>
        <v>0.28687080042437813</v>
      </c>
      <c r="K20" s="34">
        <f t="shared" si="3"/>
        <v>11.113870199858557</v>
      </c>
      <c r="L20" s="11">
        <f t="shared" si="4"/>
        <v>12.234397016126609</v>
      </c>
      <c r="M20" s="20">
        <v>5</v>
      </c>
      <c r="N20" s="18">
        <v>4</v>
      </c>
      <c r="O20" s="18">
        <v>2</v>
      </c>
      <c r="P20" s="35">
        <v>11</v>
      </c>
      <c r="Q20" s="20">
        <v>1.5</v>
      </c>
      <c r="R20" s="18">
        <v>16</v>
      </c>
      <c r="S20" s="35">
        <v>0.75</v>
      </c>
      <c r="T20" s="20">
        <v>5.2456706824149197</v>
      </c>
      <c r="U20" s="18">
        <v>25.8561391611067</v>
      </c>
      <c r="V20" s="18">
        <v>19.9516295402126</v>
      </c>
      <c r="W20" s="18">
        <v>54.192231298680703</v>
      </c>
      <c r="X20" s="30">
        <f t="shared" si="5"/>
        <v>74.143860838893303</v>
      </c>
      <c r="Y20" s="13"/>
      <c r="Z20" s="18" t="s">
        <v>31</v>
      </c>
      <c r="AA20" s="18" t="s">
        <v>32</v>
      </c>
      <c r="AB20" s="18" t="s">
        <v>51</v>
      </c>
      <c r="AC20" s="18" t="s">
        <v>36</v>
      </c>
      <c r="AD20" s="18" t="s">
        <v>57</v>
      </c>
      <c r="AI20" s="9"/>
      <c r="AJ20" s="9"/>
    </row>
    <row r="21" spans="1:36" s="15" customFormat="1" x14ac:dyDescent="0.2">
      <c r="A21" s="15">
        <v>23</v>
      </c>
      <c r="B21" s="26">
        <v>0.35398623704663212</v>
      </c>
      <c r="C21" s="26">
        <v>3.711442307692308</v>
      </c>
      <c r="D21" s="16">
        <v>2.121</v>
      </c>
      <c r="E21" s="16">
        <v>-15.663120700000002</v>
      </c>
      <c r="F21" s="27">
        <v>2.9672769043003804</v>
      </c>
      <c r="G21" s="16">
        <v>-17.6328736</v>
      </c>
      <c r="H21" s="12">
        <f t="shared" si="0"/>
        <v>2.5284731217616579E-2</v>
      </c>
      <c r="I21" s="12">
        <f t="shared" si="1"/>
        <v>0.30928685897435898</v>
      </c>
      <c r="J21" s="12">
        <f t="shared" si="2"/>
        <v>0.24727307535836504</v>
      </c>
      <c r="K21" s="34">
        <f t="shared" si="3"/>
        <v>12.232159255023845</v>
      </c>
      <c r="L21" s="11">
        <f t="shared" si="4"/>
        <v>9.7795413852801012</v>
      </c>
      <c r="M21" s="17">
        <v>5</v>
      </c>
      <c r="N21" s="15">
        <v>3</v>
      </c>
      <c r="O21" s="15">
        <v>2</v>
      </c>
      <c r="P21" s="30">
        <v>10</v>
      </c>
      <c r="Q21" s="17">
        <v>0.8</v>
      </c>
      <c r="R21" s="15">
        <v>19</v>
      </c>
      <c r="S21" s="30">
        <v>0.5</v>
      </c>
      <c r="T21" s="17">
        <v>3.28361751790165</v>
      </c>
      <c r="U21" s="15">
        <v>27.827458932670499</v>
      </c>
      <c r="V21" s="15">
        <v>18.465315086082001</v>
      </c>
      <c r="W21" s="15">
        <v>53.707225981247497</v>
      </c>
      <c r="X21" s="30">
        <f t="shared" si="5"/>
        <v>72.17254106732949</v>
      </c>
      <c r="Y21" s="13"/>
      <c r="Z21" s="15" t="s">
        <v>31</v>
      </c>
      <c r="AA21" s="15" t="s">
        <v>32</v>
      </c>
      <c r="AB21" s="15" t="s">
        <v>51</v>
      </c>
      <c r="AC21" s="15" t="s">
        <v>36</v>
      </c>
      <c r="AD21" s="15" t="s">
        <v>58</v>
      </c>
      <c r="AE21" s="15">
        <v>-32.674318607051497</v>
      </c>
      <c r="AF21" s="15">
        <v>115.661733049728</v>
      </c>
      <c r="AI21" s="9"/>
      <c r="AJ21" s="9"/>
    </row>
    <row r="22" spans="1:36" s="18" customFormat="1" x14ac:dyDescent="0.2">
      <c r="A22" s="18" t="s">
        <v>59</v>
      </c>
      <c r="B22" s="29">
        <v>0.33963576783099164</v>
      </c>
      <c r="C22" s="29">
        <v>3.5526944770687434</v>
      </c>
      <c r="D22" s="19">
        <v>1.946</v>
      </c>
      <c r="E22" s="19">
        <v>-14.9000296</v>
      </c>
      <c r="F22" s="28">
        <v>2.6747590622603128</v>
      </c>
      <c r="G22" s="19">
        <v>-17.849844900000001</v>
      </c>
      <c r="H22" s="12">
        <f t="shared" si="0"/>
        <v>2.425969770221369E-2</v>
      </c>
      <c r="I22" s="12">
        <f t="shared" si="1"/>
        <v>0.29605787308906195</v>
      </c>
      <c r="J22" s="12">
        <f t="shared" si="2"/>
        <v>0.22289658852169272</v>
      </c>
      <c r="K22" s="34">
        <f t="shared" si="3"/>
        <v>12.203691765790088</v>
      </c>
      <c r="L22" s="11">
        <f t="shared" si="4"/>
        <v>9.1879375933589422</v>
      </c>
      <c r="M22" s="20">
        <v>5</v>
      </c>
      <c r="N22" s="18">
        <v>2</v>
      </c>
      <c r="O22" s="18">
        <v>2</v>
      </c>
      <c r="P22" s="35">
        <v>9</v>
      </c>
      <c r="Q22" s="20">
        <v>0.8</v>
      </c>
      <c r="R22" s="18">
        <v>20.5</v>
      </c>
      <c r="S22" s="35">
        <v>0</v>
      </c>
      <c r="T22" s="20">
        <v>3.61989213593698</v>
      </c>
      <c r="U22" s="18">
        <v>20.958949741491899</v>
      </c>
      <c r="V22" s="18">
        <v>21.9025553082786</v>
      </c>
      <c r="W22" s="18">
        <v>57.1384949502295</v>
      </c>
      <c r="X22" s="30">
        <f t="shared" si="5"/>
        <v>79.041050258508108</v>
      </c>
      <c r="Y22" s="13"/>
      <c r="Z22" s="18" t="s">
        <v>31</v>
      </c>
      <c r="AA22" s="18" t="s">
        <v>32</v>
      </c>
      <c r="AB22" s="18" t="s">
        <v>51</v>
      </c>
      <c r="AC22" s="18" t="s">
        <v>36</v>
      </c>
      <c r="AD22" s="18" t="s">
        <v>60</v>
      </c>
      <c r="AI22" s="9"/>
      <c r="AJ22" s="9"/>
    </row>
    <row r="23" spans="1:36" s="15" customFormat="1" x14ac:dyDescent="0.2">
      <c r="A23" s="15">
        <v>24</v>
      </c>
      <c r="B23" s="27">
        <v>2.1398623086192559E-2</v>
      </c>
      <c r="C23" s="27">
        <v>0.20737554997150892</v>
      </c>
      <c r="D23" s="16">
        <v>2.6309999999999998</v>
      </c>
      <c r="E23" s="16">
        <v>-16.121272600000001</v>
      </c>
      <c r="F23" s="27">
        <v>0.17587323285010253</v>
      </c>
      <c r="G23" s="16">
        <v>-17.874524100000002</v>
      </c>
      <c r="H23" s="12">
        <f t="shared" si="0"/>
        <v>1.5284730775851827E-3</v>
      </c>
      <c r="I23" s="12">
        <f t="shared" si="1"/>
        <v>1.7281295830959078E-2</v>
      </c>
      <c r="J23" s="12">
        <f t="shared" si="2"/>
        <v>1.4656102737508545E-2</v>
      </c>
      <c r="K23" s="34">
        <f t="shared" si="3"/>
        <v>11.306248101053635</v>
      </c>
      <c r="L23" s="11">
        <f t="shared" si="4"/>
        <v>9.588721549916702</v>
      </c>
      <c r="M23" s="17">
        <v>5</v>
      </c>
      <c r="N23" s="15">
        <v>4</v>
      </c>
      <c r="O23" s="15">
        <v>4</v>
      </c>
      <c r="P23" s="30">
        <v>13</v>
      </c>
      <c r="Q23" s="17">
        <v>0.2</v>
      </c>
      <c r="R23" s="15">
        <v>15.5</v>
      </c>
      <c r="S23" s="30">
        <v>3.5</v>
      </c>
      <c r="T23" s="17">
        <v>0</v>
      </c>
      <c r="U23" s="15">
        <v>93.747156857019306</v>
      </c>
      <c r="V23" s="15">
        <v>2.8123114579447201</v>
      </c>
      <c r="W23" s="15">
        <v>3.4405316850360301</v>
      </c>
      <c r="X23" s="30">
        <f t="shared" si="5"/>
        <v>6.2528431429807503</v>
      </c>
      <c r="Y23" s="13"/>
      <c r="Z23" s="15" t="s">
        <v>31</v>
      </c>
      <c r="AA23" s="15" t="s">
        <v>32</v>
      </c>
      <c r="AB23" s="15" t="s">
        <v>51</v>
      </c>
      <c r="AC23" s="15" t="s">
        <v>34</v>
      </c>
      <c r="AD23" s="15" t="s">
        <v>61</v>
      </c>
      <c r="AE23" s="15">
        <v>-32.667148312324002</v>
      </c>
      <c r="AF23" s="15">
        <v>115.65597508578099</v>
      </c>
      <c r="AI23" s="9"/>
      <c r="AJ23" s="9"/>
    </row>
    <row r="24" spans="1:36" s="18" customFormat="1" x14ac:dyDescent="0.2">
      <c r="A24" s="18" t="s">
        <v>62</v>
      </c>
      <c r="B24" s="28">
        <v>1.8076988852292877E-2</v>
      </c>
      <c r="C24" s="28">
        <v>0.1710216620217887</v>
      </c>
      <c r="D24" s="19">
        <v>3.089</v>
      </c>
      <c r="E24" s="19">
        <v>-16.341328799999999</v>
      </c>
      <c r="F24" s="28">
        <v>0.17543197141067679</v>
      </c>
      <c r="G24" s="19">
        <v>-17.864241099999997</v>
      </c>
      <c r="H24" s="12">
        <f t="shared" si="0"/>
        <v>1.2912134894494912E-3</v>
      </c>
      <c r="I24" s="12">
        <f t="shared" si="1"/>
        <v>1.4251805168482392E-2</v>
      </c>
      <c r="J24" s="12">
        <f t="shared" si="2"/>
        <v>1.4619330950889733E-2</v>
      </c>
      <c r="K24" s="34">
        <f t="shared" si="3"/>
        <v>11.037528096580411</v>
      </c>
      <c r="L24" s="11">
        <f t="shared" si="4"/>
        <v>11.322164049821602</v>
      </c>
      <c r="M24" s="20">
        <v>5</v>
      </c>
      <c r="N24" s="18">
        <v>4</v>
      </c>
      <c r="O24" s="18">
        <v>4</v>
      </c>
      <c r="P24" s="35">
        <v>13</v>
      </c>
      <c r="Q24" s="20">
        <v>0.2</v>
      </c>
      <c r="R24" s="18">
        <v>15.25</v>
      </c>
      <c r="S24" s="35">
        <v>5.5</v>
      </c>
      <c r="T24" s="20">
        <v>0</v>
      </c>
      <c r="U24" s="18">
        <v>95.188020588539899</v>
      </c>
      <c r="V24" s="18">
        <v>2.1247975874790801</v>
      </c>
      <c r="W24" s="18">
        <v>2.6871818239810299</v>
      </c>
      <c r="X24" s="30">
        <f t="shared" si="5"/>
        <v>4.8119794114601095</v>
      </c>
      <c r="Y24" s="13"/>
      <c r="Z24" s="18" t="s">
        <v>31</v>
      </c>
      <c r="AA24" s="18" t="s">
        <v>32</v>
      </c>
      <c r="AB24" s="18" t="s">
        <v>51</v>
      </c>
      <c r="AC24" s="18" t="s">
        <v>34</v>
      </c>
      <c r="AD24" s="18" t="s">
        <v>63</v>
      </c>
      <c r="AI24" s="9"/>
      <c r="AJ24" s="9"/>
    </row>
    <row r="25" spans="1:36" x14ac:dyDescent="0.2">
      <c r="A25" s="9">
        <v>25</v>
      </c>
      <c r="B25" s="25">
        <v>0.25900000000000001</v>
      </c>
      <c r="C25" s="25">
        <v>2.7559999999999998</v>
      </c>
      <c r="D25" s="10">
        <v>2.1</v>
      </c>
      <c r="E25" s="10">
        <v>-15</v>
      </c>
      <c r="F25" s="27">
        <v>2.4379329608938547</v>
      </c>
      <c r="G25" s="11">
        <v>-17.4806852</v>
      </c>
      <c r="H25" s="12">
        <f t="shared" si="0"/>
        <v>1.8499999999999999E-2</v>
      </c>
      <c r="I25" s="12">
        <f t="shared" si="1"/>
        <v>0.22966666666666666</v>
      </c>
      <c r="J25" s="12">
        <f t="shared" si="2"/>
        <v>0.20316108007448788</v>
      </c>
      <c r="K25" s="34">
        <f t="shared" si="3"/>
        <v>12.414414414414415</v>
      </c>
      <c r="L25" s="11">
        <f t="shared" si="4"/>
        <v>10.981680004026373</v>
      </c>
      <c r="M25" s="13">
        <v>5</v>
      </c>
      <c r="N25" s="9">
        <v>4</v>
      </c>
      <c r="O25" s="9">
        <v>2</v>
      </c>
      <c r="P25" s="30">
        <v>11</v>
      </c>
      <c r="Q25" s="13">
        <v>1.4</v>
      </c>
      <c r="R25" s="9">
        <v>21</v>
      </c>
      <c r="S25" s="30">
        <v>1.75</v>
      </c>
      <c r="T25" s="13">
        <v>0.98499318116084134</v>
      </c>
      <c r="U25" s="9">
        <v>28.939556986179738</v>
      </c>
      <c r="V25" s="9">
        <v>31.086705987016273</v>
      </c>
      <c r="W25" s="9">
        <v>39.973737026803981</v>
      </c>
      <c r="X25" s="30">
        <f t="shared" si="5"/>
        <v>71.060443013820247</v>
      </c>
      <c r="Z25" s="9" t="s">
        <v>31</v>
      </c>
      <c r="AA25" s="9" t="s">
        <v>32</v>
      </c>
      <c r="AB25" s="9" t="s">
        <v>51</v>
      </c>
      <c r="AC25" s="9" t="s">
        <v>36</v>
      </c>
      <c r="AD25" s="14" t="s">
        <v>64</v>
      </c>
      <c r="AE25" s="9">
        <v>-32.660412580913203</v>
      </c>
      <c r="AF25" s="9">
        <v>115.668142858652</v>
      </c>
    </row>
    <row r="26" spans="1:36" x14ac:dyDescent="0.2">
      <c r="A26" s="9">
        <v>27</v>
      </c>
      <c r="B26" s="25">
        <v>7.2999999999999995E-2</v>
      </c>
      <c r="C26" s="25">
        <v>0.79</v>
      </c>
      <c r="D26" s="10">
        <v>2.2000000000000002</v>
      </c>
      <c r="E26" s="10">
        <v>-14</v>
      </c>
      <c r="F26" s="27">
        <v>0.63630177957230438</v>
      </c>
      <c r="G26" s="11">
        <v>-15.283208100000001</v>
      </c>
      <c r="H26" s="12">
        <f t="shared" si="0"/>
        <v>5.2142857142857138E-3</v>
      </c>
      <c r="I26" s="12">
        <f t="shared" si="1"/>
        <v>6.5833333333333341E-2</v>
      </c>
      <c r="J26" s="12">
        <f t="shared" si="2"/>
        <v>5.3025148297692032E-2</v>
      </c>
      <c r="K26" s="34">
        <f t="shared" si="3"/>
        <v>12.62557077625571</v>
      </c>
      <c r="L26" s="11">
        <f t="shared" si="4"/>
        <v>10.169206522845048</v>
      </c>
      <c r="M26" s="13">
        <v>5</v>
      </c>
      <c r="N26" s="9">
        <v>4</v>
      </c>
      <c r="O26" s="9">
        <v>4</v>
      </c>
      <c r="P26" s="30">
        <v>13</v>
      </c>
      <c r="Q26" s="13">
        <v>0.3</v>
      </c>
      <c r="R26" s="9">
        <v>16.5</v>
      </c>
      <c r="S26" s="30">
        <v>4.5</v>
      </c>
      <c r="T26" s="13">
        <v>1.5492789439911534</v>
      </c>
      <c r="U26" s="9">
        <v>95.700200106138325</v>
      </c>
      <c r="V26" s="9">
        <v>1.0750881798641956</v>
      </c>
      <c r="W26" s="9">
        <v>3.2247117139974808</v>
      </c>
      <c r="X26" s="30">
        <f t="shared" si="5"/>
        <v>4.2997998938616764</v>
      </c>
      <c r="Z26" s="9" t="s">
        <v>31</v>
      </c>
      <c r="AA26" s="9" t="s">
        <v>32</v>
      </c>
      <c r="AB26" s="9" t="s">
        <v>51</v>
      </c>
      <c r="AC26" s="9" t="s">
        <v>34</v>
      </c>
      <c r="AD26" s="14" t="s">
        <v>65</v>
      </c>
      <c r="AE26" s="9">
        <v>-32.649349999999998</v>
      </c>
      <c r="AF26" s="9">
        <v>115.66976666666666</v>
      </c>
    </row>
    <row r="27" spans="1:36" x14ac:dyDescent="0.2">
      <c r="A27" s="9">
        <v>28</v>
      </c>
      <c r="B27" s="27">
        <v>0.29885282089967041</v>
      </c>
      <c r="C27" s="27">
        <v>3.3861468217731368</v>
      </c>
      <c r="D27" s="11">
        <v>2.1419999999999999</v>
      </c>
      <c r="E27" s="11">
        <v>-15.4693304</v>
      </c>
      <c r="F27" s="27">
        <v>2.7489154228855726</v>
      </c>
      <c r="G27" s="11">
        <v>-17.2071574</v>
      </c>
      <c r="H27" s="12">
        <f t="shared" si="0"/>
        <v>2.1346630064262174E-2</v>
      </c>
      <c r="I27" s="12">
        <f t="shared" si="1"/>
        <v>0.28217890181442806</v>
      </c>
      <c r="J27" s="12">
        <f t="shared" si="2"/>
        <v>0.22907628524046439</v>
      </c>
      <c r="K27" s="34">
        <f t="shared" si="3"/>
        <v>13.218896892153611</v>
      </c>
      <c r="L27" s="11">
        <f t="shared" si="4"/>
        <v>10.731262243775722</v>
      </c>
      <c r="M27" s="13">
        <v>5</v>
      </c>
      <c r="N27" s="9">
        <v>2</v>
      </c>
      <c r="O27" s="9">
        <v>2</v>
      </c>
      <c r="P27" s="30">
        <v>9</v>
      </c>
      <c r="Q27" s="13">
        <v>1.4</v>
      </c>
      <c r="R27" s="9">
        <v>21.75</v>
      </c>
      <c r="S27" s="30">
        <v>1</v>
      </c>
      <c r="T27" s="13">
        <v>0</v>
      </c>
      <c r="U27" s="9">
        <v>14.219377270803719</v>
      </c>
      <c r="V27" s="9">
        <v>36.912891701289041</v>
      </c>
      <c r="W27" s="9">
        <v>48.86773102790724</v>
      </c>
      <c r="X27" s="30">
        <f t="shared" si="5"/>
        <v>85.780622729196281</v>
      </c>
      <c r="Z27" s="9" t="s">
        <v>31</v>
      </c>
      <c r="AA27" s="9" t="s">
        <v>32</v>
      </c>
      <c r="AB27" s="9" t="s">
        <v>51</v>
      </c>
      <c r="AC27" s="9" t="s">
        <v>36</v>
      </c>
      <c r="AD27" s="9" t="s">
        <v>66</v>
      </c>
      <c r="AE27" s="9">
        <v>-32.649331216334197</v>
      </c>
      <c r="AF27" s="9">
        <v>115.662710817191</v>
      </c>
    </row>
    <row r="28" spans="1:36" x14ac:dyDescent="0.2">
      <c r="A28" s="9">
        <v>30</v>
      </c>
      <c r="B28" s="25">
        <v>0.249</v>
      </c>
      <c r="C28" s="25">
        <v>2.694</v>
      </c>
      <c r="D28" s="10">
        <v>2</v>
      </c>
      <c r="E28" s="10">
        <v>-15.5</v>
      </c>
      <c r="F28" s="27">
        <v>2.4301286972228495</v>
      </c>
      <c r="G28" s="11">
        <v>-17.3757986</v>
      </c>
      <c r="H28" s="12">
        <f t="shared" si="0"/>
        <v>1.7785714285714287E-2</v>
      </c>
      <c r="I28" s="12">
        <f t="shared" si="1"/>
        <v>0.22450000000000001</v>
      </c>
      <c r="J28" s="12">
        <f t="shared" si="2"/>
        <v>0.20251072476857079</v>
      </c>
      <c r="K28" s="34">
        <f t="shared" si="3"/>
        <v>12.622489959839356</v>
      </c>
      <c r="L28" s="11">
        <f t="shared" si="4"/>
        <v>11.386145167710808</v>
      </c>
      <c r="M28" s="13">
        <v>5</v>
      </c>
      <c r="N28" s="9">
        <v>2</v>
      </c>
      <c r="O28" s="9">
        <v>2</v>
      </c>
      <c r="P28" s="30">
        <v>9</v>
      </c>
      <c r="Q28" s="13">
        <v>1.1000000000000001</v>
      </c>
      <c r="R28" s="9">
        <v>23.5</v>
      </c>
      <c r="S28" s="30">
        <v>0.25</v>
      </c>
      <c r="T28" s="13">
        <v>1.0059038508815943</v>
      </c>
      <c r="U28" s="9">
        <v>37.000244276472195</v>
      </c>
      <c r="V28" s="9">
        <v>20.514203824007723</v>
      </c>
      <c r="W28" s="9">
        <v>42.48555189952009</v>
      </c>
      <c r="X28" s="30">
        <f t="shared" si="5"/>
        <v>62.999755723527812</v>
      </c>
      <c r="Z28" s="9" t="s">
        <v>31</v>
      </c>
      <c r="AA28" s="9" t="s">
        <v>32</v>
      </c>
      <c r="AB28" s="9" t="s">
        <v>51</v>
      </c>
      <c r="AC28" s="9" t="s">
        <v>36</v>
      </c>
      <c r="AD28" s="14" t="s">
        <v>67</v>
      </c>
      <c r="AE28" s="9">
        <v>-32.638249851755198</v>
      </c>
      <c r="AF28" s="9">
        <v>115.653150424221</v>
      </c>
    </row>
    <row r="29" spans="1:36" x14ac:dyDescent="0.2">
      <c r="A29" s="9">
        <v>31</v>
      </c>
      <c r="B29" s="25">
        <v>7.0000000000000001E-3</v>
      </c>
      <c r="C29" s="25">
        <v>6.6000000000000003E-2</v>
      </c>
      <c r="D29" s="10">
        <v>1.3</v>
      </c>
      <c r="E29" s="10">
        <v>-13.6</v>
      </c>
      <c r="F29" s="27">
        <v>7.9528262386601517E-2</v>
      </c>
      <c r="G29" s="11">
        <v>-18.894597700000002</v>
      </c>
      <c r="H29" s="12">
        <f t="shared" si="0"/>
        <v>5.0000000000000001E-4</v>
      </c>
      <c r="I29" s="12">
        <f t="shared" si="1"/>
        <v>5.5000000000000005E-3</v>
      </c>
      <c r="J29" s="12">
        <f t="shared" si="2"/>
        <v>6.6273551988834598E-3</v>
      </c>
      <c r="K29" s="34">
        <f t="shared" si="3"/>
        <v>11</v>
      </c>
      <c r="L29" s="11">
        <f t="shared" si="4"/>
        <v>13.254710397766919</v>
      </c>
      <c r="M29" s="13">
        <v>5</v>
      </c>
      <c r="N29" s="9">
        <v>4.5</v>
      </c>
      <c r="O29" s="9">
        <v>4</v>
      </c>
      <c r="P29" s="30">
        <v>13.5</v>
      </c>
      <c r="Q29" s="13">
        <v>0.5</v>
      </c>
      <c r="R29" s="9">
        <v>16</v>
      </c>
      <c r="S29" s="30">
        <v>14</v>
      </c>
      <c r="T29" s="13">
        <v>0</v>
      </c>
      <c r="U29" s="9">
        <v>97.583432325111858</v>
      </c>
      <c r="V29" s="9">
        <v>0.73309566543197491</v>
      </c>
      <c r="W29" s="9">
        <v>1.6834720094561624</v>
      </c>
      <c r="X29" s="30">
        <f t="shared" si="5"/>
        <v>2.4165676748881371</v>
      </c>
      <c r="Z29" s="9" t="s">
        <v>31</v>
      </c>
      <c r="AA29" s="9" t="s">
        <v>32</v>
      </c>
      <c r="AB29" s="9" t="s">
        <v>51</v>
      </c>
      <c r="AC29" s="9" t="s">
        <v>34</v>
      </c>
      <c r="AD29" s="14" t="s">
        <v>68</v>
      </c>
      <c r="AE29" s="9">
        <v>-32.6343387819038</v>
      </c>
      <c r="AF29" s="9">
        <v>115.66227625387501</v>
      </c>
    </row>
    <row r="30" spans="1:36" x14ac:dyDescent="0.2">
      <c r="A30" s="9">
        <v>32</v>
      </c>
      <c r="B30" s="25">
        <v>1.6E-2</v>
      </c>
      <c r="C30" s="25">
        <v>0.152</v>
      </c>
      <c r="D30" s="10">
        <v>2.8</v>
      </c>
      <c r="E30" s="10">
        <v>-14.9</v>
      </c>
      <c r="F30" s="27">
        <v>0.14093618333162061</v>
      </c>
      <c r="G30" s="11">
        <v>-16.781441200000003</v>
      </c>
      <c r="H30" s="12">
        <f t="shared" si="0"/>
        <v>1.1428571428571429E-3</v>
      </c>
      <c r="I30" s="12">
        <f t="shared" si="1"/>
        <v>1.2666666666666666E-2</v>
      </c>
      <c r="J30" s="12">
        <f t="shared" si="2"/>
        <v>1.1744681944301718E-2</v>
      </c>
      <c r="K30" s="34">
        <f t="shared" si="3"/>
        <v>11.083333333333332</v>
      </c>
      <c r="L30" s="11">
        <f t="shared" si="4"/>
        <v>10.276596701264003</v>
      </c>
      <c r="M30" s="13">
        <v>5</v>
      </c>
      <c r="N30" s="9">
        <v>4</v>
      </c>
      <c r="O30" s="9">
        <v>4</v>
      </c>
      <c r="P30" s="30">
        <v>13</v>
      </c>
      <c r="Q30" s="13">
        <v>0.4</v>
      </c>
      <c r="R30" s="9">
        <v>17</v>
      </c>
      <c r="S30" s="30">
        <v>0.75</v>
      </c>
      <c r="T30" s="13">
        <v>9.8309059597655443E-2</v>
      </c>
      <c r="U30" s="9">
        <v>97.174020699537351</v>
      </c>
      <c r="V30" s="9">
        <v>1.1421809340843652</v>
      </c>
      <c r="W30" s="9">
        <v>1.6837983663782974</v>
      </c>
      <c r="X30" s="30">
        <f t="shared" si="5"/>
        <v>2.8259793004626625</v>
      </c>
      <c r="Z30" s="9" t="s">
        <v>31</v>
      </c>
      <c r="AA30" s="9" t="s">
        <v>32</v>
      </c>
      <c r="AB30" s="9" t="s">
        <v>51</v>
      </c>
      <c r="AC30" s="9" t="s">
        <v>34</v>
      </c>
      <c r="AD30" s="14" t="s">
        <v>69</v>
      </c>
      <c r="AE30" s="9">
        <v>-32.620983333333335</v>
      </c>
      <c r="AF30" s="9">
        <v>115.66416666666667</v>
      </c>
    </row>
    <row r="31" spans="1:36" x14ac:dyDescent="0.2">
      <c r="A31" s="9">
        <v>33</v>
      </c>
      <c r="B31" s="26">
        <v>0.2345218640811943</v>
      </c>
      <c r="C31" s="26">
        <v>2.4809889734242891</v>
      </c>
      <c r="D31" s="11">
        <v>1.377</v>
      </c>
      <c r="E31" s="11">
        <v>-15.7606663</v>
      </c>
      <c r="F31" s="27">
        <v>1.8401324382612922</v>
      </c>
      <c r="G31" s="11">
        <v>-16.655988600000001</v>
      </c>
      <c r="H31" s="12">
        <f t="shared" si="0"/>
        <v>1.6751561720085306E-2</v>
      </c>
      <c r="I31" s="12">
        <f t="shared" si="1"/>
        <v>0.20674908111869075</v>
      </c>
      <c r="J31" s="12">
        <f t="shared" si="2"/>
        <v>0.15334436985510769</v>
      </c>
      <c r="K31" s="34">
        <f t="shared" si="3"/>
        <v>12.342077984931779</v>
      </c>
      <c r="L31" s="11">
        <f t="shared" si="4"/>
        <v>9.1540342576684122</v>
      </c>
      <c r="M31" s="13">
        <v>5</v>
      </c>
      <c r="N31" s="9">
        <v>2</v>
      </c>
      <c r="O31" s="9">
        <v>2</v>
      </c>
      <c r="P31" s="30">
        <v>9</v>
      </c>
      <c r="Q31" s="13">
        <v>1.8</v>
      </c>
      <c r="R31" s="9">
        <v>21</v>
      </c>
      <c r="S31" s="30">
        <v>0</v>
      </c>
      <c r="T31" s="13">
        <v>1.330118753002268</v>
      </c>
      <c r="U31" s="9">
        <v>28.331935206412524</v>
      </c>
      <c r="V31" s="9">
        <v>29.478665453552139</v>
      </c>
      <c r="W31" s="9">
        <v>42.189399340035344</v>
      </c>
      <c r="X31" s="30">
        <f t="shared" si="5"/>
        <v>71.66806479358749</v>
      </c>
      <c r="Z31" s="9" t="s">
        <v>31</v>
      </c>
      <c r="AA31" s="9" t="s">
        <v>32</v>
      </c>
      <c r="AB31" s="9" t="s">
        <v>51</v>
      </c>
      <c r="AC31" s="9" t="s">
        <v>36</v>
      </c>
      <c r="AD31" s="15" t="s">
        <v>70</v>
      </c>
      <c r="AE31" s="9">
        <v>-32.626408568193497</v>
      </c>
      <c r="AF31" s="9">
        <v>115.656228644029</v>
      </c>
    </row>
    <row r="32" spans="1:36" x14ac:dyDescent="0.2">
      <c r="A32" s="9">
        <v>34</v>
      </c>
      <c r="B32" s="25">
        <v>3.5999999999999997E-2</v>
      </c>
      <c r="C32" s="25">
        <v>0.35299999999999998</v>
      </c>
      <c r="D32" s="10">
        <v>3</v>
      </c>
      <c r="E32" s="10">
        <v>-15.1</v>
      </c>
      <c r="F32" s="27">
        <v>0.2770960617735721</v>
      </c>
      <c r="G32" s="11">
        <v>-16.878101399999998</v>
      </c>
      <c r="H32" s="12">
        <f t="shared" si="0"/>
        <v>2.5714285714285713E-3</v>
      </c>
      <c r="I32" s="12">
        <f t="shared" si="1"/>
        <v>2.9416666666666664E-2</v>
      </c>
      <c r="J32" s="12">
        <f t="shared" si="2"/>
        <v>2.3091338481131009E-2</v>
      </c>
      <c r="K32" s="34">
        <f t="shared" si="3"/>
        <v>11.439814814814815</v>
      </c>
      <c r="L32" s="11">
        <f t="shared" si="4"/>
        <v>8.9799649648842816</v>
      </c>
      <c r="M32" s="13">
        <v>5</v>
      </c>
      <c r="N32" s="9">
        <v>4</v>
      </c>
      <c r="O32" s="9">
        <v>4</v>
      </c>
      <c r="P32" s="30">
        <v>13</v>
      </c>
      <c r="Q32" s="13">
        <v>0.3</v>
      </c>
      <c r="R32" s="9">
        <v>17.5</v>
      </c>
      <c r="S32" s="30">
        <v>1.75</v>
      </c>
      <c r="T32" s="13">
        <v>0.13231225321283924</v>
      </c>
      <c r="U32" s="9">
        <v>94.793494654886757</v>
      </c>
      <c r="V32" s="9">
        <v>3.0412693586634845</v>
      </c>
      <c r="W32" s="9">
        <v>2.1652359864497552</v>
      </c>
      <c r="X32" s="30">
        <f t="shared" si="5"/>
        <v>5.2065053451132393</v>
      </c>
      <c r="Z32" s="9" t="s">
        <v>31</v>
      </c>
      <c r="AA32" s="9" t="s">
        <v>32</v>
      </c>
      <c r="AB32" s="9" t="s">
        <v>51</v>
      </c>
      <c r="AC32" s="9" t="s">
        <v>34</v>
      </c>
      <c r="AD32" s="14" t="s">
        <v>71</v>
      </c>
      <c r="AE32" s="9">
        <v>-32.624561107275298</v>
      </c>
      <c r="AF32" s="9">
        <v>115.64315546793399</v>
      </c>
    </row>
    <row r="33" spans="1:36" x14ac:dyDescent="0.2">
      <c r="A33" s="15">
        <v>36</v>
      </c>
      <c r="B33" s="27">
        <v>6.7425998057775841E-2</v>
      </c>
      <c r="C33" s="27">
        <v>5.0235316465152033</v>
      </c>
      <c r="D33" s="16">
        <v>3.0019999999999998</v>
      </c>
      <c r="E33" s="16">
        <v>-0.30263879999999999</v>
      </c>
      <c r="F33" s="27">
        <v>3.6678751516785764</v>
      </c>
      <c r="G33" s="21">
        <v>-1.4206079999999999</v>
      </c>
      <c r="H33" s="12">
        <f t="shared" si="0"/>
        <v>4.8161427184125602E-3</v>
      </c>
      <c r="I33" s="12">
        <f t="shared" si="1"/>
        <v>0.41862763720960028</v>
      </c>
      <c r="J33" s="12">
        <f t="shared" si="2"/>
        <v>0.30565626263988138</v>
      </c>
      <c r="K33" s="34">
        <f t="shared" si="3"/>
        <v>86.92176741547712</v>
      </c>
      <c r="L33" s="11">
        <f t="shared" si="4"/>
        <v>63.464951209051414</v>
      </c>
      <c r="M33" s="13">
        <v>5</v>
      </c>
      <c r="N33" s="9">
        <v>4</v>
      </c>
      <c r="O33" s="9">
        <v>4</v>
      </c>
      <c r="P33" s="30">
        <v>13</v>
      </c>
      <c r="Q33" s="13">
        <v>1.2</v>
      </c>
      <c r="R33" s="9">
        <v>11.5</v>
      </c>
      <c r="S33" s="30">
        <v>1</v>
      </c>
      <c r="T33" s="13">
        <v>0.19363055069635077</v>
      </c>
      <c r="U33" s="9">
        <v>82.857037167315283</v>
      </c>
      <c r="V33" s="9">
        <v>9.715634918321868</v>
      </c>
      <c r="W33" s="9">
        <v>7.4273279143628548</v>
      </c>
      <c r="X33" s="30">
        <f t="shared" si="5"/>
        <v>17.142962832684724</v>
      </c>
      <c r="Z33" s="9" t="s">
        <v>31</v>
      </c>
      <c r="AA33" s="9" t="s">
        <v>32</v>
      </c>
      <c r="AB33" s="9" t="s">
        <v>51</v>
      </c>
      <c r="AC33" s="9" t="s">
        <v>34</v>
      </c>
      <c r="AD33" s="15" t="s">
        <v>72</v>
      </c>
      <c r="AE33" s="9">
        <v>-32.613479742696299</v>
      </c>
      <c r="AF33" s="9">
        <v>115.651846734271</v>
      </c>
    </row>
    <row r="34" spans="1:36" x14ac:dyDescent="0.2">
      <c r="A34" s="9">
        <v>37</v>
      </c>
      <c r="B34" s="25">
        <v>0.113</v>
      </c>
      <c r="C34" s="25">
        <v>1.258</v>
      </c>
      <c r="D34" s="10">
        <v>2.4</v>
      </c>
      <c r="E34" s="10">
        <v>-13</v>
      </c>
      <c r="F34" s="27">
        <v>1.1766920645213588</v>
      </c>
      <c r="G34" s="11">
        <v>-15.3932362</v>
      </c>
      <c r="H34" s="12">
        <f t="shared" si="0"/>
        <v>8.0714285714285714E-3</v>
      </c>
      <c r="I34" s="12">
        <f t="shared" si="1"/>
        <v>0.10483333333333333</v>
      </c>
      <c r="J34" s="12">
        <f t="shared" si="2"/>
        <v>9.8057672043446564E-2</v>
      </c>
      <c r="K34" s="34">
        <f t="shared" si="3"/>
        <v>12.988200589970502</v>
      </c>
      <c r="L34" s="11">
        <f t="shared" si="4"/>
        <v>12.148738129276566</v>
      </c>
      <c r="M34" s="13">
        <v>5</v>
      </c>
      <c r="N34" s="9">
        <v>4</v>
      </c>
      <c r="O34" s="9">
        <v>4</v>
      </c>
      <c r="P34" s="30">
        <v>13</v>
      </c>
      <c r="Q34" s="13">
        <v>0.3</v>
      </c>
      <c r="R34" s="9">
        <v>11.75</v>
      </c>
      <c r="S34" s="30">
        <v>3.5</v>
      </c>
      <c r="T34" s="13">
        <v>0.35200709229104471</v>
      </c>
      <c r="U34" s="9">
        <v>88.262585509393347</v>
      </c>
      <c r="V34" s="9">
        <v>3.516263781215855</v>
      </c>
      <c r="W34" s="9">
        <v>8.2211507093907965</v>
      </c>
      <c r="X34" s="30">
        <f t="shared" si="5"/>
        <v>11.737414490606652</v>
      </c>
      <c r="Z34" s="9" t="s">
        <v>31</v>
      </c>
      <c r="AA34" s="9" t="s">
        <v>32</v>
      </c>
      <c r="AB34" s="9" t="s">
        <v>51</v>
      </c>
      <c r="AC34" s="9" t="s">
        <v>34</v>
      </c>
      <c r="AD34" s="14" t="s">
        <v>73</v>
      </c>
      <c r="AE34" s="9">
        <v>-32.613153820208602</v>
      </c>
      <c r="AF34" s="9">
        <v>115.66694780953</v>
      </c>
    </row>
    <row r="35" spans="1:36" x14ac:dyDescent="0.2">
      <c r="A35" s="15">
        <v>38</v>
      </c>
      <c r="B35" s="27">
        <v>7.4291570380789707E-2</v>
      </c>
      <c r="C35" s="27">
        <v>1.2883173582504437</v>
      </c>
      <c r="D35" s="11">
        <v>2.3820000000000001</v>
      </c>
      <c r="E35" s="21">
        <v>-8.3644231999999992</v>
      </c>
      <c r="F35" s="27">
        <v>0.53533204657772504</v>
      </c>
      <c r="G35" s="11">
        <v>-17.236978099999998</v>
      </c>
      <c r="H35" s="12">
        <f t="shared" si="0"/>
        <v>5.3065407414849787E-3</v>
      </c>
      <c r="I35" s="12">
        <f t="shared" si="1"/>
        <v>0.10735977985420364</v>
      </c>
      <c r="J35" s="12">
        <f t="shared" si="2"/>
        <v>4.4611003881477089E-2</v>
      </c>
      <c r="K35" s="34">
        <f t="shared" si="3"/>
        <v>20.231594382173753</v>
      </c>
      <c r="L35" s="11">
        <f t="shared" si="4"/>
        <v>8.4067956988855936</v>
      </c>
      <c r="M35" s="13">
        <v>5</v>
      </c>
      <c r="N35" s="9">
        <v>4</v>
      </c>
      <c r="O35" s="9">
        <v>3</v>
      </c>
      <c r="P35" s="30">
        <v>12</v>
      </c>
      <c r="Q35" s="13">
        <v>0.8</v>
      </c>
      <c r="R35" s="9">
        <v>10.5</v>
      </c>
      <c r="S35" s="30">
        <v>4</v>
      </c>
      <c r="T35" s="13">
        <v>0.16867962005045337</v>
      </c>
      <c r="U35" s="9">
        <v>80.331737213460542</v>
      </c>
      <c r="V35" s="9">
        <v>9.8112870178067482</v>
      </c>
      <c r="W35" s="9">
        <v>9.8569757687327133</v>
      </c>
      <c r="X35" s="30">
        <f t="shared" si="5"/>
        <v>19.668262786539461</v>
      </c>
      <c r="Z35" s="9" t="s">
        <v>31</v>
      </c>
      <c r="AA35" s="9" t="s">
        <v>32</v>
      </c>
      <c r="AB35" s="9" t="s">
        <v>51</v>
      </c>
      <c r="AC35" s="9" t="s">
        <v>34</v>
      </c>
      <c r="AD35" s="14" t="s">
        <v>74</v>
      </c>
      <c r="AE35" s="9">
        <v>-32.6069612929439</v>
      </c>
      <c r="AF35" s="9">
        <v>115.662602176362</v>
      </c>
    </row>
    <row r="36" spans="1:36" x14ac:dyDescent="0.2">
      <c r="A36" s="9">
        <v>39</v>
      </c>
      <c r="B36" s="25">
        <v>0.04</v>
      </c>
      <c r="C36" s="25">
        <v>0.38400000000000001</v>
      </c>
      <c r="D36" s="10">
        <v>1.7</v>
      </c>
      <c r="E36" s="10">
        <v>-13.3</v>
      </c>
      <c r="F36" s="27">
        <v>0.27545249747533596</v>
      </c>
      <c r="G36" s="11">
        <v>-14.425605899999999</v>
      </c>
      <c r="H36" s="12">
        <f t="shared" si="0"/>
        <v>2.8571428571428571E-3</v>
      </c>
      <c r="I36" s="12">
        <f t="shared" si="1"/>
        <v>3.2000000000000001E-2</v>
      </c>
      <c r="J36" s="12">
        <f t="shared" si="2"/>
        <v>2.2954374789611331E-2</v>
      </c>
      <c r="K36" s="34">
        <f t="shared" si="3"/>
        <v>11.200000000000001</v>
      </c>
      <c r="L36" s="11">
        <f t="shared" si="4"/>
        <v>8.0340311763639658</v>
      </c>
      <c r="M36" s="13">
        <v>5</v>
      </c>
      <c r="N36" s="9">
        <v>4</v>
      </c>
      <c r="O36" s="9">
        <v>4</v>
      </c>
      <c r="P36" s="30">
        <v>13</v>
      </c>
      <c r="Q36" s="13">
        <v>0.3</v>
      </c>
      <c r="R36" s="9">
        <v>20.5</v>
      </c>
      <c r="S36" s="30">
        <v>1.5</v>
      </c>
      <c r="T36" s="13">
        <v>9.423497356035887E-2</v>
      </c>
      <c r="U36" s="9">
        <v>94.051986112378643</v>
      </c>
      <c r="V36" s="9">
        <v>2.8877713475307729</v>
      </c>
      <c r="W36" s="9">
        <v>3.0602425400905839</v>
      </c>
      <c r="X36" s="30">
        <f t="shared" si="5"/>
        <v>5.9480138876213573</v>
      </c>
      <c r="Z36" s="9" t="s">
        <v>31</v>
      </c>
      <c r="AA36" s="9" t="s">
        <v>32</v>
      </c>
      <c r="AB36" s="9" t="s">
        <v>51</v>
      </c>
      <c r="AC36" s="9" t="s">
        <v>34</v>
      </c>
      <c r="AD36" s="14" t="s">
        <v>75</v>
      </c>
      <c r="AE36" s="9">
        <v>-32.60275</v>
      </c>
      <c r="AF36" s="9">
        <v>115.65751666666667</v>
      </c>
    </row>
    <row r="37" spans="1:36" s="15" customFormat="1" x14ac:dyDescent="0.2">
      <c r="A37" s="15">
        <v>41</v>
      </c>
      <c r="B37" s="27">
        <v>5.1846658558443219E-2</v>
      </c>
      <c r="C37" s="27">
        <v>0.66186755857124568</v>
      </c>
      <c r="D37" s="16">
        <v>2.379</v>
      </c>
      <c r="E37" s="16">
        <v>-15.2492742</v>
      </c>
      <c r="F37" s="27">
        <v>0.37401320881275479</v>
      </c>
      <c r="G37" s="16">
        <v>-16.587092500000001</v>
      </c>
      <c r="H37" s="12">
        <f t="shared" si="0"/>
        <v>3.7033327541745155E-3</v>
      </c>
      <c r="I37" s="12">
        <f t="shared" si="1"/>
        <v>5.515562988093714E-2</v>
      </c>
      <c r="J37" s="12">
        <f t="shared" si="2"/>
        <v>3.1167767401062901E-2</v>
      </c>
      <c r="K37" s="34">
        <f t="shared" si="3"/>
        <v>14.893511747969162</v>
      </c>
      <c r="L37" s="11">
        <f t="shared" si="4"/>
        <v>8.4161401283558952</v>
      </c>
      <c r="M37" s="17">
        <v>5</v>
      </c>
      <c r="N37" s="15">
        <v>4</v>
      </c>
      <c r="O37" s="15">
        <v>4</v>
      </c>
      <c r="P37" s="30">
        <v>13</v>
      </c>
      <c r="Q37" s="17">
        <v>0.3</v>
      </c>
      <c r="R37" s="15">
        <v>17.25</v>
      </c>
      <c r="S37" s="30">
        <v>1.75</v>
      </c>
      <c r="T37" s="17">
        <v>7.5821267536985301E-2</v>
      </c>
      <c r="U37" s="15">
        <v>93.740732893138599</v>
      </c>
      <c r="V37" s="15">
        <v>1.83300378491539</v>
      </c>
      <c r="W37" s="15">
        <v>4.4262633219460303</v>
      </c>
      <c r="X37" s="30">
        <f t="shared" si="5"/>
        <v>6.2592671068614205</v>
      </c>
      <c r="Y37" s="13"/>
      <c r="Z37" s="15" t="s">
        <v>76</v>
      </c>
      <c r="AA37" s="15" t="s">
        <v>32</v>
      </c>
      <c r="AB37" s="15" t="s">
        <v>77</v>
      </c>
      <c r="AC37" s="15" t="s">
        <v>34</v>
      </c>
      <c r="AD37" s="15" t="s">
        <v>78</v>
      </c>
      <c r="AE37" s="15">
        <v>-32.612719256891801</v>
      </c>
      <c r="AF37" s="15">
        <v>115.679006941572</v>
      </c>
      <c r="AI37" s="9"/>
      <c r="AJ37" s="9"/>
    </row>
    <row r="38" spans="1:36" s="18" customFormat="1" x14ac:dyDescent="0.2">
      <c r="A38" s="18" t="s">
        <v>79</v>
      </c>
      <c r="B38" s="28">
        <v>3.9384622829444535E-2</v>
      </c>
      <c r="C38" s="28">
        <v>0.39119792884852689</v>
      </c>
      <c r="D38" s="19">
        <v>2.1379999999999999</v>
      </c>
      <c r="E38" s="19">
        <v>-14.982944499999999</v>
      </c>
      <c r="F38" s="28">
        <v>0.307426915986305</v>
      </c>
      <c r="G38" s="19">
        <v>-16.396857000000001</v>
      </c>
      <c r="H38" s="12">
        <f t="shared" si="0"/>
        <v>2.8131873449603237E-3</v>
      </c>
      <c r="I38" s="12">
        <f t="shared" si="1"/>
        <v>3.2599827404043907E-2</v>
      </c>
      <c r="J38" s="12">
        <f t="shared" si="2"/>
        <v>2.5618909665525418E-2</v>
      </c>
      <c r="K38" s="34">
        <f t="shared" si="3"/>
        <v>11.588217707023592</v>
      </c>
      <c r="L38" s="11">
        <f t="shared" si="4"/>
        <v>9.1067200737342784</v>
      </c>
      <c r="M38" s="20">
        <v>5</v>
      </c>
      <c r="N38" s="18">
        <v>4</v>
      </c>
      <c r="O38" s="18">
        <v>4</v>
      </c>
      <c r="P38" s="35">
        <v>13</v>
      </c>
      <c r="Q38" s="20">
        <v>0.3</v>
      </c>
      <c r="R38" s="18">
        <v>18.5</v>
      </c>
      <c r="S38" s="35">
        <v>4.5</v>
      </c>
      <c r="T38" s="20">
        <v>0.37264593778663202</v>
      </c>
      <c r="U38" s="18">
        <v>92.314164434059805</v>
      </c>
      <c r="V38" s="18">
        <v>2.3484570153383699</v>
      </c>
      <c r="W38" s="18">
        <v>5.3373785506017901</v>
      </c>
      <c r="X38" s="30">
        <f t="shared" si="5"/>
        <v>7.6858355659401596</v>
      </c>
      <c r="Y38" s="13"/>
      <c r="Z38" s="18" t="s">
        <v>76</v>
      </c>
      <c r="AA38" s="18" t="s">
        <v>32</v>
      </c>
      <c r="AB38" s="18" t="s">
        <v>77</v>
      </c>
      <c r="AC38" s="18" t="s">
        <v>34</v>
      </c>
      <c r="AD38" s="18" t="s">
        <v>80</v>
      </c>
      <c r="AI38" s="9"/>
      <c r="AJ38" s="9"/>
    </row>
    <row r="39" spans="1:36" x14ac:dyDescent="0.2">
      <c r="A39" s="9">
        <v>42</v>
      </c>
      <c r="B39" s="25">
        <v>0.123</v>
      </c>
      <c r="C39" s="25">
        <v>1.4119999999999999</v>
      </c>
      <c r="D39" s="10">
        <v>2.7</v>
      </c>
      <c r="E39" s="10">
        <v>-12.1</v>
      </c>
      <c r="F39" s="27">
        <v>0.8876423779060697</v>
      </c>
      <c r="G39" s="11">
        <v>-16.693007399999999</v>
      </c>
      <c r="H39" s="12">
        <f t="shared" si="0"/>
        <v>8.7857142857142856E-3</v>
      </c>
      <c r="I39" s="12">
        <f t="shared" si="1"/>
        <v>0.11766666666666666</v>
      </c>
      <c r="J39" s="12">
        <f t="shared" si="2"/>
        <v>7.3970198158839137E-2</v>
      </c>
      <c r="K39" s="34">
        <f t="shared" si="3"/>
        <v>13.392953929539294</v>
      </c>
      <c r="L39" s="11">
        <f t="shared" si="4"/>
        <v>8.4193721481605515</v>
      </c>
      <c r="M39" s="13">
        <v>5</v>
      </c>
      <c r="N39" s="9">
        <v>3</v>
      </c>
      <c r="O39" s="9">
        <v>2</v>
      </c>
      <c r="P39" s="30">
        <v>10</v>
      </c>
      <c r="Q39" s="13">
        <v>1.4</v>
      </c>
      <c r="R39" s="9">
        <v>19.5</v>
      </c>
      <c r="S39" s="30">
        <v>1.25</v>
      </c>
      <c r="T39" s="13">
        <v>8.4581974735364149E-2</v>
      </c>
      <c r="U39" s="9">
        <v>76.549274188712431</v>
      </c>
      <c r="V39" s="9">
        <v>7.7180498951382788</v>
      </c>
      <c r="W39" s="9">
        <v>15.732675916149287</v>
      </c>
      <c r="X39" s="30">
        <f t="shared" si="5"/>
        <v>23.450725811287565</v>
      </c>
      <c r="Z39" s="9" t="s">
        <v>76</v>
      </c>
      <c r="AA39" s="9" t="s">
        <v>32</v>
      </c>
      <c r="AB39" s="15" t="s">
        <v>77</v>
      </c>
      <c r="AC39" s="9" t="s">
        <v>36</v>
      </c>
      <c r="AD39" s="14" t="s">
        <v>81</v>
      </c>
      <c r="AE39" s="9">
        <v>-32.602449999999997</v>
      </c>
      <c r="AF39" s="9">
        <v>115.67938333333333</v>
      </c>
    </row>
    <row r="40" spans="1:36" x14ac:dyDescent="0.2">
      <c r="A40" s="9">
        <v>44</v>
      </c>
      <c r="B40" s="27">
        <v>5.5964335287489592E-2</v>
      </c>
      <c r="C40" s="27">
        <v>0.49373679311527335</v>
      </c>
      <c r="D40" s="11">
        <v>2.3439999999999999</v>
      </c>
      <c r="E40" s="11">
        <v>-15.3726702</v>
      </c>
      <c r="F40" s="27">
        <v>0.40707080141976459</v>
      </c>
      <c r="G40" s="11">
        <v>-16.950082399999999</v>
      </c>
      <c r="H40" s="12">
        <f t="shared" si="0"/>
        <v>3.9974525205349705E-3</v>
      </c>
      <c r="I40" s="12">
        <f t="shared" si="1"/>
        <v>4.114473275960611E-2</v>
      </c>
      <c r="J40" s="12">
        <f t="shared" si="2"/>
        <v>3.3922566784980381E-2</v>
      </c>
      <c r="K40" s="34">
        <f t="shared" si="3"/>
        <v>10.292738324781853</v>
      </c>
      <c r="L40" s="11">
        <f t="shared" si="4"/>
        <v>8.4860462033556807</v>
      </c>
      <c r="M40" s="13">
        <v>5</v>
      </c>
      <c r="N40" s="9">
        <v>3</v>
      </c>
      <c r="O40" s="9">
        <v>5</v>
      </c>
      <c r="P40" s="30">
        <v>13</v>
      </c>
      <c r="Q40" s="13">
        <v>0.9</v>
      </c>
      <c r="R40" s="9">
        <v>18</v>
      </c>
      <c r="S40" s="30">
        <v>1.25</v>
      </c>
      <c r="T40" s="13">
        <v>0.17173956725063841</v>
      </c>
      <c r="U40" s="9">
        <v>72.618028979989873</v>
      </c>
      <c r="V40" s="9">
        <v>16.715958662472161</v>
      </c>
      <c r="W40" s="9">
        <v>10.666012357537959</v>
      </c>
      <c r="X40" s="30">
        <f t="shared" si="5"/>
        <v>27.38197102001012</v>
      </c>
      <c r="Z40" s="9" t="s">
        <v>76</v>
      </c>
      <c r="AA40" s="9" t="s">
        <v>32</v>
      </c>
      <c r="AB40" s="15" t="s">
        <v>77</v>
      </c>
      <c r="AC40" s="9" t="s">
        <v>34</v>
      </c>
      <c r="AD40" s="9" t="s">
        <v>82</v>
      </c>
      <c r="AE40" s="9">
        <v>-32.584038077981504</v>
      </c>
      <c r="AF40" s="9">
        <v>115.67672548415899</v>
      </c>
    </row>
    <row r="41" spans="1:36" x14ac:dyDescent="0.2">
      <c r="A41" s="9">
        <v>45</v>
      </c>
      <c r="B41" s="25">
        <v>1.4999999999999999E-2</v>
      </c>
      <c r="C41" s="25">
        <v>0.154</v>
      </c>
      <c r="D41" s="10">
        <v>0.6</v>
      </c>
      <c r="E41" s="10">
        <v>-13</v>
      </c>
      <c r="F41" s="27">
        <v>0.14542298556550337</v>
      </c>
      <c r="G41" s="11">
        <v>-16.2868289</v>
      </c>
      <c r="H41" s="12">
        <f t="shared" si="0"/>
        <v>1.0714285714285715E-3</v>
      </c>
      <c r="I41" s="12">
        <f t="shared" si="1"/>
        <v>1.2833333333333334E-2</v>
      </c>
      <c r="J41" s="12">
        <f t="shared" si="2"/>
        <v>1.2118582130458614E-2</v>
      </c>
      <c r="K41" s="34">
        <f t="shared" si="3"/>
        <v>11.977777777777778</v>
      </c>
      <c r="L41" s="11">
        <f t="shared" si="4"/>
        <v>11.310676655094705</v>
      </c>
      <c r="M41" s="13">
        <v>5</v>
      </c>
      <c r="N41" s="9">
        <v>4</v>
      </c>
      <c r="O41" s="9">
        <v>5</v>
      </c>
      <c r="P41" s="30">
        <v>14</v>
      </c>
      <c r="Q41" s="13">
        <v>0.1</v>
      </c>
      <c r="R41" s="9">
        <v>17</v>
      </c>
      <c r="S41" s="30">
        <v>1.75</v>
      </c>
      <c r="T41" s="13">
        <v>0</v>
      </c>
      <c r="U41" s="9">
        <v>96.558129282809745</v>
      </c>
      <c r="V41" s="9">
        <v>1.620407173661647</v>
      </c>
      <c r="W41" s="9">
        <v>1.8214635435286071</v>
      </c>
      <c r="X41" s="30">
        <f t="shared" si="5"/>
        <v>3.4418707171902541</v>
      </c>
      <c r="Z41" s="9" t="s">
        <v>76</v>
      </c>
      <c r="AA41" s="9" t="s">
        <v>32</v>
      </c>
      <c r="AB41" s="15" t="s">
        <v>77</v>
      </c>
      <c r="AC41" s="9" t="s">
        <v>34</v>
      </c>
      <c r="AD41" s="14" t="s">
        <v>83</v>
      </c>
      <c r="AE41" s="9">
        <v>-32.573666666666668</v>
      </c>
      <c r="AF41" s="9">
        <v>115.67483333333334</v>
      </c>
    </row>
    <row r="42" spans="1:36" x14ac:dyDescent="0.2">
      <c r="A42" s="9">
        <v>46</v>
      </c>
      <c r="B42" s="25">
        <v>2.8000000000000001E-2</v>
      </c>
      <c r="C42" s="25">
        <v>0.23499999999999999</v>
      </c>
      <c r="D42" s="10">
        <v>2.8</v>
      </c>
      <c r="E42" s="10">
        <v>-15.4</v>
      </c>
      <c r="F42" s="27">
        <v>0.20587780548628432</v>
      </c>
      <c r="G42" s="11">
        <v>-17.160883900000002</v>
      </c>
      <c r="H42" s="12">
        <f t="shared" si="0"/>
        <v>2E-3</v>
      </c>
      <c r="I42" s="12">
        <f t="shared" si="1"/>
        <v>1.9583333333333331E-2</v>
      </c>
      <c r="J42" s="12">
        <f t="shared" si="2"/>
        <v>1.7156483790523692E-2</v>
      </c>
      <c r="K42" s="34">
        <f t="shared" si="3"/>
        <v>9.7916666666666661</v>
      </c>
      <c r="L42" s="11">
        <f t="shared" si="4"/>
        <v>8.5782418952618453</v>
      </c>
      <c r="M42" s="13">
        <v>5</v>
      </c>
      <c r="N42" s="9">
        <v>4</v>
      </c>
      <c r="O42" s="9">
        <v>4</v>
      </c>
      <c r="P42" s="30">
        <v>13</v>
      </c>
      <c r="Q42" s="13">
        <v>0.4</v>
      </c>
      <c r="R42" s="9">
        <v>13.5</v>
      </c>
      <c r="S42" s="30">
        <v>2.25</v>
      </c>
      <c r="T42" s="13">
        <v>0.25491942344642254</v>
      </c>
      <c r="U42" s="9">
        <v>95.402972956546336</v>
      </c>
      <c r="V42" s="9">
        <v>2.5397525223579436</v>
      </c>
      <c r="W42" s="9">
        <v>2.0572745210957146</v>
      </c>
      <c r="X42" s="30">
        <f t="shared" si="5"/>
        <v>4.5970270434536582</v>
      </c>
      <c r="Z42" s="9" t="s">
        <v>76</v>
      </c>
      <c r="AA42" s="9" t="s">
        <v>32</v>
      </c>
      <c r="AB42" s="15" t="s">
        <v>77</v>
      </c>
      <c r="AC42" s="9" t="s">
        <v>34</v>
      </c>
      <c r="AD42" s="14" t="s">
        <v>84</v>
      </c>
      <c r="AE42" s="9">
        <v>-32.575383333333335</v>
      </c>
      <c r="AF42" s="9">
        <v>115.69308333333333</v>
      </c>
    </row>
    <row r="43" spans="1:36" x14ac:dyDescent="0.2">
      <c r="A43" s="9">
        <v>47</v>
      </c>
      <c r="B43" s="25">
        <v>3.2000000000000001E-2</v>
      </c>
      <c r="C43" s="25">
        <v>0.312</v>
      </c>
      <c r="D43" s="10">
        <v>2.7</v>
      </c>
      <c r="E43" s="10">
        <v>-13.7</v>
      </c>
      <c r="F43" s="27">
        <v>0.23366615896654819</v>
      </c>
      <c r="G43" s="11">
        <v>-17.2215536</v>
      </c>
      <c r="H43" s="12">
        <f t="shared" si="0"/>
        <v>2.2857142857142859E-3</v>
      </c>
      <c r="I43" s="12">
        <f t="shared" si="1"/>
        <v>2.5999999999999999E-2</v>
      </c>
      <c r="J43" s="12">
        <f t="shared" si="2"/>
        <v>1.9472179913879017E-2</v>
      </c>
      <c r="K43" s="34">
        <f t="shared" si="3"/>
        <v>11.374999999999998</v>
      </c>
      <c r="L43" s="11">
        <f t="shared" si="4"/>
        <v>8.5190787123220684</v>
      </c>
      <c r="M43" s="13">
        <v>5</v>
      </c>
      <c r="N43" s="9">
        <v>4</v>
      </c>
      <c r="O43" s="9">
        <v>5</v>
      </c>
      <c r="P43" s="30">
        <v>14</v>
      </c>
      <c r="Q43" s="13">
        <v>1.2</v>
      </c>
      <c r="R43" s="9">
        <v>16</v>
      </c>
      <c r="S43" s="30">
        <v>2</v>
      </c>
      <c r="T43" s="13">
        <v>0.11879328827424714</v>
      </c>
      <c r="U43" s="9">
        <v>94.165657599861547</v>
      </c>
      <c r="V43" s="9">
        <v>3.8873794821514593</v>
      </c>
      <c r="W43" s="9">
        <v>1.9469629179869921</v>
      </c>
      <c r="X43" s="30">
        <f t="shared" si="5"/>
        <v>5.8343424001384516</v>
      </c>
      <c r="Z43" s="9" t="s">
        <v>76</v>
      </c>
      <c r="AA43" s="9" t="s">
        <v>32</v>
      </c>
      <c r="AB43" s="15" t="s">
        <v>77</v>
      </c>
      <c r="AC43" s="9" t="s">
        <v>34</v>
      </c>
      <c r="AD43" s="14" t="s">
        <v>85</v>
      </c>
      <c r="AE43" s="9">
        <v>-32.585667690419498</v>
      </c>
      <c r="AF43" s="9">
        <v>115.687155003763</v>
      </c>
    </row>
    <row r="44" spans="1:36" x14ac:dyDescent="0.2">
      <c r="A44" s="9">
        <v>48</v>
      </c>
      <c r="B44" s="25">
        <v>0.08</v>
      </c>
      <c r="C44" s="25">
        <v>0.83399999999999996</v>
      </c>
      <c r="D44" s="10">
        <v>3.2</v>
      </c>
      <c r="E44" s="10">
        <v>-13.8</v>
      </c>
      <c r="F44" s="27">
        <v>0.59034085407185055</v>
      </c>
      <c r="G44" s="11">
        <v>-16.890440999999999</v>
      </c>
      <c r="H44" s="12">
        <f t="shared" si="0"/>
        <v>5.7142857142857143E-3</v>
      </c>
      <c r="I44" s="12">
        <f t="shared" si="1"/>
        <v>6.9499999999999992E-2</v>
      </c>
      <c r="J44" s="12">
        <f t="shared" si="2"/>
        <v>4.919507117265421E-2</v>
      </c>
      <c r="K44" s="34">
        <f t="shared" si="3"/>
        <v>12.162499999999998</v>
      </c>
      <c r="L44" s="11">
        <f t="shared" si="4"/>
        <v>8.609137455214487</v>
      </c>
      <c r="M44" s="13">
        <v>5</v>
      </c>
      <c r="N44" s="9">
        <v>3</v>
      </c>
      <c r="O44" s="9">
        <v>2</v>
      </c>
      <c r="P44" s="30">
        <v>10</v>
      </c>
      <c r="Q44" s="13">
        <v>1.6</v>
      </c>
      <c r="R44" s="9">
        <v>15.25</v>
      </c>
      <c r="S44" s="30">
        <v>1.5</v>
      </c>
      <c r="T44" s="13">
        <v>0.20867286146834743</v>
      </c>
      <c r="U44" s="9">
        <v>76.111693110866213</v>
      </c>
      <c r="V44" s="9">
        <v>8.6609860588837364</v>
      </c>
      <c r="W44" s="9">
        <v>15.227320830250058</v>
      </c>
      <c r="X44" s="30">
        <f t="shared" si="5"/>
        <v>23.888306889133794</v>
      </c>
      <c r="Z44" s="9" t="s">
        <v>76</v>
      </c>
      <c r="AA44" s="9" t="s">
        <v>32</v>
      </c>
      <c r="AB44" s="15" t="s">
        <v>77</v>
      </c>
      <c r="AC44" s="9" t="s">
        <v>36</v>
      </c>
      <c r="AD44" s="14" t="s">
        <v>86</v>
      </c>
      <c r="AE44" s="9">
        <v>-32.601716666666668</v>
      </c>
      <c r="AF44" s="9">
        <v>115.69051666666667</v>
      </c>
    </row>
    <row r="45" spans="1:36" x14ac:dyDescent="0.2">
      <c r="A45" s="9">
        <v>50</v>
      </c>
      <c r="B45" s="25">
        <v>3.4000000000000002E-2</v>
      </c>
      <c r="C45" s="25">
        <v>0.27900000000000003</v>
      </c>
      <c r="D45" s="10">
        <v>2.6</v>
      </c>
      <c r="E45" s="10">
        <v>-16.600000000000001</v>
      </c>
      <c r="F45" s="27">
        <v>0.34260242310329936</v>
      </c>
      <c r="G45" s="11">
        <v>-17.386081600000001</v>
      </c>
      <c r="H45" s="12">
        <f t="shared" si="0"/>
        <v>2.4285714285714288E-3</v>
      </c>
      <c r="I45" s="12">
        <f t="shared" si="1"/>
        <v>2.3250000000000003E-2</v>
      </c>
      <c r="J45" s="12">
        <f t="shared" si="2"/>
        <v>2.8550201925274948E-2</v>
      </c>
      <c r="K45" s="34">
        <f t="shared" si="3"/>
        <v>9.5735294117647065</v>
      </c>
      <c r="L45" s="11">
        <f t="shared" si="4"/>
        <v>11.755965498642624</v>
      </c>
      <c r="M45" s="13">
        <v>5</v>
      </c>
      <c r="N45" s="9">
        <v>4</v>
      </c>
      <c r="O45" s="9">
        <v>4</v>
      </c>
      <c r="P45" s="30">
        <v>13</v>
      </c>
      <c r="Q45" s="13">
        <v>0.6</v>
      </c>
      <c r="R45" s="9">
        <v>13.25</v>
      </c>
      <c r="S45" s="30">
        <v>1.5</v>
      </c>
      <c r="T45" s="13">
        <v>3.8156409481867749E-2</v>
      </c>
      <c r="U45" s="9">
        <v>95.930709507527439</v>
      </c>
      <c r="V45" s="9">
        <v>0.42547168559528359</v>
      </c>
      <c r="W45" s="9">
        <v>3.643818806877277</v>
      </c>
      <c r="X45" s="30">
        <f t="shared" si="5"/>
        <v>4.069290492472561</v>
      </c>
      <c r="Z45" s="9" t="s">
        <v>76</v>
      </c>
      <c r="AA45" s="9" t="s">
        <v>32</v>
      </c>
      <c r="AB45" s="15" t="s">
        <v>77</v>
      </c>
      <c r="AC45" s="9" t="s">
        <v>34</v>
      </c>
      <c r="AD45" s="14" t="s">
        <v>87</v>
      </c>
      <c r="AE45" s="9">
        <v>-32.624126543958397</v>
      </c>
      <c r="AF45" s="9">
        <v>115.690088306151</v>
      </c>
    </row>
    <row r="46" spans="1:36" x14ac:dyDescent="0.2">
      <c r="A46" s="9">
        <v>52</v>
      </c>
      <c r="B46" s="25">
        <v>0.03</v>
      </c>
      <c r="C46" s="25">
        <v>0.28599999999999998</v>
      </c>
      <c r="D46" s="10">
        <v>2.2000000000000002</v>
      </c>
      <c r="E46" s="10">
        <v>-14.3</v>
      </c>
      <c r="F46" s="32">
        <v>0.21461709185499847</v>
      </c>
      <c r="G46" s="22">
        <v>-16.7649884</v>
      </c>
      <c r="H46" s="12">
        <f t="shared" si="0"/>
        <v>2.142857142857143E-3</v>
      </c>
      <c r="I46" s="12">
        <f t="shared" si="1"/>
        <v>2.3833333333333331E-2</v>
      </c>
      <c r="J46" s="12">
        <f t="shared" si="2"/>
        <v>1.7884757654583205E-2</v>
      </c>
      <c r="K46" s="34">
        <f t="shared" si="3"/>
        <v>11.12222222222222</v>
      </c>
      <c r="L46" s="11">
        <f t="shared" si="4"/>
        <v>8.3462202388054951</v>
      </c>
      <c r="M46" s="13">
        <v>5</v>
      </c>
      <c r="N46" s="9">
        <v>4</v>
      </c>
      <c r="O46" s="9">
        <v>5</v>
      </c>
      <c r="P46" s="30">
        <v>14</v>
      </c>
      <c r="Q46" s="13">
        <v>0.4</v>
      </c>
      <c r="R46" s="9">
        <v>15.5</v>
      </c>
      <c r="S46" s="30">
        <v>1.75</v>
      </c>
      <c r="T46" s="13">
        <v>0.17758036103271271</v>
      </c>
      <c r="U46" s="9">
        <v>93.501930217331733</v>
      </c>
      <c r="V46" s="9">
        <v>2.347156819011289</v>
      </c>
      <c r="W46" s="9">
        <v>4.150912963656979</v>
      </c>
      <c r="X46" s="30">
        <f t="shared" si="5"/>
        <v>6.4980697826682681</v>
      </c>
      <c r="Z46" s="9" t="s">
        <v>76</v>
      </c>
      <c r="AA46" s="9" t="s">
        <v>32</v>
      </c>
      <c r="AB46" s="15" t="s">
        <v>77</v>
      </c>
      <c r="AC46" s="9" t="s">
        <v>34</v>
      </c>
      <c r="AD46" s="14" t="s">
        <v>88</v>
      </c>
      <c r="AE46" s="9">
        <v>-32.629070362979299</v>
      </c>
      <c r="AF46" s="9">
        <v>115.705026514637</v>
      </c>
    </row>
    <row r="47" spans="1:36" x14ac:dyDescent="0.2">
      <c r="A47" s="9">
        <v>53</v>
      </c>
      <c r="B47" s="25">
        <v>0.20300000000000001</v>
      </c>
      <c r="C47" s="25">
        <v>2.008</v>
      </c>
      <c r="D47" s="10">
        <v>2.2999999999999998</v>
      </c>
      <c r="E47" s="10">
        <v>-14.3</v>
      </c>
      <c r="F47" s="32">
        <v>1.0262957478316057</v>
      </c>
      <c r="G47" s="22">
        <v>-16.6868376</v>
      </c>
      <c r="H47" s="12">
        <f t="shared" si="0"/>
        <v>1.4500000000000001E-2</v>
      </c>
      <c r="I47" s="12">
        <f t="shared" si="1"/>
        <v>0.16733333333333333</v>
      </c>
      <c r="J47" s="12">
        <f t="shared" si="2"/>
        <v>8.5524645652633804E-2</v>
      </c>
      <c r="K47" s="34">
        <f t="shared" si="3"/>
        <v>11.540229885057471</v>
      </c>
      <c r="L47" s="11">
        <f t="shared" si="4"/>
        <v>5.8982514243195725</v>
      </c>
      <c r="M47" s="13">
        <v>5</v>
      </c>
      <c r="N47" s="9">
        <v>3.5</v>
      </c>
      <c r="O47" s="9">
        <v>2</v>
      </c>
      <c r="P47" s="30">
        <v>10.5</v>
      </c>
      <c r="Q47" s="13">
        <v>1.6</v>
      </c>
      <c r="R47" s="9">
        <v>16.5</v>
      </c>
      <c r="S47" s="30">
        <v>1.5</v>
      </c>
      <c r="T47" s="13">
        <v>0.26594336518448375</v>
      </c>
      <c r="U47" s="9">
        <v>19.623501103543745</v>
      </c>
      <c r="V47" s="9">
        <v>53.900920075092607</v>
      </c>
      <c r="W47" s="9">
        <v>26.475578821363655</v>
      </c>
      <c r="X47" s="30">
        <f t="shared" si="5"/>
        <v>80.376498896456269</v>
      </c>
      <c r="Z47" s="9" t="s">
        <v>76</v>
      </c>
      <c r="AA47" s="9" t="s">
        <v>32</v>
      </c>
      <c r="AB47" s="15" t="s">
        <v>77</v>
      </c>
      <c r="AC47" s="9" t="s">
        <v>36</v>
      </c>
      <c r="AD47" s="14" t="s">
        <v>89</v>
      </c>
      <c r="AE47" s="9">
        <v>-32.609677313673998</v>
      </c>
      <c r="AF47" s="9">
        <v>115.703777050631</v>
      </c>
    </row>
    <row r="48" spans="1:36" x14ac:dyDescent="0.2">
      <c r="A48" s="9">
        <v>54</v>
      </c>
      <c r="B48" s="25">
        <v>9.0999999999999998E-2</v>
      </c>
      <c r="C48" s="25">
        <v>1.1220000000000001</v>
      </c>
      <c r="D48" s="10">
        <v>2.6</v>
      </c>
      <c r="E48" s="10">
        <v>-12.3</v>
      </c>
      <c r="F48" s="32">
        <v>0.77718312715473536</v>
      </c>
      <c r="G48" s="22">
        <v>-17.420015500000002</v>
      </c>
      <c r="H48" s="12">
        <f t="shared" si="0"/>
        <v>6.4999999999999997E-3</v>
      </c>
      <c r="I48" s="12">
        <f t="shared" si="1"/>
        <v>9.3500000000000014E-2</v>
      </c>
      <c r="J48" s="12">
        <f t="shared" si="2"/>
        <v>6.4765260596227947E-2</v>
      </c>
      <c r="K48" s="34">
        <f t="shared" si="3"/>
        <v>14.384615384615387</v>
      </c>
      <c r="L48" s="11">
        <f t="shared" si="4"/>
        <v>9.96388624557353</v>
      </c>
      <c r="M48" s="13">
        <v>5</v>
      </c>
      <c r="N48" s="9">
        <v>3</v>
      </c>
      <c r="O48" s="9">
        <v>2</v>
      </c>
      <c r="P48" s="30">
        <v>10</v>
      </c>
      <c r="Q48" s="13">
        <v>1.8</v>
      </c>
      <c r="R48" s="9">
        <v>15.5</v>
      </c>
      <c r="S48" s="30">
        <v>1.25</v>
      </c>
      <c r="T48" s="13">
        <v>0.18142310355838093</v>
      </c>
      <c r="U48" s="9">
        <v>78.804850608197029</v>
      </c>
      <c r="V48" s="9">
        <v>13.405741739904329</v>
      </c>
      <c r="W48" s="9">
        <v>7.7894076518986415</v>
      </c>
      <c r="X48" s="30">
        <f t="shared" si="5"/>
        <v>21.195149391802971</v>
      </c>
      <c r="Z48" s="9" t="s">
        <v>76</v>
      </c>
      <c r="AA48" s="9" t="s">
        <v>32</v>
      </c>
      <c r="AB48" s="15" t="s">
        <v>77</v>
      </c>
      <c r="AC48" s="9" t="s">
        <v>36</v>
      </c>
      <c r="AD48" s="14" t="s">
        <v>90</v>
      </c>
      <c r="AE48" s="9">
        <v>-32.592294781001101</v>
      </c>
      <c r="AF48" s="9">
        <v>115.703342487314</v>
      </c>
    </row>
    <row r="49" spans="1:36" s="15" customFormat="1" x14ac:dyDescent="0.2">
      <c r="A49" s="15">
        <v>55</v>
      </c>
      <c r="B49" s="27">
        <v>3.7955606898258935E-2</v>
      </c>
      <c r="C49" s="27">
        <v>0.37896097037709381</v>
      </c>
      <c r="D49" s="16">
        <v>3.101</v>
      </c>
      <c r="E49" s="16">
        <v>-13.7510411</v>
      </c>
      <c r="F49" s="27">
        <v>0.30557429273318015</v>
      </c>
      <c r="G49" s="11">
        <v>-17.86326</v>
      </c>
      <c r="H49" s="12">
        <f t="shared" si="0"/>
        <v>2.7111147784470669E-3</v>
      </c>
      <c r="I49" s="12">
        <f t="shared" si="1"/>
        <v>3.1580080864757817E-2</v>
      </c>
      <c r="J49" s="12">
        <f t="shared" si="2"/>
        <v>2.5464524394431681E-2</v>
      </c>
      <c r="K49" s="34">
        <f t="shared" si="3"/>
        <v>11.648374726077426</v>
      </c>
      <c r="L49" s="11">
        <f t="shared" si="4"/>
        <v>9.3926397350900146</v>
      </c>
      <c r="M49" s="17">
        <v>5</v>
      </c>
      <c r="N49" s="15">
        <v>4</v>
      </c>
      <c r="O49" s="15">
        <v>4</v>
      </c>
      <c r="P49" s="30">
        <v>13</v>
      </c>
      <c r="Q49" s="17">
        <v>1</v>
      </c>
      <c r="R49" s="15">
        <v>12</v>
      </c>
      <c r="S49" s="30">
        <v>2.25</v>
      </c>
      <c r="T49" s="17">
        <v>3.6723027945857002E-2</v>
      </c>
      <c r="U49" s="15">
        <v>94.522593993642403</v>
      </c>
      <c r="V49" s="15">
        <v>1.97085138087826</v>
      </c>
      <c r="W49" s="15">
        <v>3.5065546254793598</v>
      </c>
      <c r="X49" s="30">
        <f t="shared" si="5"/>
        <v>5.4774060063576195</v>
      </c>
      <c r="Y49" s="13"/>
      <c r="Z49" s="15" t="s">
        <v>76</v>
      </c>
      <c r="AA49" s="15" t="s">
        <v>32</v>
      </c>
      <c r="AB49" s="15" t="s">
        <v>77</v>
      </c>
      <c r="AC49" s="15" t="s">
        <v>34</v>
      </c>
      <c r="AD49" s="15" t="s">
        <v>91</v>
      </c>
      <c r="AE49" s="15">
        <v>-32.581322057251299</v>
      </c>
      <c r="AF49" s="15">
        <v>115.702473360681</v>
      </c>
      <c r="AI49" s="9"/>
      <c r="AJ49" s="9"/>
    </row>
    <row r="50" spans="1:36" s="18" customFormat="1" x14ac:dyDescent="0.2">
      <c r="A50" s="18" t="s">
        <v>92</v>
      </c>
      <c r="B50" s="28">
        <v>3.9790820898429884E-2</v>
      </c>
      <c r="C50" s="28">
        <v>0.42423111388163787</v>
      </c>
      <c r="D50" s="19">
        <v>3.2010000000000001</v>
      </c>
      <c r="E50" s="19">
        <v>-13.129947899999999</v>
      </c>
      <c r="F50" s="27">
        <v>0.29175776478232623</v>
      </c>
      <c r="G50" s="11">
        <v>-18.002197600000002</v>
      </c>
      <c r="H50" s="12">
        <f t="shared" si="0"/>
        <v>2.8422014927449919E-3</v>
      </c>
      <c r="I50" s="12">
        <f t="shared" si="1"/>
        <v>3.5352592823469822E-2</v>
      </c>
      <c r="J50" s="12">
        <f t="shared" si="2"/>
        <v>2.4313147065193854E-2</v>
      </c>
      <c r="K50" s="34">
        <f t="shared" si="3"/>
        <v>12.438454104577353</v>
      </c>
      <c r="L50" s="11">
        <f t="shared" si="4"/>
        <v>8.5543361817434942</v>
      </c>
      <c r="M50" s="20">
        <v>5</v>
      </c>
      <c r="N50" s="18">
        <v>4</v>
      </c>
      <c r="O50" s="18">
        <v>4</v>
      </c>
      <c r="P50" s="35">
        <v>13</v>
      </c>
      <c r="Q50" s="20">
        <v>1</v>
      </c>
      <c r="R50" s="18">
        <v>10.75</v>
      </c>
      <c r="S50" s="35">
        <v>2</v>
      </c>
      <c r="T50" s="20">
        <v>7.2616297420862799E-2</v>
      </c>
      <c r="U50" s="18">
        <v>94.622168517814202</v>
      </c>
      <c r="V50" s="18">
        <v>2.9555292486293201</v>
      </c>
      <c r="W50" s="18">
        <v>2.4223022335564401</v>
      </c>
      <c r="X50" s="30">
        <f t="shared" si="5"/>
        <v>5.3778314821857602</v>
      </c>
      <c r="Y50" s="13"/>
      <c r="Z50" s="18" t="s">
        <v>76</v>
      </c>
      <c r="AA50" s="18" t="s">
        <v>32</v>
      </c>
      <c r="AB50" s="18" t="s">
        <v>77</v>
      </c>
      <c r="AC50" s="18" t="s">
        <v>34</v>
      </c>
      <c r="AD50" s="18" t="s">
        <v>93</v>
      </c>
      <c r="AI50" s="9"/>
      <c r="AJ50" s="9"/>
    </row>
    <row r="51" spans="1:36" x14ac:dyDescent="0.2">
      <c r="A51" s="15">
        <v>56</v>
      </c>
      <c r="B51" s="27">
        <v>2.6129485617914359E-2</v>
      </c>
      <c r="C51" s="27">
        <v>0.69990137106093253</v>
      </c>
      <c r="D51" s="11">
        <v>1.964</v>
      </c>
      <c r="E51" s="21">
        <v>-4.3158224000000001</v>
      </c>
      <c r="F51" s="27">
        <v>0.18061887019889319</v>
      </c>
      <c r="G51" s="11">
        <v>-17.326919999999998</v>
      </c>
      <c r="H51" s="12">
        <f>B51/14</f>
        <v>1.8663918298510256E-3</v>
      </c>
      <c r="I51" s="12">
        <f t="shared" si="1"/>
        <v>5.8325114255077713E-2</v>
      </c>
      <c r="J51" s="12">
        <f t="shared" si="2"/>
        <v>1.5051572516574433E-2</v>
      </c>
      <c r="K51" s="34">
        <f t="shared" si="3"/>
        <v>31.250198014279345</v>
      </c>
      <c r="L51" s="11">
        <f t="shared" si="4"/>
        <v>8.06452979264051</v>
      </c>
      <c r="M51" s="13">
        <v>5</v>
      </c>
      <c r="N51" s="9">
        <v>4</v>
      </c>
      <c r="O51" s="9">
        <v>4</v>
      </c>
      <c r="P51" s="30">
        <v>13</v>
      </c>
      <c r="Q51" s="13">
        <v>0.4</v>
      </c>
      <c r="R51" s="9">
        <v>17</v>
      </c>
      <c r="S51" s="30">
        <v>1.75</v>
      </c>
      <c r="T51" s="13">
        <v>2.2583602574722894</v>
      </c>
      <c r="U51" s="9">
        <v>93.293859431445682</v>
      </c>
      <c r="V51" s="9">
        <v>3.2957628201220648</v>
      </c>
      <c r="W51" s="9">
        <v>3.4103777484322508</v>
      </c>
      <c r="X51" s="30">
        <f t="shared" si="5"/>
        <v>6.7061405685543161</v>
      </c>
      <c r="Z51" s="9" t="s">
        <v>76</v>
      </c>
      <c r="AA51" s="9" t="s">
        <v>32</v>
      </c>
      <c r="AB51" s="15" t="s">
        <v>77</v>
      </c>
      <c r="AC51" s="9" t="s">
        <v>34</v>
      </c>
      <c r="AD51" s="14" t="s">
        <v>94</v>
      </c>
      <c r="AE51" s="9">
        <v>-32.567566666666664</v>
      </c>
      <c r="AF51" s="9">
        <v>115.70668333333333</v>
      </c>
    </row>
    <row r="52" spans="1:36" x14ac:dyDescent="0.2">
      <c r="A52" s="9">
        <v>58</v>
      </c>
      <c r="B52" s="26">
        <v>0.14129671938158936</v>
      </c>
      <c r="C52" s="26">
        <v>1.8735399424928116</v>
      </c>
      <c r="D52" s="11">
        <v>2.0379999999999998</v>
      </c>
      <c r="E52" s="11">
        <v>-10.650699400000001</v>
      </c>
      <c r="F52" s="27">
        <v>1.1764018333685133</v>
      </c>
      <c r="G52" s="11">
        <v>-17.6139896</v>
      </c>
      <c r="H52" s="12">
        <f t="shared" si="0"/>
        <v>1.0092622812970669E-2</v>
      </c>
      <c r="I52" s="12">
        <f t="shared" si="1"/>
        <v>0.15612832854106765</v>
      </c>
      <c r="J52" s="12">
        <f t="shared" si="2"/>
        <v>9.8033486114042778E-2</v>
      </c>
      <c r="K52" s="34">
        <f t="shared" si="3"/>
        <v>15.469549534776752</v>
      </c>
      <c r="L52" s="11">
        <f t="shared" si="4"/>
        <v>9.7133805484193605</v>
      </c>
      <c r="M52" s="13">
        <v>5</v>
      </c>
      <c r="N52" s="9">
        <v>3</v>
      </c>
      <c r="O52" s="9">
        <v>2</v>
      </c>
      <c r="P52" s="30">
        <v>10</v>
      </c>
      <c r="Q52" s="13">
        <v>1.9</v>
      </c>
      <c r="R52" s="9">
        <v>18.75</v>
      </c>
      <c r="S52" s="30">
        <v>1.75</v>
      </c>
      <c r="T52" s="13">
        <v>0.59159711960993111</v>
      </c>
      <c r="U52" s="9">
        <v>54.782877313062095</v>
      </c>
      <c r="V52" s="9">
        <v>34.014348644741673</v>
      </c>
      <c r="W52" s="9">
        <v>11.202774042196232</v>
      </c>
      <c r="X52" s="30">
        <f t="shared" si="5"/>
        <v>45.217122686937905</v>
      </c>
      <c r="Z52" s="9" t="s">
        <v>76</v>
      </c>
      <c r="AA52" s="9" t="s">
        <v>32</v>
      </c>
      <c r="AB52" s="15" t="s">
        <v>77</v>
      </c>
      <c r="AC52" s="9" t="s">
        <v>36</v>
      </c>
      <c r="AD52" s="15" t="s">
        <v>95</v>
      </c>
      <c r="AE52" s="9">
        <v>-32.590665168563</v>
      </c>
      <c r="AF52" s="9">
        <v>115.712902880285</v>
      </c>
    </row>
    <row r="53" spans="1:36" x14ac:dyDescent="0.2">
      <c r="A53" s="9">
        <v>60</v>
      </c>
      <c r="B53" s="25">
        <v>1.2E-2</v>
      </c>
      <c r="C53" s="25">
        <v>0.154</v>
      </c>
      <c r="D53" s="10">
        <v>4.0999999999999996</v>
      </c>
      <c r="E53" s="10">
        <v>-11.1</v>
      </c>
      <c r="F53" s="27">
        <v>0.10949725081065841</v>
      </c>
      <c r="G53" s="11">
        <v>-18.505846399999999</v>
      </c>
      <c r="H53" s="12">
        <f>B53/14</f>
        <v>8.5714285714285721E-4</v>
      </c>
      <c r="I53" s="12">
        <f t="shared" si="1"/>
        <v>1.2833333333333334E-2</v>
      </c>
      <c r="J53" s="12">
        <f>F53/12</f>
        <v>9.1247709008881999E-3</v>
      </c>
      <c r="K53" s="34">
        <f t="shared" si="3"/>
        <v>14.972222222222221</v>
      </c>
      <c r="L53" s="11">
        <f t="shared" si="4"/>
        <v>10.645566051036232</v>
      </c>
      <c r="M53" s="13">
        <v>5</v>
      </c>
      <c r="N53" s="9">
        <v>4</v>
      </c>
      <c r="O53" s="9">
        <v>5</v>
      </c>
      <c r="P53" s="30">
        <v>14</v>
      </c>
      <c r="Q53" s="13">
        <v>0.3</v>
      </c>
      <c r="R53" s="9">
        <v>17.75</v>
      </c>
      <c r="S53" s="30">
        <v>1.25</v>
      </c>
      <c r="T53" s="13">
        <v>0.55436060048340241</v>
      </c>
      <c r="U53" s="9">
        <v>98.300545645533177</v>
      </c>
      <c r="V53" s="9">
        <v>0.96402329601082226</v>
      </c>
      <c r="W53" s="9">
        <v>0.73543105845600454</v>
      </c>
      <c r="X53" s="30">
        <f t="shared" si="5"/>
        <v>1.6994543544668268</v>
      </c>
      <c r="Z53" s="9" t="s">
        <v>76</v>
      </c>
      <c r="AA53" s="9" t="s">
        <v>32</v>
      </c>
      <c r="AB53" s="15" t="s">
        <v>77</v>
      </c>
      <c r="AC53" s="9" t="s">
        <v>34</v>
      </c>
      <c r="AD53" s="14" t="s">
        <v>96</v>
      </c>
      <c r="AE53" s="9">
        <v>-32.621699999999997</v>
      </c>
      <c r="AF53" s="9">
        <v>115.71593333333334</v>
      </c>
    </row>
    <row r="54" spans="1:36" x14ac:dyDescent="0.2">
      <c r="A54" s="9">
        <v>61</v>
      </c>
      <c r="B54" s="25">
        <v>1.2999999999999999E-2</v>
      </c>
      <c r="C54" s="25">
        <v>0.16200000000000001</v>
      </c>
      <c r="D54" s="10">
        <v>2.5</v>
      </c>
      <c r="E54" s="10">
        <v>-10.3</v>
      </c>
      <c r="F54" s="27">
        <v>2.8649021575514296E-2</v>
      </c>
      <c r="G54" s="11">
        <v>-26.665365600000001</v>
      </c>
      <c r="H54" s="12">
        <f t="shared" si="0"/>
        <v>9.2857142857142856E-4</v>
      </c>
      <c r="I54" s="12">
        <f t="shared" si="1"/>
        <v>1.35E-2</v>
      </c>
      <c r="J54" s="12">
        <f t="shared" si="2"/>
        <v>2.3874184646261913E-3</v>
      </c>
      <c r="K54" s="34">
        <f t="shared" si="3"/>
        <v>14.538461538461538</v>
      </c>
      <c r="L54" s="11">
        <f t="shared" si="4"/>
        <v>2.5710660388282061</v>
      </c>
      <c r="M54" s="13">
        <v>5</v>
      </c>
      <c r="N54" s="9">
        <v>4</v>
      </c>
      <c r="O54" s="9">
        <v>5</v>
      </c>
      <c r="P54" s="30">
        <v>14</v>
      </c>
      <c r="Q54" s="13">
        <v>0.8</v>
      </c>
      <c r="R54" s="9">
        <v>18.75</v>
      </c>
      <c r="S54" s="30">
        <v>1.25</v>
      </c>
      <c r="T54" s="13">
        <v>0</v>
      </c>
      <c r="U54" s="9">
        <v>95.588284170077003</v>
      </c>
      <c r="V54" s="9">
        <v>2.335920140291762</v>
      </c>
      <c r="W54" s="9">
        <v>2.0757956896312373</v>
      </c>
      <c r="X54" s="30">
        <f t="shared" si="5"/>
        <v>4.4117158299229988</v>
      </c>
      <c r="Z54" s="9" t="s">
        <v>76</v>
      </c>
      <c r="AA54" s="9" t="s">
        <v>32</v>
      </c>
      <c r="AB54" s="15" t="s">
        <v>77</v>
      </c>
      <c r="AC54" s="9" t="s">
        <v>34</v>
      </c>
      <c r="AD54" s="14" t="s">
        <v>97</v>
      </c>
      <c r="AE54" s="9">
        <v>-32.618699999999997</v>
      </c>
      <c r="AF54" s="9">
        <v>115.73996666666666</v>
      </c>
    </row>
    <row r="55" spans="1:36" x14ac:dyDescent="0.2">
      <c r="A55" s="9">
        <v>63</v>
      </c>
      <c r="B55" s="25">
        <v>9.9000000000000005E-2</v>
      </c>
      <c r="C55" s="25">
        <v>0.92500000000000004</v>
      </c>
      <c r="D55" s="10">
        <v>2</v>
      </c>
      <c r="E55" s="10">
        <v>-15.2</v>
      </c>
      <c r="F55" s="27">
        <v>0.8195933194488948</v>
      </c>
      <c r="G55" s="11">
        <v>-17.360632800000001</v>
      </c>
      <c r="H55" s="12">
        <f t="shared" si="0"/>
        <v>7.0714285714285714E-3</v>
      </c>
      <c r="I55" s="12">
        <f t="shared" si="1"/>
        <v>7.7083333333333337E-2</v>
      </c>
      <c r="J55" s="12">
        <f t="shared" si="2"/>
        <v>6.8299443287407904E-2</v>
      </c>
      <c r="K55" s="34">
        <f t="shared" si="3"/>
        <v>10.900673400673401</v>
      </c>
      <c r="L55" s="11">
        <f t="shared" si="4"/>
        <v>9.6585071315526339</v>
      </c>
      <c r="M55" s="13">
        <v>5</v>
      </c>
      <c r="N55" s="9">
        <v>4</v>
      </c>
      <c r="O55" s="9">
        <v>2</v>
      </c>
      <c r="P55" s="30">
        <v>11</v>
      </c>
      <c r="Q55" s="13">
        <v>1</v>
      </c>
      <c r="R55" s="9">
        <v>24</v>
      </c>
      <c r="S55" s="30">
        <v>1.25</v>
      </c>
      <c r="T55" s="13">
        <v>1.5913453957314325</v>
      </c>
      <c r="U55" s="9">
        <v>66.434364469581595</v>
      </c>
      <c r="V55" s="9">
        <v>21.390611900553736</v>
      </c>
      <c r="W55" s="9">
        <v>12.175023629864668</v>
      </c>
      <c r="X55" s="30">
        <f t="shared" si="5"/>
        <v>33.565635530418405</v>
      </c>
      <c r="Z55" s="9" t="s">
        <v>76</v>
      </c>
      <c r="AA55" s="9" t="s">
        <v>32</v>
      </c>
      <c r="AB55" s="15" t="s">
        <v>77</v>
      </c>
      <c r="AC55" s="9" t="s">
        <v>36</v>
      </c>
      <c r="AD55" s="14" t="s">
        <v>98</v>
      </c>
      <c r="AE55" s="9">
        <v>-32.6055489621642</v>
      </c>
      <c r="AF55" s="9">
        <v>115.730611335445</v>
      </c>
    </row>
    <row r="56" spans="1:36" x14ac:dyDescent="0.2">
      <c r="A56" s="9">
        <v>64</v>
      </c>
      <c r="B56" s="25">
        <v>0.113</v>
      </c>
      <c r="C56" s="25">
        <v>1.29</v>
      </c>
      <c r="D56" s="10">
        <v>1.8</v>
      </c>
      <c r="E56" s="10">
        <v>-13.1</v>
      </c>
      <c r="F56" s="27">
        <v>0.95477701937498105</v>
      </c>
      <c r="G56" s="11">
        <v>-17.589471200000002</v>
      </c>
      <c r="H56" s="12">
        <f t="shared" si="0"/>
        <v>8.0714285714285714E-3</v>
      </c>
      <c r="I56" s="12">
        <f t="shared" si="1"/>
        <v>0.1075</v>
      </c>
      <c r="J56" s="12">
        <f t="shared" si="2"/>
        <v>7.956475161458175E-2</v>
      </c>
      <c r="K56" s="34">
        <f t="shared" si="3"/>
        <v>13.31858407079646</v>
      </c>
      <c r="L56" s="11">
        <f t="shared" si="4"/>
        <v>9.8575798460543762</v>
      </c>
      <c r="M56" s="13">
        <v>5</v>
      </c>
      <c r="N56" s="9">
        <v>3</v>
      </c>
      <c r="O56" s="9">
        <v>2</v>
      </c>
      <c r="P56" s="30">
        <v>10</v>
      </c>
      <c r="Q56" s="13">
        <v>1.5</v>
      </c>
      <c r="R56" s="9">
        <v>17.5</v>
      </c>
      <c r="S56" s="30">
        <v>1.5</v>
      </c>
      <c r="T56" s="13">
        <v>0.8351348384849222</v>
      </c>
      <c r="U56" s="9">
        <v>30.219043041349398</v>
      </c>
      <c r="V56" s="9">
        <v>61.073989869824018</v>
      </c>
      <c r="W56" s="9">
        <v>8.7069670888265875</v>
      </c>
      <c r="X56" s="30">
        <f t="shared" si="5"/>
        <v>69.780956958650606</v>
      </c>
      <c r="Z56" s="9" t="s">
        <v>76</v>
      </c>
      <c r="AA56" s="9" t="s">
        <v>32</v>
      </c>
      <c r="AB56" s="15" t="s">
        <v>99</v>
      </c>
      <c r="AC56" s="9" t="s">
        <v>36</v>
      </c>
      <c r="AD56" s="14" t="s">
        <v>100</v>
      </c>
      <c r="AE56" s="9">
        <v>-32.593453553532399</v>
      </c>
      <c r="AF56" s="9">
        <v>115.721629289568</v>
      </c>
    </row>
    <row r="57" spans="1:36" s="15" customFormat="1" x14ac:dyDescent="0.2">
      <c r="A57" s="15">
        <v>65</v>
      </c>
      <c r="B57" s="27">
        <v>6.7514683749469367E-2</v>
      </c>
      <c r="C57" s="27">
        <v>0.97405750009647663</v>
      </c>
      <c r="D57" s="16">
        <v>2.6280000000000001</v>
      </c>
      <c r="E57" s="16">
        <v>-10.2496796</v>
      </c>
      <c r="F57" s="27">
        <v>0.54471616294349545</v>
      </c>
      <c r="G57" s="11">
        <v>-17.420907200000002</v>
      </c>
      <c r="H57" s="12">
        <f t="shared" si="0"/>
        <v>4.822477410676383E-3</v>
      </c>
      <c r="I57" s="12">
        <f t="shared" si="1"/>
        <v>8.1171458341373057E-2</v>
      </c>
      <c r="J57" s="12">
        <f t="shared" si="2"/>
        <v>4.5393013578624623E-2</v>
      </c>
      <c r="K57" s="34">
        <f t="shared" si="3"/>
        <v>16.831900168504522</v>
      </c>
      <c r="L57" s="11">
        <f t="shared" si="4"/>
        <v>9.4127996282844109</v>
      </c>
      <c r="M57" s="17">
        <v>5</v>
      </c>
      <c r="N57" s="15">
        <v>4</v>
      </c>
      <c r="O57" s="15">
        <v>4</v>
      </c>
      <c r="P57" s="30">
        <v>13</v>
      </c>
      <c r="Q57" s="17">
        <v>1.7</v>
      </c>
      <c r="R57" s="15">
        <v>16</v>
      </c>
      <c r="S57" s="30">
        <v>1.25</v>
      </c>
      <c r="T57" s="17">
        <v>0.58979837545935498</v>
      </c>
      <c r="U57" s="15">
        <v>82.8789564217128</v>
      </c>
      <c r="V57" s="15">
        <v>10.528847630800101</v>
      </c>
      <c r="W57" s="15">
        <v>6.5921959474870899</v>
      </c>
      <c r="X57" s="30">
        <f t="shared" si="5"/>
        <v>17.121043578287193</v>
      </c>
      <c r="Y57" s="13"/>
      <c r="Z57" s="15" t="s">
        <v>76</v>
      </c>
      <c r="AA57" s="15" t="s">
        <v>32</v>
      </c>
      <c r="AB57" s="15" t="s">
        <v>99</v>
      </c>
      <c r="AC57" s="15" t="s">
        <v>34</v>
      </c>
      <c r="AD57" s="15" t="s">
        <v>101</v>
      </c>
      <c r="AE57" s="15">
        <v>-32.580283333333334</v>
      </c>
      <c r="AF57" s="15">
        <v>115.72916666666667</v>
      </c>
      <c r="AI57" s="9"/>
      <c r="AJ57" s="9"/>
    </row>
    <row r="58" spans="1:36" s="18" customFormat="1" x14ac:dyDescent="0.2">
      <c r="A58" s="18" t="s">
        <v>102</v>
      </c>
      <c r="B58" s="28">
        <v>6.8760471768347625E-2</v>
      </c>
      <c r="C58" s="28">
        <v>0.96875279181850238</v>
      </c>
      <c r="D58" s="19">
        <v>2.375</v>
      </c>
      <c r="E58" s="19">
        <v>-10.1211421</v>
      </c>
      <c r="F58" s="27">
        <v>0.50291978586350972</v>
      </c>
      <c r="G58" s="11">
        <v>-17.458706400000001</v>
      </c>
      <c r="H58" s="12">
        <f t="shared" si="0"/>
        <v>4.9114622691676874E-3</v>
      </c>
      <c r="I58" s="12">
        <f t="shared" si="1"/>
        <v>8.0729399318208536E-2</v>
      </c>
      <c r="J58" s="12">
        <f t="shared" si="2"/>
        <v>4.1909982155292479E-2</v>
      </c>
      <c r="K58" s="34">
        <f t="shared" si="3"/>
        <v>16.436937696742035</v>
      </c>
      <c r="L58" s="11">
        <f t="shared" si="4"/>
        <v>8.5330966336415894</v>
      </c>
      <c r="M58" s="20">
        <v>5</v>
      </c>
      <c r="N58" s="18">
        <v>4</v>
      </c>
      <c r="O58" s="18">
        <v>4</v>
      </c>
      <c r="P58" s="35">
        <v>13</v>
      </c>
      <c r="Q58" s="20">
        <v>1.7</v>
      </c>
      <c r="R58" s="18">
        <v>13.5</v>
      </c>
      <c r="S58" s="35">
        <v>1.75</v>
      </c>
      <c r="T58" s="20">
        <v>0.34702933888854498</v>
      </c>
      <c r="U58" s="18">
        <v>81.840757137319699</v>
      </c>
      <c r="V58" s="18">
        <v>12.1705553109493</v>
      </c>
      <c r="W58" s="18">
        <v>5.9886875517310898</v>
      </c>
      <c r="X58" s="30">
        <f t="shared" si="5"/>
        <v>18.15924286268039</v>
      </c>
      <c r="Y58" s="13"/>
      <c r="Z58" s="18" t="s">
        <v>76</v>
      </c>
      <c r="AA58" s="18" t="s">
        <v>32</v>
      </c>
      <c r="AB58" s="18" t="s">
        <v>99</v>
      </c>
      <c r="AC58" s="18" t="s">
        <v>34</v>
      </c>
      <c r="AD58" s="18" t="s">
        <v>103</v>
      </c>
      <c r="AI58" s="9"/>
      <c r="AJ58" s="9"/>
    </row>
    <row r="59" spans="1:36" x14ac:dyDescent="0.2">
      <c r="A59" s="9">
        <v>66</v>
      </c>
      <c r="B59" s="26">
        <v>0.22656813063063058</v>
      </c>
      <c r="C59" s="26">
        <v>2.2613428274428271</v>
      </c>
      <c r="D59" s="11">
        <v>2.415</v>
      </c>
      <c r="E59" s="11">
        <v>-16.3581331</v>
      </c>
      <c r="F59" s="27">
        <v>0.38214226220965197</v>
      </c>
      <c r="G59" s="11">
        <v>-16.727240800000001</v>
      </c>
      <c r="H59" s="12">
        <f t="shared" si="0"/>
        <v>1.6183437902187899E-2</v>
      </c>
      <c r="I59" s="12">
        <f t="shared" si="1"/>
        <v>0.1884452356202356</v>
      </c>
      <c r="J59" s="12">
        <f t="shared" si="2"/>
        <v>3.1845188517471E-2</v>
      </c>
      <c r="K59" s="34">
        <f t="shared" si="3"/>
        <v>11.644326549104809</v>
      </c>
      <c r="L59" s="11">
        <f t="shared" si="4"/>
        <v>1.9677641246527557</v>
      </c>
      <c r="M59" s="13">
        <v>5</v>
      </c>
      <c r="N59" s="9">
        <v>4</v>
      </c>
      <c r="O59" s="9">
        <v>4</v>
      </c>
      <c r="P59" s="30">
        <v>13</v>
      </c>
      <c r="Q59" s="13">
        <v>1.8</v>
      </c>
      <c r="R59" s="9">
        <v>15.75</v>
      </c>
      <c r="S59" s="30">
        <v>2</v>
      </c>
      <c r="T59" s="13">
        <v>0.18468882176183113</v>
      </c>
      <c r="U59" s="9">
        <v>88.509332435551656</v>
      </c>
      <c r="V59" s="9">
        <v>6.2040803499009201</v>
      </c>
      <c r="W59" s="9">
        <v>5.2865872145474198</v>
      </c>
      <c r="X59" s="30">
        <f t="shared" si="5"/>
        <v>11.490667564448341</v>
      </c>
      <c r="Z59" s="9" t="s">
        <v>76</v>
      </c>
      <c r="AA59" s="9" t="s">
        <v>32</v>
      </c>
      <c r="AB59" s="15" t="s">
        <v>99</v>
      </c>
      <c r="AC59" s="9" t="s">
        <v>34</v>
      </c>
      <c r="AD59" s="15" t="s">
        <v>104</v>
      </c>
      <c r="AE59" s="9">
        <v>-32.570233333333334</v>
      </c>
      <c r="AF59" s="9">
        <v>115.72876666666667</v>
      </c>
    </row>
    <row r="60" spans="1:36" x14ac:dyDescent="0.2">
      <c r="A60" s="9">
        <v>68</v>
      </c>
      <c r="B60" s="25">
        <v>6.3E-2</v>
      </c>
      <c r="C60" s="25">
        <v>0.753</v>
      </c>
      <c r="D60" s="10">
        <v>2.1</v>
      </c>
      <c r="E60" s="10">
        <v>-12.3</v>
      </c>
      <c r="F60" s="27">
        <v>0.54176193704600484</v>
      </c>
      <c r="G60" s="11">
        <v>-17.813201599999999</v>
      </c>
      <c r="H60" s="12">
        <f t="shared" si="0"/>
        <v>4.4999999999999997E-3</v>
      </c>
      <c r="I60" s="12">
        <f t="shared" si="1"/>
        <v>6.275E-2</v>
      </c>
      <c r="J60" s="12">
        <f t="shared" si="2"/>
        <v>4.5146828087167072E-2</v>
      </c>
      <c r="K60" s="34">
        <f t="shared" si="3"/>
        <v>13.944444444444446</v>
      </c>
      <c r="L60" s="11">
        <f t="shared" si="4"/>
        <v>10.032628463814905</v>
      </c>
      <c r="M60" s="13">
        <v>5</v>
      </c>
      <c r="N60" s="9">
        <v>3.5</v>
      </c>
      <c r="O60" s="9">
        <v>4</v>
      </c>
      <c r="P60" s="30">
        <v>12.5</v>
      </c>
      <c r="Q60" s="13">
        <v>1.7</v>
      </c>
      <c r="R60" s="9">
        <v>17.5</v>
      </c>
      <c r="S60" s="30">
        <v>1.75</v>
      </c>
      <c r="T60" s="13">
        <v>0.29305967166358898</v>
      </c>
      <c r="U60" s="9">
        <v>67.947725261322233</v>
      </c>
      <c r="V60" s="9">
        <v>26.483738247578671</v>
      </c>
      <c r="W60" s="9">
        <v>5.5685364910990911</v>
      </c>
      <c r="X60" s="30">
        <f t="shared" si="5"/>
        <v>32.05227473867776</v>
      </c>
      <c r="Z60" s="9" t="s">
        <v>76</v>
      </c>
      <c r="AA60" s="9" t="s">
        <v>32</v>
      </c>
      <c r="AB60" s="15" t="s">
        <v>99</v>
      </c>
      <c r="AC60" s="9" t="s">
        <v>34</v>
      </c>
      <c r="AD60" s="14" t="s">
        <v>105</v>
      </c>
      <c r="AE60" s="9">
        <v>-32.578497395691997</v>
      </c>
      <c r="AF60" s="9">
        <v>115.74223590417</v>
      </c>
    </row>
    <row r="61" spans="1:36" x14ac:dyDescent="0.2">
      <c r="A61" s="9">
        <v>69</v>
      </c>
      <c r="B61" s="25">
        <v>7.5999999999999998E-2</v>
      </c>
      <c r="C61" s="25">
        <v>0.64100000000000001</v>
      </c>
      <c r="D61" s="10">
        <v>1.9</v>
      </c>
      <c r="E61" s="10">
        <v>-17.2</v>
      </c>
      <c r="F61" s="27">
        <v>0.61633025760642135</v>
      </c>
      <c r="G61" s="11">
        <v>-17.980744000000001</v>
      </c>
      <c r="H61" s="12">
        <f t="shared" si="0"/>
        <v>5.4285714285714284E-3</v>
      </c>
      <c r="I61" s="12">
        <f t="shared" si="1"/>
        <v>5.3416666666666668E-2</v>
      </c>
      <c r="J61" s="12">
        <f t="shared" si="2"/>
        <v>5.1360854800535115E-2</v>
      </c>
      <c r="K61" s="34">
        <f t="shared" si="3"/>
        <v>9.8399122807017552</v>
      </c>
      <c r="L61" s="11">
        <f t="shared" si="4"/>
        <v>9.4612100948354154</v>
      </c>
      <c r="M61" s="13">
        <v>5</v>
      </c>
      <c r="N61" s="9">
        <v>4</v>
      </c>
      <c r="O61" s="9">
        <v>4</v>
      </c>
      <c r="P61" s="30">
        <v>13</v>
      </c>
      <c r="Q61" s="13">
        <v>1.1499999999999999</v>
      </c>
      <c r="R61" s="9">
        <v>13.5</v>
      </c>
      <c r="S61" s="30">
        <v>0.5</v>
      </c>
      <c r="T61" s="13">
        <v>0.1935725149741245</v>
      </c>
      <c r="U61" s="9">
        <v>52.849067545522942</v>
      </c>
      <c r="V61" s="9">
        <v>40.96171063900514</v>
      </c>
      <c r="W61" s="9">
        <v>6.1892218154719165</v>
      </c>
      <c r="X61" s="30">
        <f t="shared" si="5"/>
        <v>47.150932454477058</v>
      </c>
      <c r="Z61" s="9" t="s">
        <v>76</v>
      </c>
      <c r="AA61" s="9" t="s">
        <v>32</v>
      </c>
      <c r="AB61" s="15" t="s">
        <v>99</v>
      </c>
      <c r="AC61" s="9" t="s">
        <v>34</v>
      </c>
      <c r="AD61" s="14" t="s">
        <v>106</v>
      </c>
      <c r="AE61" s="9">
        <v>-32.591968858513503</v>
      </c>
      <c r="AF61" s="9">
        <v>115.742779108316</v>
      </c>
    </row>
    <row r="62" spans="1:36" x14ac:dyDescent="0.2">
      <c r="A62" s="9">
        <v>71</v>
      </c>
      <c r="B62" s="25">
        <v>0.83699999999999997</v>
      </c>
      <c r="C62" s="25">
        <v>6.7619999999999996</v>
      </c>
      <c r="D62" s="10">
        <v>2.4</v>
      </c>
      <c r="E62" s="10">
        <v>-15.7</v>
      </c>
      <c r="F62" s="27">
        <v>6.1409552924544979</v>
      </c>
      <c r="G62" s="11">
        <v>-16.745629600000001</v>
      </c>
      <c r="H62" s="12">
        <f t="shared" si="0"/>
        <v>5.9785714285714282E-2</v>
      </c>
      <c r="I62" s="12">
        <f t="shared" si="1"/>
        <v>0.5635</v>
      </c>
      <c r="J62" s="12">
        <f t="shared" si="2"/>
        <v>0.51174627437120812</v>
      </c>
      <c r="K62" s="34">
        <f t="shared" si="3"/>
        <v>9.4253285543608136</v>
      </c>
      <c r="L62" s="11">
        <f t="shared" si="4"/>
        <v>8.5596748401396816</v>
      </c>
      <c r="M62" s="13">
        <v>0</v>
      </c>
      <c r="N62" s="9">
        <v>0</v>
      </c>
      <c r="O62" s="9">
        <v>0</v>
      </c>
      <c r="P62" s="30">
        <v>0</v>
      </c>
      <c r="Q62" s="13">
        <v>0.7</v>
      </c>
      <c r="R62" s="9">
        <v>30</v>
      </c>
      <c r="S62" s="30">
        <v>0</v>
      </c>
      <c r="T62" s="13">
        <v>3.9007447691987829E-2</v>
      </c>
      <c r="U62" s="9">
        <v>50.791340448303437</v>
      </c>
      <c r="V62" s="9">
        <v>31.398191743831617</v>
      </c>
      <c r="W62" s="9">
        <v>17.810467807864956</v>
      </c>
      <c r="X62" s="30">
        <f t="shared" si="5"/>
        <v>49.20865955169657</v>
      </c>
      <c r="Z62" s="9" t="s">
        <v>76</v>
      </c>
      <c r="AA62" s="9" t="s">
        <v>32</v>
      </c>
      <c r="AB62" s="15" t="s">
        <v>99</v>
      </c>
      <c r="AC62" s="9" t="s">
        <v>107</v>
      </c>
      <c r="AD62" s="14" t="s">
        <v>108</v>
      </c>
      <c r="AE62" s="9">
        <v>-32.619450000000001</v>
      </c>
      <c r="AF62" s="9">
        <v>115.75261666666667</v>
      </c>
    </row>
    <row r="63" spans="1:36" x14ac:dyDescent="0.2">
      <c r="A63" s="9">
        <v>73</v>
      </c>
      <c r="B63" s="25">
        <v>5.7000000000000002E-2</v>
      </c>
      <c r="C63" s="25">
        <v>0.49399999999999999</v>
      </c>
      <c r="D63" s="10">
        <v>1.4</v>
      </c>
      <c r="E63" s="10">
        <v>-14.4</v>
      </c>
      <c r="F63" s="27">
        <v>0.51881278538812792</v>
      </c>
      <c r="G63" s="11">
        <v>-16.170468800000002</v>
      </c>
      <c r="H63" s="12">
        <f t="shared" si="0"/>
        <v>4.0714285714285713E-3</v>
      </c>
      <c r="I63" s="12">
        <f t="shared" si="1"/>
        <v>4.1166666666666664E-2</v>
      </c>
      <c r="J63" s="12">
        <f t="shared" si="2"/>
        <v>4.3234398782343995E-2</v>
      </c>
      <c r="K63" s="34">
        <f t="shared" si="3"/>
        <v>10.111111111111111</v>
      </c>
      <c r="L63" s="11">
        <f t="shared" si="4"/>
        <v>10.618975139523087</v>
      </c>
      <c r="M63" s="13">
        <v>5</v>
      </c>
      <c r="N63" s="9">
        <v>4</v>
      </c>
      <c r="O63" s="9">
        <v>4</v>
      </c>
      <c r="P63" s="30">
        <v>13</v>
      </c>
      <c r="Q63" s="13">
        <v>0.4</v>
      </c>
      <c r="R63" s="9">
        <v>17.5</v>
      </c>
      <c r="S63" s="30">
        <v>1.5</v>
      </c>
      <c r="T63" s="13">
        <v>0.1746175874834113</v>
      </c>
      <c r="U63" s="9">
        <v>93.596063917415719</v>
      </c>
      <c r="V63" s="9">
        <v>3.7527364802173508</v>
      </c>
      <c r="W63" s="9">
        <v>2.651199602366928</v>
      </c>
      <c r="X63" s="30">
        <f t="shared" si="5"/>
        <v>6.4039360825842788</v>
      </c>
      <c r="Z63" s="9" t="s">
        <v>76</v>
      </c>
      <c r="AA63" s="9" t="s">
        <v>32</v>
      </c>
      <c r="AB63" s="15" t="s">
        <v>99</v>
      </c>
      <c r="AC63" s="9" t="s">
        <v>34</v>
      </c>
      <c r="AD63" s="14" t="s">
        <v>109</v>
      </c>
      <c r="AE63" s="9">
        <v>-32.619450000000001</v>
      </c>
      <c r="AF63" s="9">
        <v>115.75475</v>
      </c>
    </row>
    <row r="64" spans="1:36" x14ac:dyDescent="0.2">
      <c r="A64" s="9">
        <v>75</v>
      </c>
      <c r="B64" s="25">
        <v>1.6E-2</v>
      </c>
      <c r="C64" s="25">
        <v>0.13500000000000001</v>
      </c>
      <c r="D64" s="10">
        <v>2.1</v>
      </c>
      <c r="E64" s="10">
        <v>-14.8</v>
      </c>
      <c r="F64" s="27">
        <v>0.25912951039754512</v>
      </c>
      <c r="G64" s="11">
        <v>-17.409669599999997</v>
      </c>
      <c r="H64" s="12">
        <f t="shared" si="0"/>
        <v>1.1428571428571429E-3</v>
      </c>
      <c r="I64" s="12">
        <f t="shared" si="1"/>
        <v>1.1250000000000001E-2</v>
      </c>
      <c r="J64" s="12">
        <f t="shared" si="2"/>
        <v>2.1594125866462092E-2</v>
      </c>
      <c r="K64" s="34">
        <f t="shared" si="3"/>
        <v>9.84375</v>
      </c>
      <c r="L64" s="11">
        <f t="shared" si="4"/>
        <v>18.894860133154328</v>
      </c>
      <c r="M64" s="13">
        <v>5</v>
      </c>
      <c r="N64" s="9">
        <v>4</v>
      </c>
      <c r="O64" s="9">
        <v>5</v>
      </c>
      <c r="P64" s="30">
        <v>14</v>
      </c>
      <c r="Q64" s="13">
        <v>0.3</v>
      </c>
      <c r="R64" s="9">
        <v>15</v>
      </c>
      <c r="S64" s="30">
        <v>2</v>
      </c>
      <c r="T64" s="13">
        <v>0</v>
      </c>
      <c r="U64" s="9">
        <v>97.199665495848748</v>
      </c>
      <c r="V64" s="9">
        <v>2.0835385254919458</v>
      </c>
      <c r="W64" s="9">
        <v>0.71679597865931677</v>
      </c>
      <c r="X64" s="30">
        <f t="shared" si="5"/>
        <v>2.8003345041512624</v>
      </c>
      <c r="Z64" s="9" t="s">
        <v>76</v>
      </c>
      <c r="AA64" s="9" t="s">
        <v>32</v>
      </c>
      <c r="AB64" s="15" t="s">
        <v>99</v>
      </c>
      <c r="AC64" s="9" t="s">
        <v>34</v>
      </c>
      <c r="AD64" s="14" t="s">
        <v>110</v>
      </c>
      <c r="AE64" s="9">
        <v>-32.605499999999999</v>
      </c>
      <c r="AF64" s="9">
        <v>115.75539999999999</v>
      </c>
    </row>
    <row r="65" spans="1:36" x14ac:dyDescent="0.2">
      <c r="A65" s="9">
        <v>76</v>
      </c>
      <c r="B65" s="25">
        <v>0.55500000000000005</v>
      </c>
      <c r="C65" s="25">
        <v>4.6319999999999997</v>
      </c>
      <c r="D65" s="10">
        <v>2</v>
      </c>
      <c r="E65" s="10">
        <v>-16.2</v>
      </c>
      <c r="F65" s="27">
        <v>4.3355288131673291</v>
      </c>
      <c r="G65" s="11">
        <v>-17.085822399999998</v>
      </c>
      <c r="H65" s="12">
        <f t="shared" si="0"/>
        <v>3.9642857142857146E-2</v>
      </c>
      <c r="I65" s="12">
        <f t="shared" si="1"/>
        <v>0.38599999999999995</v>
      </c>
      <c r="J65" s="12">
        <f t="shared" si="2"/>
        <v>0.36129406776394407</v>
      </c>
      <c r="K65" s="34">
        <f t="shared" si="3"/>
        <v>9.7369369369369352</v>
      </c>
      <c r="L65" s="11">
        <f t="shared" si="4"/>
        <v>9.113724231883273</v>
      </c>
      <c r="M65" s="13">
        <v>5</v>
      </c>
      <c r="N65" s="9">
        <v>3</v>
      </c>
      <c r="O65" s="9">
        <v>2</v>
      </c>
      <c r="P65" s="30">
        <v>10</v>
      </c>
      <c r="Q65" s="13">
        <v>0.8</v>
      </c>
      <c r="R65" s="9">
        <v>27</v>
      </c>
      <c r="S65" s="30">
        <v>5.5</v>
      </c>
      <c r="T65" s="13">
        <v>9.0485536339443812E-2</v>
      </c>
      <c r="U65" s="9">
        <v>25.782580077216906</v>
      </c>
      <c r="V65" s="9">
        <v>50.831686261406141</v>
      </c>
      <c r="W65" s="9">
        <v>23.385733661376964</v>
      </c>
      <c r="X65" s="30">
        <f t="shared" si="5"/>
        <v>74.217419922783108</v>
      </c>
      <c r="Z65" s="9" t="s">
        <v>76</v>
      </c>
      <c r="AA65" s="9" t="s">
        <v>32</v>
      </c>
      <c r="AB65" s="15" t="s">
        <v>99</v>
      </c>
      <c r="AC65" s="9" t="s">
        <v>36</v>
      </c>
      <c r="AD65" s="14" t="s">
        <v>111</v>
      </c>
      <c r="AE65" s="9">
        <v>-32.591968858513503</v>
      </c>
      <c r="AF65" s="9">
        <v>115.75212221962801</v>
      </c>
    </row>
    <row r="66" spans="1:36" x14ac:dyDescent="0.2">
      <c r="A66" s="9">
        <v>77</v>
      </c>
      <c r="B66" s="25">
        <v>5.5E-2</v>
      </c>
      <c r="C66" s="25">
        <v>0.47799999999999998</v>
      </c>
      <c r="D66" s="10">
        <v>2.2000000000000002</v>
      </c>
      <c r="E66" s="10">
        <v>-17.600000000000001</v>
      </c>
      <c r="F66" s="27">
        <v>0.48573494196142958</v>
      </c>
      <c r="G66" s="11">
        <v>-18.391427200000003</v>
      </c>
      <c r="H66" s="12">
        <f t="shared" si="0"/>
        <v>3.9285714285714288E-3</v>
      </c>
      <c r="I66" s="12">
        <f t="shared" si="1"/>
        <v>3.9833333333333332E-2</v>
      </c>
      <c r="J66" s="12">
        <f t="shared" si="2"/>
        <v>4.0477911830119132E-2</v>
      </c>
      <c r="K66" s="34">
        <f t="shared" si="3"/>
        <v>10.139393939393939</v>
      </c>
      <c r="L66" s="11">
        <f t="shared" si="4"/>
        <v>10.303468465848505</v>
      </c>
      <c r="M66" s="13">
        <v>5</v>
      </c>
      <c r="N66" s="9">
        <v>4</v>
      </c>
      <c r="O66" s="9">
        <v>4</v>
      </c>
      <c r="P66" s="30">
        <v>13</v>
      </c>
      <c r="Q66" s="13">
        <v>1</v>
      </c>
      <c r="R66" s="9">
        <v>10.5</v>
      </c>
      <c r="S66" s="30">
        <v>2</v>
      </c>
      <c r="T66" s="13">
        <v>1.3486796897874872E-2</v>
      </c>
      <c r="U66" s="9">
        <v>67.91859735493199</v>
      </c>
      <c r="V66" s="9">
        <v>28.334245866465906</v>
      </c>
      <c r="W66" s="9">
        <v>3.7471567786021058</v>
      </c>
      <c r="X66" s="30">
        <f t="shared" si="5"/>
        <v>32.08140264506801</v>
      </c>
      <c r="Z66" s="9" t="s">
        <v>76</v>
      </c>
      <c r="AA66" s="9" t="s">
        <v>32</v>
      </c>
      <c r="AB66" s="15" t="s">
        <v>99</v>
      </c>
      <c r="AC66" s="9" t="s">
        <v>34</v>
      </c>
      <c r="AD66" s="14" t="s">
        <v>112</v>
      </c>
      <c r="AE66" s="9">
        <v>-32.577373955047698</v>
      </c>
      <c r="AF66" s="9">
        <v>115.752719838659</v>
      </c>
    </row>
    <row r="67" spans="1:36" s="15" customFormat="1" x14ac:dyDescent="0.2">
      <c r="A67" s="15">
        <v>78</v>
      </c>
      <c r="B67" s="27">
        <v>5.9133250891103509E-2</v>
      </c>
      <c r="C67" s="27">
        <v>0.60190732523459667</v>
      </c>
      <c r="D67" s="16">
        <v>1.89</v>
      </c>
      <c r="E67" s="16">
        <v>-13.937163399999999</v>
      </c>
      <c r="F67" s="27">
        <v>0.56216536771999437</v>
      </c>
      <c r="G67" s="11">
        <v>-16.4309768</v>
      </c>
      <c r="H67" s="12">
        <f t="shared" ref="H67:H110" si="6">B67/14</f>
        <v>4.2238036350788219E-3</v>
      </c>
      <c r="I67" s="12">
        <f t="shared" ref="I67:I110" si="7">C67/12</f>
        <v>5.015894376954972E-2</v>
      </c>
      <c r="J67" s="12">
        <f t="shared" ref="J67:J110" si="8">F67/12</f>
        <v>4.6847113976666195E-2</v>
      </c>
      <c r="K67" s="34">
        <f t="shared" ref="K67:K110" si="9">I67/H67</f>
        <v>11.875302003383423</v>
      </c>
      <c r="L67" s="11">
        <f t="shared" ref="L67:L110" si="10">J67/H67</f>
        <v>11.091214938970989</v>
      </c>
      <c r="M67" s="17">
        <v>5</v>
      </c>
      <c r="N67" s="15">
        <v>3</v>
      </c>
      <c r="O67" s="15">
        <v>4</v>
      </c>
      <c r="P67" s="30">
        <v>12</v>
      </c>
      <c r="Q67" s="17">
        <v>0.45</v>
      </c>
      <c r="R67" s="15">
        <v>16</v>
      </c>
      <c r="S67" s="30">
        <v>2.5</v>
      </c>
      <c r="T67" s="17">
        <v>0.111548878487576</v>
      </c>
      <c r="U67" s="15">
        <v>96.3137171572602</v>
      </c>
      <c r="V67" s="15">
        <v>0.73952759283929503</v>
      </c>
      <c r="W67" s="15">
        <v>2.9467552499004599</v>
      </c>
      <c r="X67" s="30">
        <f t="shared" ref="X67:X110" si="11">V67+W67</f>
        <v>3.6862828427397547</v>
      </c>
      <c r="Y67" s="13"/>
      <c r="Z67" s="15" t="s">
        <v>76</v>
      </c>
      <c r="AA67" s="15" t="s">
        <v>32</v>
      </c>
      <c r="AB67" s="15" t="s">
        <v>99</v>
      </c>
      <c r="AC67" s="15" t="s">
        <v>34</v>
      </c>
      <c r="AD67" s="15" t="s">
        <v>113</v>
      </c>
      <c r="AE67" s="15">
        <v>-32.569914770184702</v>
      </c>
      <c r="AF67" s="15">
        <v>115.753643191237</v>
      </c>
      <c r="AI67" s="9"/>
      <c r="AJ67" s="9"/>
    </row>
    <row r="68" spans="1:36" s="18" customFormat="1" x14ac:dyDescent="0.2">
      <c r="A68" s="18" t="s">
        <v>114</v>
      </c>
      <c r="B68" s="28">
        <v>5.4984535993211771E-2</v>
      </c>
      <c r="C68" s="28">
        <v>0.55009922593381466</v>
      </c>
      <c r="D68" s="19">
        <v>2.04</v>
      </c>
      <c r="E68" s="19">
        <v>-14.2096629</v>
      </c>
      <c r="F68" s="27">
        <v>0.40601149362377542</v>
      </c>
      <c r="G68" s="11">
        <v>-16.662880000000001</v>
      </c>
      <c r="H68" s="12">
        <f t="shared" si="6"/>
        <v>3.9274668566579834E-3</v>
      </c>
      <c r="I68" s="12">
        <f t="shared" si="7"/>
        <v>4.5841602161151219E-2</v>
      </c>
      <c r="J68" s="12">
        <f t="shared" si="8"/>
        <v>3.3834291135314616E-2</v>
      </c>
      <c r="K68" s="34">
        <f t="shared" si="9"/>
        <v>11.672053217569204</v>
      </c>
      <c r="L68" s="11">
        <f t="shared" si="10"/>
        <v>8.6147871822158102</v>
      </c>
      <c r="M68" s="20">
        <v>4.5</v>
      </c>
      <c r="N68" s="18">
        <v>4</v>
      </c>
      <c r="O68" s="18">
        <v>4</v>
      </c>
      <c r="P68" s="35">
        <v>12.5</v>
      </c>
      <c r="Q68" s="20">
        <v>0.5</v>
      </c>
      <c r="R68" s="18">
        <v>16</v>
      </c>
      <c r="S68" s="35">
        <v>3.5</v>
      </c>
      <c r="T68" s="20">
        <v>0.16926832075669701</v>
      </c>
      <c r="U68" s="18">
        <v>95.329262116323207</v>
      </c>
      <c r="V68" s="18">
        <v>3.2955603185314302</v>
      </c>
      <c r="W68" s="18">
        <v>1.3751775651453799</v>
      </c>
      <c r="X68" s="30">
        <f t="shared" si="11"/>
        <v>4.6707378836768099</v>
      </c>
      <c r="Y68" s="13"/>
      <c r="Z68" s="18" t="s">
        <v>76</v>
      </c>
      <c r="AA68" s="18" t="s">
        <v>32</v>
      </c>
      <c r="AB68" s="18" t="s">
        <v>99</v>
      </c>
      <c r="AC68" s="18" t="s">
        <v>34</v>
      </c>
      <c r="AD68" s="18" t="s">
        <v>115</v>
      </c>
      <c r="AI68" s="9"/>
      <c r="AJ68" s="9"/>
    </row>
    <row r="69" spans="1:36" x14ac:dyDescent="0.2">
      <c r="A69" s="9">
        <v>79</v>
      </c>
      <c r="B69" s="25">
        <v>2.3E-2</v>
      </c>
      <c r="C69" s="25">
        <v>0.16900000000000001</v>
      </c>
      <c r="D69" s="10">
        <v>3.7</v>
      </c>
      <c r="E69" s="10">
        <v>-17.899999999999999</v>
      </c>
      <c r="F69" s="27">
        <v>0.15568367422833768</v>
      </c>
      <c r="G69" s="11">
        <v>-18.656769600000001</v>
      </c>
      <c r="H69" s="12">
        <f t="shared" si="6"/>
        <v>1.6428571428571427E-3</v>
      </c>
      <c r="I69" s="12">
        <f t="shared" si="7"/>
        <v>1.4083333333333335E-2</v>
      </c>
      <c r="J69" s="12">
        <f t="shared" si="8"/>
        <v>1.297363951902814E-2</v>
      </c>
      <c r="K69" s="34">
        <f t="shared" si="9"/>
        <v>8.5724637681159432</v>
      </c>
      <c r="L69" s="11">
        <f t="shared" si="10"/>
        <v>7.8969979681040856</v>
      </c>
      <c r="M69" s="13">
        <v>5</v>
      </c>
      <c r="N69" s="9">
        <v>3.5</v>
      </c>
      <c r="O69" s="9">
        <v>5</v>
      </c>
      <c r="P69" s="30">
        <v>13.5</v>
      </c>
      <c r="Q69" s="13">
        <v>0.5</v>
      </c>
      <c r="R69" s="9">
        <v>19</v>
      </c>
      <c r="S69" s="30">
        <v>5.5</v>
      </c>
      <c r="T69" s="13">
        <v>0</v>
      </c>
      <c r="U69" s="9">
        <v>98.580273203832306</v>
      </c>
      <c r="V69" s="9">
        <v>0.45674228114204102</v>
      </c>
      <c r="W69" s="9">
        <v>0.87646907730973889</v>
      </c>
      <c r="X69" s="30">
        <f t="shared" si="11"/>
        <v>1.33321135845178</v>
      </c>
      <c r="Z69" s="9" t="s">
        <v>76</v>
      </c>
      <c r="AA69" s="9" t="s">
        <v>32</v>
      </c>
      <c r="AB69" s="15" t="s">
        <v>99</v>
      </c>
      <c r="AC69" s="9" t="s">
        <v>34</v>
      </c>
      <c r="AD69" s="14" t="s">
        <v>116</v>
      </c>
      <c r="AE69" s="9">
        <v>-32.57568333333333</v>
      </c>
      <c r="AF69" s="9">
        <v>115.76113333333333</v>
      </c>
    </row>
    <row r="70" spans="1:36" x14ac:dyDescent="0.2">
      <c r="A70" s="9">
        <v>80</v>
      </c>
      <c r="B70" s="25">
        <v>0.90400000000000003</v>
      </c>
      <c r="C70" s="25">
        <v>7.5039999999999996</v>
      </c>
      <c r="D70" s="10">
        <v>1.4</v>
      </c>
      <c r="E70" s="10">
        <v>-15.9</v>
      </c>
      <c r="F70" s="27">
        <v>7.3253398386188771</v>
      </c>
      <c r="G70" s="11">
        <v>-16.782093</v>
      </c>
      <c r="H70" s="12">
        <f t="shared" si="6"/>
        <v>6.4571428571428571E-2</v>
      </c>
      <c r="I70" s="12">
        <f t="shared" si="7"/>
        <v>0.6253333333333333</v>
      </c>
      <c r="J70" s="12">
        <f t="shared" si="8"/>
        <v>0.61044498655157309</v>
      </c>
      <c r="K70" s="34">
        <f t="shared" si="9"/>
        <v>9.6843657817109143</v>
      </c>
      <c r="L70" s="11">
        <f t="shared" si="10"/>
        <v>9.4537940395155129</v>
      </c>
      <c r="M70" s="13">
        <v>2</v>
      </c>
      <c r="N70" s="9">
        <v>0</v>
      </c>
      <c r="O70" s="9">
        <v>0</v>
      </c>
      <c r="P70" s="30">
        <v>2</v>
      </c>
      <c r="Q70" s="13">
        <v>1.1000000000000001</v>
      </c>
      <c r="R70" s="9">
        <v>30</v>
      </c>
      <c r="S70" s="30">
        <v>0</v>
      </c>
      <c r="T70" s="13">
        <v>0.3340348064268297</v>
      </c>
      <c r="U70" s="9">
        <v>25.922998093098997</v>
      </c>
      <c r="V70" s="9">
        <v>40.561568049609718</v>
      </c>
      <c r="W70" s="9">
        <v>33.515433857291285</v>
      </c>
      <c r="X70" s="30">
        <f t="shared" si="11"/>
        <v>74.077001906901003</v>
      </c>
      <c r="Z70" s="9" t="s">
        <v>76</v>
      </c>
      <c r="AA70" s="9" t="s">
        <v>32</v>
      </c>
      <c r="AB70" s="15" t="s">
        <v>99</v>
      </c>
      <c r="AC70" s="9" t="s">
        <v>107</v>
      </c>
      <c r="AD70" s="14" t="s">
        <v>117</v>
      </c>
      <c r="AE70" s="9">
        <v>-32.592033333333333</v>
      </c>
      <c r="AF70" s="9">
        <v>115.75895</v>
      </c>
    </row>
    <row r="71" spans="1:36" x14ac:dyDescent="0.2">
      <c r="A71" s="9">
        <v>81</v>
      </c>
      <c r="B71" s="25">
        <v>0.73599999999999999</v>
      </c>
      <c r="C71" s="25">
        <v>6.0119999999999996</v>
      </c>
      <c r="D71" s="10">
        <v>2</v>
      </c>
      <c r="E71" s="10">
        <v>-15.7</v>
      </c>
      <c r="F71" s="27">
        <v>6.0137338915441827</v>
      </c>
      <c r="G71" s="11">
        <v>-16.621027800000004</v>
      </c>
      <c r="H71" s="12">
        <f t="shared" si="6"/>
        <v>5.2571428571428568E-2</v>
      </c>
      <c r="I71" s="12">
        <f t="shared" si="7"/>
        <v>0.501</v>
      </c>
      <c r="J71" s="12">
        <f t="shared" si="8"/>
        <v>0.50114449096201519</v>
      </c>
      <c r="K71" s="34">
        <f t="shared" si="9"/>
        <v>9.5298913043478262</v>
      </c>
      <c r="L71" s="11">
        <f t="shared" si="10"/>
        <v>9.532639773733985</v>
      </c>
      <c r="M71" s="13">
        <v>5</v>
      </c>
      <c r="N71" s="9">
        <v>3</v>
      </c>
      <c r="O71" s="9">
        <v>2</v>
      </c>
      <c r="P71" s="30">
        <v>10</v>
      </c>
      <c r="Q71" s="13">
        <v>0.7</v>
      </c>
      <c r="R71" s="9">
        <v>30</v>
      </c>
      <c r="S71" s="30">
        <v>6.5</v>
      </c>
      <c r="T71" s="13">
        <v>0</v>
      </c>
      <c r="U71" s="9">
        <v>34.037900504902382</v>
      </c>
      <c r="V71" s="9">
        <v>40.908754868487726</v>
      </c>
      <c r="W71" s="9">
        <v>25.053344626609892</v>
      </c>
      <c r="X71" s="30">
        <f t="shared" si="11"/>
        <v>65.962099495097618</v>
      </c>
      <c r="Z71" s="9" t="s">
        <v>76</v>
      </c>
      <c r="AA71" s="9" t="s">
        <v>32</v>
      </c>
      <c r="AB71" s="15" t="s">
        <v>99</v>
      </c>
      <c r="AC71" s="9" t="s">
        <v>36</v>
      </c>
      <c r="AD71" s="14" t="s">
        <v>118</v>
      </c>
      <c r="AE71" s="9">
        <v>-32.594516666666664</v>
      </c>
      <c r="AF71" s="9">
        <v>115.76476666666667</v>
      </c>
    </row>
    <row r="72" spans="1:36" x14ac:dyDescent="0.2">
      <c r="A72" s="9">
        <v>83</v>
      </c>
      <c r="B72" s="25">
        <v>0.31</v>
      </c>
      <c r="C72" s="25">
        <v>2.9460000000000002</v>
      </c>
      <c r="D72" s="10">
        <v>2.4</v>
      </c>
      <c r="E72" s="10">
        <v>-18.5</v>
      </c>
      <c r="F72" s="27">
        <v>2.8236883866575906</v>
      </c>
      <c r="G72" s="11">
        <v>-19.468212000000001</v>
      </c>
      <c r="H72" s="12">
        <f t="shared" si="6"/>
        <v>2.2142857142857141E-2</v>
      </c>
      <c r="I72" s="12">
        <f t="shared" si="7"/>
        <v>0.24550000000000002</v>
      </c>
      <c r="J72" s="12">
        <f t="shared" si="8"/>
        <v>0.23530736555479922</v>
      </c>
      <c r="K72" s="34">
        <f t="shared" si="9"/>
        <v>11.087096774193551</v>
      </c>
      <c r="L72" s="11">
        <f t="shared" si="10"/>
        <v>10.626784250861901</v>
      </c>
      <c r="M72" s="13">
        <v>5</v>
      </c>
      <c r="N72" s="9">
        <v>4</v>
      </c>
      <c r="O72" s="9">
        <v>2</v>
      </c>
      <c r="P72" s="30">
        <v>11</v>
      </c>
      <c r="Q72" s="13">
        <v>1.5</v>
      </c>
      <c r="R72" s="9">
        <v>15.5</v>
      </c>
      <c r="S72" s="30">
        <v>5.5</v>
      </c>
      <c r="T72" s="13">
        <v>3.099798259031338</v>
      </c>
      <c r="U72" s="9">
        <v>71.860770625907406</v>
      </c>
      <c r="V72" s="9">
        <v>15.125006560013787</v>
      </c>
      <c r="W72" s="9">
        <v>13.014222814078803</v>
      </c>
      <c r="X72" s="30">
        <f t="shared" si="11"/>
        <v>28.13922937409259</v>
      </c>
      <c r="Z72" s="9" t="s">
        <v>119</v>
      </c>
      <c r="AA72" s="9" t="s">
        <v>120</v>
      </c>
      <c r="AB72" s="15" t="s">
        <v>119</v>
      </c>
      <c r="AC72" s="9" t="s">
        <v>34</v>
      </c>
      <c r="AD72" s="14" t="s">
        <v>121</v>
      </c>
      <c r="AE72" s="9">
        <v>-32.567999975569897</v>
      </c>
      <c r="AF72" s="9">
        <v>115.766177626906</v>
      </c>
    </row>
    <row r="73" spans="1:36" x14ac:dyDescent="0.2">
      <c r="A73" s="9">
        <v>85</v>
      </c>
      <c r="B73" s="26">
        <v>0.11371969751073234</v>
      </c>
      <c r="C73" s="26">
        <v>0.97481937137461228</v>
      </c>
      <c r="D73" s="11">
        <v>2.6930000000000001</v>
      </c>
      <c r="E73" s="11">
        <v>-18.976622799999998</v>
      </c>
      <c r="F73" s="27">
        <v>0.97058299704974738</v>
      </c>
      <c r="G73" s="11">
        <v>-19.513065600000001</v>
      </c>
      <c r="H73" s="12">
        <f t="shared" si="6"/>
        <v>8.1228355364808807E-3</v>
      </c>
      <c r="I73" s="12">
        <f t="shared" si="7"/>
        <v>8.1234947614551023E-2</v>
      </c>
      <c r="J73" s="12">
        <f t="shared" si="8"/>
        <v>8.0881916420812286E-2</v>
      </c>
      <c r="K73" s="34">
        <f t="shared" si="9"/>
        <v>10.000811570013035</v>
      </c>
      <c r="L73" s="11">
        <f t="shared" si="10"/>
        <v>9.9573499989701126</v>
      </c>
      <c r="M73" s="13">
        <v>5</v>
      </c>
      <c r="N73" s="9">
        <v>4</v>
      </c>
      <c r="O73" s="9">
        <v>4</v>
      </c>
      <c r="P73" s="30">
        <v>13</v>
      </c>
      <c r="Q73" s="13">
        <v>0.6</v>
      </c>
      <c r="R73" s="9">
        <v>18.5</v>
      </c>
      <c r="S73" s="30">
        <v>2.75</v>
      </c>
      <c r="T73" s="13">
        <v>2.7919071545691933E-2</v>
      </c>
      <c r="U73" s="9">
        <v>87.933625332007736</v>
      </c>
      <c r="V73" s="9">
        <v>6.2830526239274045</v>
      </c>
      <c r="W73" s="9">
        <v>5.7833220440648585</v>
      </c>
      <c r="X73" s="30">
        <f t="shared" si="11"/>
        <v>12.066374667992264</v>
      </c>
      <c r="Z73" s="9" t="s">
        <v>119</v>
      </c>
      <c r="AA73" s="9" t="s">
        <v>120</v>
      </c>
      <c r="AB73" s="15" t="s">
        <v>119</v>
      </c>
      <c r="AC73" s="9" t="s">
        <v>34</v>
      </c>
      <c r="AD73" s="15" t="s">
        <v>122</v>
      </c>
      <c r="AE73" s="9">
        <v>-32.5634642209506</v>
      </c>
      <c r="AF73" s="9">
        <v>115.760134480782</v>
      </c>
    </row>
    <row r="74" spans="1:36" s="15" customFormat="1" x14ac:dyDescent="0.2">
      <c r="A74" s="15">
        <v>87</v>
      </c>
      <c r="B74" s="27">
        <v>0.11855597113438354</v>
      </c>
      <c r="C74" s="27">
        <v>1.4717570183930302</v>
      </c>
      <c r="D74" s="16">
        <v>2.476</v>
      </c>
      <c r="E74" s="16">
        <v>-21.449923200000001</v>
      </c>
      <c r="F74" s="27">
        <v>1.1899864541832668</v>
      </c>
      <c r="G74" s="16">
        <v>-22.747621800000001</v>
      </c>
      <c r="H74" s="12">
        <f t="shared" si="6"/>
        <v>8.4682836524559678E-3</v>
      </c>
      <c r="I74" s="12">
        <f t="shared" si="7"/>
        <v>0.12264641819941918</v>
      </c>
      <c r="J74" s="12">
        <f t="shared" si="8"/>
        <v>9.9165537848605559E-2</v>
      </c>
      <c r="K74" s="34">
        <f t="shared" si="9"/>
        <v>14.483031418515289</v>
      </c>
      <c r="L74" s="11">
        <f t="shared" si="10"/>
        <v>11.71022865062457</v>
      </c>
      <c r="M74" s="17">
        <v>4.5</v>
      </c>
      <c r="N74" s="15">
        <v>3</v>
      </c>
      <c r="O74" s="15">
        <v>4.5</v>
      </c>
      <c r="P74" s="30">
        <v>12</v>
      </c>
      <c r="Q74" s="17">
        <v>2.2999999999999998</v>
      </c>
      <c r="R74" s="15">
        <v>13</v>
      </c>
      <c r="S74" s="30">
        <v>1.5</v>
      </c>
      <c r="T74" s="17">
        <v>0.220365489937905</v>
      </c>
      <c r="U74" s="15">
        <v>86.1438493495221</v>
      </c>
      <c r="V74" s="15">
        <v>7.0552100527893904</v>
      </c>
      <c r="W74" s="15">
        <v>6.8009405976884798</v>
      </c>
      <c r="X74" s="30">
        <f t="shared" si="11"/>
        <v>13.85615065047787</v>
      </c>
      <c r="Y74" s="13"/>
      <c r="Z74" s="15" t="s">
        <v>119</v>
      </c>
      <c r="AA74" s="15" t="s">
        <v>120</v>
      </c>
      <c r="AB74" s="15" t="s">
        <v>119</v>
      </c>
      <c r="AC74" s="15" t="s">
        <v>34</v>
      </c>
      <c r="AD74" s="15" t="s">
        <v>123</v>
      </c>
      <c r="AE74" s="15">
        <v>-32.560911161464198</v>
      </c>
      <c r="AF74" s="15">
        <v>115.755096262327</v>
      </c>
      <c r="AI74" s="9"/>
      <c r="AJ74" s="9"/>
    </row>
    <row r="75" spans="1:36" s="18" customFormat="1" x14ac:dyDescent="0.2">
      <c r="A75" s="18" t="s">
        <v>124</v>
      </c>
      <c r="B75" s="28">
        <v>0.11367453758015718</v>
      </c>
      <c r="C75" s="28">
        <v>1.2755034356228665</v>
      </c>
      <c r="D75" s="19">
        <v>2.3650000000000002</v>
      </c>
      <c r="E75" s="19">
        <v>-20.4103119</v>
      </c>
      <c r="F75" s="28">
        <v>1.0770479100517594</v>
      </c>
      <c r="G75" s="19">
        <v>-21.7027368</v>
      </c>
      <c r="H75" s="12">
        <f t="shared" si="6"/>
        <v>8.1196098271540847E-3</v>
      </c>
      <c r="I75" s="12">
        <f t="shared" si="7"/>
        <v>0.1062919529685722</v>
      </c>
      <c r="J75" s="12">
        <f t="shared" si="8"/>
        <v>8.9753992504313276E-2</v>
      </c>
      <c r="K75" s="34">
        <f t="shared" si="9"/>
        <v>13.090771013787423</v>
      </c>
      <c r="L75" s="11">
        <f t="shared" si="10"/>
        <v>11.053978505734673</v>
      </c>
      <c r="M75" s="20">
        <v>5</v>
      </c>
      <c r="N75" s="18">
        <v>4</v>
      </c>
      <c r="O75" s="18">
        <v>4</v>
      </c>
      <c r="P75" s="35">
        <v>13</v>
      </c>
      <c r="Q75" s="20">
        <v>2.2999999999999998</v>
      </c>
      <c r="R75" s="18">
        <v>18</v>
      </c>
      <c r="S75" s="35">
        <v>2</v>
      </c>
      <c r="T75" s="20">
        <v>0.139075423801062</v>
      </c>
      <c r="U75" s="18">
        <v>86.853633952990606</v>
      </c>
      <c r="V75" s="18">
        <v>5.7823300948073797</v>
      </c>
      <c r="W75" s="18">
        <v>7.3640359522020402</v>
      </c>
      <c r="X75" s="30">
        <f t="shared" si="11"/>
        <v>13.146366047009419</v>
      </c>
      <c r="Y75" s="13"/>
      <c r="Z75" s="18" t="s">
        <v>119</v>
      </c>
      <c r="AA75" s="18" t="s">
        <v>120</v>
      </c>
      <c r="AB75" s="18" t="s">
        <v>119</v>
      </c>
      <c r="AC75" s="18" t="s">
        <v>34</v>
      </c>
      <c r="AD75" s="18" t="s">
        <v>125</v>
      </c>
      <c r="AI75" s="9"/>
      <c r="AJ75" s="9"/>
    </row>
    <row r="76" spans="1:36" x14ac:dyDescent="0.2">
      <c r="A76" s="9">
        <v>88</v>
      </c>
      <c r="B76" s="25">
        <v>0.108</v>
      </c>
      <c r="C76" s="25">
        <v>1.016</v>
      </c>
      <c r="D76" s="10">
        <v>3.1</v>
      </c>
      <c r="E76" s="10">
        <v>-21.6</v>
      </c>
      <c r="F76" s="27">
        <v>1.0322630982905985</v>
      </c>
      <c r="G76" s="11">
        <v>-22.185932400000002</v>
      </c>
      <c r="H76" s="12">
        <f t="shared" si="6"/>
        <v>7.7142857142857143E-3</v>
      </c>
      <c r="I76" s="12">
        <f t="shared" si="7"/>
        <v>8.4666666666666668E-2</v>
      </c>
      <c r="J76" s="12">
        <f t="shared" si="8"/>
        <v>8.6021924857549878E-2</v>
      </c>
      <c r="K76" s="34">
        <f t="shared" si="9"/>
        <v>10.975308641975309</v>
      </c>
      <c r="L76" s="11">
        <f t="shared" si="10"/>
        <v>11.150990259312021</v>
      </c>
      <c r="M76" s="13">
        <v>5</v>
      </c>
      <c r="N76" s="9">
        <v>4</v>
      </c>
      <c r="O76" s="9">
        <v>4</v>
      </c>
      <c r="P76" s="30">
        <v>13</v>
      </c>
      <c r="Q76" s="13">
        <v>1</v>
      </c>
      <c r="R76" s="9">
        <v>24</v>
      </c>
      <c r="S76" s="30">
        <v>9</v>
      </c>
      <c r="T76" s="13">
        <v>0.35251133884767888</v>
      </c>
      <c r="U76" s="9">
        <v>90.529326200330814</v>
      </c>
      <c r="V76" s="9">
        <v>2.4617298977595112</v>
      </c>
      <c r="W76" s="9">
        <v>7.0089439019096815</v>
      </c>
      <c r="X76" s="30">
        <f t="shared" si="11"/>
        <v>9.4706737996691928</v>
      </c>
      <c r="Z76" s="9" t="s">
        <v>119</v>
      </c>
      <c r="AA76" s="9" t="s">
        <v>120</v>
      </c>
      <c r="AB76" s="15" t="s">
        <v>119</v>
      </c>
      <c r="AC76" s="9" t="s">
        <v>34</v>
      </c>
      <c r="AD76" s="14" t="s">
        <v>126</v>
      </c>
      <c r="AE76" s="9">
        <v>-32.552572977822699</v>
      </c>
      <c r="AF76" s="9">
        <v>115.758124625441</v>
      </c>
    </row>
    <row r="77" spans="1:36" s="15" customFormat="1" x14ac:dyDescent="0.2">
      <c r="A77" s="15">
        <v>90</v>
      </c>
      <c r="B77" s="27">
        <v>0.11713723607386067</v>
      </c>
      <c r="C77" s="27">
        <v>1.0484146441067073</v>
      </c>
      <c r="D77" s="16">
        <v>2.891</v>
      </c>
      <c r="E77" s="16">
        <v>-21.813851400000001</v>
      </c>
      <c r="F77" s="27">
        <v>1.0358442267227774</v>
      </c>
      <c r="G77" s="16">
        <v>-22.592673000000001</v>
      </c>
      <c r="H77" s="12">
        <f t="shared" si="6"/>
        <v>8.3669454338471914E-3</v>
      </c>
      <c r="I77" s="12">
        <f t="shared" si="7"/>
        <v>8.7367887008892267E-2</v>
      </c>
      <c r="J77" s="12">
        <f t="shared" si="8"/>
        <v>8.6320352226898114E-2</v>
      </c>
      <c r="K77" s="34">
        <f t="shared" si="9"/>
        <v>10.442029017598097</v>
      </c>
      <c r="L77" s="11">
        <f t="shared" si="10"/>
        <v>10.316829828685437</v>
      </c>
      <c r="M77" s="17">
        <v>5</v>
      </c>
      <c r="N77" s="15">
        <v>3.5</v>
      </c>
      <c r="O77" s="15">
        <v>4</v>
      </c>
      <c r="P77" s="30">
        <v>12.5</v>
      </c>
      <c r="Q77" s="17">
        <v>1.7</v>
      </c>
      <c r="R77" s="15">
        <v>16.5</v>
      </c>
      <c r="S77" s="30">
        <v>4.5</v>
      </c>
      <c r="T77" s="17">
        <v>0</v>
      </c>
      <c r="U77" s="15">
        <v>90.634822010464106</v>
      </c>
      <c r="V77" s="15">
        <v>3.2925075115835498</v>
      </c>
      <c r="W77" s="15">
        <v>6.0726704779523004</v>
      </c>
      <c r="X77" s="30">
        <f t="shared" si="11"/>
        <v>9.3651779895358498</v>
      </c>
      <c r="Y77" s="13"/>
      <c r="Z77" s="15" t="s">
        <v>119</v>
      </c>
      <c r="AA77" s="15" t="s">
        <v>120</v>
      </c>
      <c r="AB77" s="15" t="s">
        <v>119</v>
      </c>
      <c r="AC77" s="15" t="s">
        <v>34</v>
      </c>
      <c r="AD77" s="15" t="s">
        <v>127</v>
      </c>
      <c r="AE77" s="15">
        <v>-32.550753243935098</v>
      </c>
      <c r="AF77" s="15">
        <v>115.76287766172101</v>
      </c>
      <c r="AI77" s="9"/>
      <c r="AJ77" s="9"/>
    </row>
    <row r="78" spans="1:36" s="18" customFormat="1" x14ac:dyDescent="0.2">
      <c r="A78" s="18" t="s">
        <v>128</v>
      </c>
      <c r="B78" s="28">
        <v>0.10450858438035408</v>
      </c>
      <c r="C78" s="28">
        <v>0.9617804290405485</v>
      </c>
      <c r="D78" s="19">
        <v>3.01</v>
      </c>
      <c r="E78" s="19">
        <v>-21.673174200000002</v>
      </c>
      <c r="F78" s="28">
        <v>0.92367593905962708</v>
      </c>
      <c r="G78" s="19">
        <v>-22.548838799999999</v>
      </c>
      <c r="H78" s="12">
        <f t="shared" si="6"/>
        <v>7.4648988843110057E-3</v>
      </c>
      <c r="I78" s="12">
        <f t="shared" si="7"/>
        <v>8.014836908671237E-2</v>
      </c>
      <c r="J78" s="12">
        <f t="shared" si="8"/>
        <v>7.697299492163559E-2</v>
      </c>
      <c r="K78" s="34">
        <f t="shared" si="9"/>
        <v>10.736698557988557</v>
      </c>
      <c r="L78" s="11">
        <f t="shared" si="10"/>
        <v>10.311324522212873</v>
      </c>
      <c r="M78" s="20">
        <v>5</v>
      </c>
      <c r="N78" s="18">
        <v>3</v>
      </c>
      <c r="O78" s="18">
        <v>4</v>
      </c>
      <c r="P78" s="35">
        <v>12</v>
      </c>
      <c r="Q78" s="20">
        <v>1.7</v>
      </c>
      <c r="R78" s="18">
        <v>21</v>
      </c>
      <c r="S78" s="35">
        <v>4.5</v>
      </c>
      <c r="T78" s="20">
        <v>8.7699252702139296E-2</v>
      </c>
      <c r="U78" s="18">
        <v>90.007471980689203</v>
      </c>
      <c r="V78" s="18">
        <v>5.0818552692243104</v>
      </c>
      <c r="W78" s="18">
        <v>4.9106727500865102</v>
      </c>
      <c r="X78" s="30">
        <f t="shared" si="11"/>
        <v>9.9925280193108215</v>
      </c>
      <c r="Y78" s="13"/>
      <c r="Z78" s="18" t="s">
        <v>119</v>
      </c>
      <c r="AA78" s="18" t="s">
        <v>120</v>
      </c>
      <c r="AB78" s="18" t="s">
        <v>119</v>
      </c>
      <c r="AC78" s="18" t="s">
        <v>34</v>
      </c>
      <c r="AD78" s="18" t="s">
        <v>129</v>
      </c>
      <c r="AI78" s="9"/>
      <c r="AJ78" s="9"/>
    </row>
    <row r="79" spans="1:36" x14ac:dyDescent="0.2">
      <c r="A79" s="9">
        <v>92</v>
      </c>
      <c r="B79" s="25">
        <v>5.0999999999999997E-2</v>
      </c>
      <c r="C79" s="25">
        <v>0.52800000000000002</v>
      </c>
      <c r="D79" s="10">
        <v>3.1</v>
      </c>
      <c r="E79" s="10">
        <v>-20.7</v>
      </c>
      <c r="F79" s="27">
        <v>0.51654903621259785</v>
      </c>
      <c r="G79" s="11">
        <v>-22.996355399999999</v>
      </c>
      <c r="H79" s="12">
        <f t="shared" si="6"/>
        <v>3.6428571428571426E-3</v>
      </c>
      <c r="I79" s="12">
        <f t="shared" si="7"/>
        <v>4.4000000000000004E-2</v>
      </c>
      <c r="J79" s="12">
        <f t="shared" si="8"/>
        <v>4.3045753017716487E-2</v>
      </c>
      <c r="K79" s="34">
        <f t="shared" si="9"/>
        <v>12.078431372549021</v>
      </c>
      <c r="L79" s="11">
        <f t="shared" si="10"/>
        <v>11.816481220549624</v>
      </c>
      <c r="M79" s="13">
        <v>5</v>
      </c>
      <c r="N79" s="9">
        <v>4</v>
      </c>
      <c r="O79" s="9">
        <v>5</v>
      </c>
      <c r="P79" s="30">
        <v>14</v>
      </c>
      <c r="Q79" s="13">
        <v>1.2</v>
      </c>
      <c r="R79" s="9">
        <v>17</v>
      </c>
      <c r="S79" s="30">
        <v>13.5</v>
      </c>
      <c r="T79" s="13">
        <v>0</v>
      </c>
      <c r="U79" s="9">
        <v>92.620481440299486</v>
      </c>
      <c r="V79" s="9">
        <v>4.7633345635822764</v>
      </c>
      <c r="W79" s="9">
        <v>2.6161839961182389</v>
      </c>
      <c r="X79" s="30">
        <f t="shared" si="11"/>
        <v>7.3795185597005153</v>
      </c>
      <c r="Z79" s="9" t="s">
        <v>119</v>
      </c>
      <c r="AA79" s="9" t="s">
        <v>120</v>
      </c>
      <c r="AB79" s="15" t="s">
        <v>119</v>
      </c>
      <c r="AC79" s="9" t="s">
        <v>34</v>
      </c>
      <c r="AD79" s="14" t="s">
        <v>130</v>
      </c>
      <c r="AE79" s="9">
        <v>-32.548616798411203</v>
      </c>
      <c r="AF79" s="9">
        <v>115.765014201715</v>
      </c>
    </row>
    <row r="80" spans="1:36" x14ac:dyDescent="0.2">
      <c r="A80" s="15">
        <v>95</v>
      </c>
      <c r="B80" s="27">
        <v>0.36474818537130094</v>
      </c>
      <c r="C80" s="27">
        <v>4.9482918295179603</v>
      </c>
      <c r="D80" s="21">
        <v>0.27400000000000002</v>
      </c>
      <c r="E80" s="11">
        <v>-24.736584799999999</v>
      </c>
      <c r="F80" s="27">
        <v>4.8677101037264698</v>
      </c>
      <c r="G80" s="11">
        <v>-16.015185599999999</v>
      </c>
      <c r="H80" s="12">
        <f t="shared" si="6"/>
        <v>2.6053441812235782E-2</v>
      </c>
      <c r="I80" s="12">
        <f t="shared" si="7"/>
        <v>0.41235765245983003</v>
      </c>
      <c r="J80" s="12">
        <f t="shared" si="8"/>
        <v>0.40564250864387247</v>
      </c>
      <c r="K80" s="34">
        <f t="shared" si="9"/>
        <v>15.827377259083278</v>
      </c>
      <c r="L80" s="11">
        <f t="shared" si="10"/>
        <v>15.569632279961024</v>
      </c>
      <c r="M80" s="13">
        <v>4.5</v>
      </c>
      <c r="N80" s="9">
        <v>2</v>
      </c>
      <c r="O80" s="9">
        <v>2</v>
      </c>
      <c r="P80" s="30">
        <v>8.5</v>
      </c>
      <c r="Q80" s="13">
        <v>2.2000000000000002</v>
      </c>
      <c r="R80" s="9">
        <v>10</v>
      </c>
      <c r="S80" s="30">
        <v>0.25</v>
      </c>
      <c r="T80" s="13">
        <v>5.9683961487133334E-2</v>
      </c>
      <c r="U80" s="9">
        <v>27.874033709598066</v>
      </c>
      <c r="V80" s="9">
        <v>66.154005839112827</v>
      </c>
      <c r="W80" s="9">
        <v>5.9719604512891085</v>
      </c>
      <c r="X80" s="30">
        <f t="shared" si="11"/>
        <v>72.125966290401934</v>
      </c>
      <c r="Z80" s="9" t="s">
        <v>119</v>
      </c>
      <c r="AA80" s="9" t="s">
        <v>120</v>
      </c>
      <c r="AB80" s="15" t="s">
        <v>119</v>
      </c>
      <c r="AC80" s="9" t="s">
        <v>36</v>
      </c>
      <c r="AD80" s="14" t="s">
        <v>131</v>
      </c>
      <c r="AE80" s="9">
        <v>-32.542483333333337</v>
      </c>
      <c r="AF80" s="9">
        <v>115.76615</v>
      </c>
    </row>
    <row r="81" spans="1:36" x14ac:dyDescent="0.2">
      <c r="A81" s="9">
        <v>97</v>
      </c>
      <c r="B81" s="26">
        <v>8.3051089984847754E-2</v>
      </c>
      <c r="C81" s="26">
        <v>1.0016554735487235</v>
      </c>
      <c r="D81" s="11">
        <v>2.7090000000000001</v>
      </c>
      <c r="E81" s="11">
        <v>-18.588472599999999</v>
      </c>
      <c r="F81" s="27">
        <v>0.81316996553072052</v>
      </c>
      <c r="G81" s="11">
        <v>-22.472383799999999</v>
      </c>
      <c r="H81" s="12">
        <f t="shared" si="6"/>
        <v>5.9322207132034106E-3</v>
      </c>
      <c r="I81" s="12">
        <f t="shared" si="7"/>
        <v>8.3471289462393627E-2</v>
      </c>
      <c r="J81" s="12">
        <f t="shared" si="8"/>
        <v>6.7764163794226714E-2</v>
      </c>
      <c r="K81" s="34">
        <f t="shared" si="9"/>
        <v>14.070833419365304</v>
      </c>
      <c r="L81" s="11">
        <f t="shared" si="10"/>
        <v>11.423068538802552</v>
      </c>
      <c r="M81" s="13">
        <v>5</v>
      </c>
      <c r="N81" s="9">
        <v>3</v>
      </c>
      <c r="O81" s="9">
        <v>5</v>
      </c>
      <c r="P81" s="30">
        <v>13</v>
      </c>
      <c r="Q81" s="13">
        <v>1.3</v>
      </c>
      <c r="R81" s="9">
        <v>12</v>
      </c>
      <c r="S81" s="30">
        <v>2.75</v>
      </c>
      <c r="T81" s="13">
        <v>0.88012157412677272</v>
      </c>
      <c r="U81" s="9">
        <v>92.916502060747902</v>
      </c>
      <c r="V81" s="9">
        <v>3.949713247883281</v>
      </c>
      <c r="W81" s="9">
        <v>3.1337846913688212</v>
      </c>
      <c r="X81" s="30">
        <f t="shared" si="11"/>
        <v>7.0834979392521022</v>
      </c>
      <c r="Z81" s="9" t="s">
        <v>119</v>
      </c>
      <c r="AA81" s="9" t="s">
        <v>120</v>
      </c>
      <c r="AB81" s="15" t="s">
        <v>119</v>
      </c>
      <c r="AC81" s="9" t="s">
        <v>34</v>
      </c>
      <c r="AD81" s="15" t="s">
        <v>132</v>
      </c>
      <c r="AE81" s="9">
        <v>-32.541736055111002</v>
      </c>
      <c r="AF81" s="9">
        <v>115.769396111473</v>
      </c>
    </row>
    <row r="82" spans="1:36" x14ac:dyDescent="0.2">
      <c r="A82" s="9">
        <v>99</v>
      </c>
      <c r="B82" s="25">
        <v>6.5000000000000002E-2</v>
      </c>
      <c r="C82" s="25">
        <v>0.75800000000000001</v>
      </c>
      <c r="D82" s="10">
        <v>2.7</v>
      </c>
      <c r="E82" s="10">
        <v>-21.7</v>
      </c>
      <c r="F82" s="27">
        <v>0.73586328157961345</v>
      </c>
      <c r="G82" s="11">
        <v>-24.053473200000003</v>
      </c>
      <c r="H82" s="12">
        <f t="shared" si="6"/>
        <v>4.642857142857143E-3</v>
      </c>
      <c r="I82" s="12">
        <f t="shared" si="7"/>
        <v>6.3166666666666663E-2</v>
      </c>
      <c r="J82" s="12">
        <f t="shared" si="8"/>
        <v>6.1321940131634452E-2</v>
      </c>
      <c r="K82" s="34">
        <f t="shared" si="9"/>
        <v>13.605128205128203</v>
      </c>
      <c r="L82" s="11">
        <f t="shared" si="10"/>
        <v>13.207802489890497</v>
      </c>
      <c r="M82" s="13">
        <v>5</v>
      </c>
      <c r="N82" s="9">
        <v>3</v>
      </c>
      <c r="O82" s="9">
        <v>4</v>
      </c>
      <c r="P82" s="30">
        <v>12</v>
      </c>
      <c r="Q82" s="13">
        <v>1</v>
      </c>
      <c r="R82" s="9">
        <v>23</v>
      </c>
      <c r="S82" s="30">
        <v>3</v>
      </c>
      <c r="T82" s="13">
        <v>0.23410066328521262</v>
      </c>
      <c r="U82" s="9">
        <v>88.212676915567144</v>
      </c>
      <c r="V82" s="9">
        <v>8.1332070836279371</v>
      </c>
      <c r="W82" s="9">
        <v>3.6541160008049198</v>
      </c>
      <c r="X82" s="30">
        <f t="shared" si="11"/>
        <v>11.787323084432856</v>
      </c>
      <c r="Z82" s="9" t="s">
        <v>119</v>
      </c>
      <c r="AA82" s="9" t="s">
        <v>120</v>
      </c>
      <c r="AB82" s="15" t="s">
        <v>119</v>
      </c>
      <c r="AC82" s="9" t="s">
        <v>34</v>
      </c>
      <c r="AD82" s="14" t="s">
        <v>133</v>
      </c>
      <c r="AE82" s="9">
        <v>-32.54291666666667</v>
      </c>
      <c r="AF82" s="9">
        <v>115.77501666666667</v>
      </c>
    </row>
    <row r="83" spans="1:36" x14ac:dyDescent="0.2">
      <c r="A83" s="9">
        <v>102</v>
      </c>
      <c r="B83" s="25">
        <v>9.9000000000000005E-2</v>
      </c>
      <c r="C83" s="25">
        <v>1.679</v>
      </c>
      <c r="D83" s="10">
        <v>2.4</v>
      </c>
      <c r="E83" s="10">
        <v>-16.100000000000001</v>
      </c>
      <c r="F83" s="27">
        <v>0.94709773848592416</v>
      </c>
      <c r="G83" s="11">
        <v>-23.3296992</v>
      </c>
      <c r="H83" s="12">
        <f t="shared" si="6"/>
        <v>7.0714285714285714E-3</v>
      </c>
      <c r="I83" s="12">
        <f t="shared" si="7"/>
        <v>0.13991666666666666</v>
      </c>
      <c r="J83" s="12">
        <f t="shared" si="8"/>
        <v>7.8924811540493675E-2</v>
      </c>
      <c r="K83" s="34">
        <f t="shared" si="9"/>
        <v>19.786195286195287</v>
      </c>
      <c r="L83" s="11">
        <f t="shared" si="10"/>
        <v>11.161084460271834</v>
      </c>
      <c r="M83" s="13">
        <v>5</v>
      </c>
      <c r="N83" s="9">
        <v>3</v>
      </c>
      <c r="O83" s="9">
        <v>4</v>
      </c>
      <c r="P83" s="30">
        <v>12</v>
      </c>
      <c r="Q83" s="13">
        <v>2</v>
      </c>
      <c r="R83" s="9">
        <v>10.5</v>
      </c>
      <c r="S83" s="30">
        <v>2.5</v>
      </c>
      <c r="T83" s="13">
        <v>10.251260486621058</v>
      </c>
      <c r="U83" s="9">
        <v>87.246298293219425</v>
      </c>
      <c r="V83" s="9">
        <v>7.3243881238214072</v>
      </c>
      <c r="W83" s="9">
        <v>5.4293135829591659</v>
      </c>
      <c r="X83" s="30">
        <f t="shared" si="11"/>
        <v>12.753701706780573</v>
      </c>
      <c r="Z83" s="9" t="s">
        <v>119</v>
      </c>
      <c r="AA83" s="9" t="s">
        <v>120</v>
      </c>
      <c r="AB83" s="15" t="s">
        <v>119</v>
      </c>
      <c r="AC83" s="9" t="s">
        <v>34</v>
      </c>
      <c r="AD83" s="14" t="s">
        <v>134</v>
      </c>
      <c r="AE83" s="9">
        <v>-32.53745</v>
      </c>
      <c r="AF83" s="9">
        <v>115.7752</v>
      </c>
    </row>
    <row r="84" spans="1:36" x14ac:dyDescent="0.2">
      <c r="A84" s="9">
        <v>104</v>
      </c>
      <c r="B84" s="25">
        <v>0.151</v>
      </c>
      <c r="C84" s="25">
        <v>2.319</v>
      </c>
      <c r="D84" s="10">
        <v>2.4</v>
      </c>
      <c r="E84" s="10">
        <v>-21</v>
      </c>
      <c r="F84" s="27">
        <v>2.2189979066299603</v>
      </c>
      <c r="G84" s="11">
        <v>-24.358273800000003</v>
      </c>
      <c r="H84" s="12">
        <f t="shared" si="6"/>
        <v>1.0785714285714286E-2</v>
      </c>
      <c r="I84" s="12">
        <f t="shared" si="7"/>
        <v>0.19325000000000001</v>
      </c>
      <c r="J84" s="12">
        <f t="shared" si="8"/>
        <v>0.18491649221916337</v>
      </c>
      <c r="K84" s="34">
        <f t="shared" si="9"/>
        <v>17.91721854304636</v>
      </c>
      <c r="L84" s="11">
        <f t="shared" si="10"/>
        <v>17.144575437538325</v>
      </c>
      <c r="M84" s="13">
        <v>5</v>
      </c>
      <c r="N84" s="9">
        <v>3</v>
      </c>
      <c r="O84" s="9">
        <v>4</v>
      </c>
      <c r="P84" s="30">
        <v>12</v>
      </c>
      <c r="Q84" s="13">
        <v>0.7</v>
      </c>
      <c r="R84" s="9">
        <v>12</v>
      </c>
      <c r="S84" s="30">
        <v>2.75</v>
      </c>
      <c r="T84" s="13">
        <v>0.61648299387626893</v>
      </c>
      <c r="U84" s="9">
        <v>86.897084110159071</v>
      </c>
      <c r="V84" s="9">
        <v>8.2733618025770426</v>
      </c>
      <c r="W84" s="9">
        <v>4.8295540872638902</v>
      </c>
      <c r="X84" s="30">
        <f t="shared" si="11"/>
        <v>13.102915889840933</v>
      </c>
      <c r="Z84" s="9" t="s">
        <v>119</v>
      </c>
      <c r="AA84" s="9" t="s">
        <v>120</v>
      </c>
      <c r="AB84" s="15" t="s">
        <v>119</v>
      </c>
      <c r="AC84" s="9" t="s">
        <v>34</v>
      </c>
      <c r="AD84" s="14" t="s">
        <v>135</v>
      </c>
      <c r="AE84" s="9">
        <v>-32.533749999999998</v>
      </c>
      <c r="AF84" s="9">
        <v>115.77618333333334</v>
      </c>
    </row>
    <row r="85" spans="1:36" x14ac:dyDescent="0.2">
      <c r="A85" s="9">
        <v>105</v>
      </c>
      <c r="B85" s="25">
        <v>0.39900000000000002</v>
      </c>
      <c r="C85" s="25">
        <v>3.8610000000000002</v>
      </c>
      <c r="D85" s="10">
        <v>2.2999999999999998</v>
      </c>
      <c r="E85" s="10">
        <v>-21.4</v>
      </c>
      <c r="F85" s="27">
        <v>3.740251377716926</v>
      </c>
      <c r="G85" s="11">
        <v>-22.037100000000002</v>
      </c>
      <c r="H85" s="12">
        <f t="shared" si="6"/>
        <v>2.8500000000000001E-2</v>
      </c>
      <c r="I85" s="12">
        <f t="shared" si="7"/>
        <v>0.32175000000000004</v>
      </c>
      <c r="J85" s="12">
        <f t="shared" si="8"/>
        <v>0.31168761480974383</v>
      </c>
      <c r="K85" s="34">
        <f t="shared" si="9"/>
        <v>11.289473684210527</v>
      </c>
      <c r="L85" s="11">
        <f t="shared" si="10"/>
        <v>10.936407537183994</v>
      </c>
      <c r="M85" s="13">
        <v>5</v>
      </c>
      <c r="N85" s="9">
        <v>0</v>
      </c>
      <c r="O85" s="9">
        <v>0</v>
      </c>
      <c r="P85" s="30">
        <v>5</v>
      </c>
      <c r="Q85" s="13">
        <v>1.9</v>
      </c>
      <c r="R85" s="9">
        <v>14.5</v>
      </c>
      <c r="S85" s="30">
        <v>0</v>
      </c>
      <c r="T85" s="13">
        <v>0.68766426580149342</v>
      </c>
      <c r="U85" s="9">
        <v>55.699684401699088</v>
      </c>
      <c r="V85" s="9">
        <v>25.085235731100227</v>
      </c>
      <c r="W85" s="9">
        <v>19.215079867200682</v>
      </c>
      <c r="X85" s="30">
        <f t="shared" si="11"/>
        <v>44.300315598300912</v>
      </c>
      <c r="Z85" s="9" t="s">
        <v>119</v>
      </c>
      <c r="AA85" s="9" t="s">
        <v>120</v>
      </c>
      <c r="AB85" s="15" t="s">
        <v>119</v>
      </c>
      <c r="AC85" s="23" t="s">
        <v>36</v>
      </c>
      <c r="AD85" s="14" t="s">
        <v>136</v>
      </c>
      <c r="AE85" s="9">
        <v>-32.533450000000002</v>
      </c>
      <c r="AF85" s="9">
        <v>115.77583333333334</v>
      </c>
    </row>
    <row r="86" spans="1:36" x14ac:dyDescent="0.2">
      <c r="A86" s="9">
        <v>108</v>
      </c>
      <c r="B86" s="25">
        <v>0.38700000000000001</v>
      </c>
      <c r="C86" s="25">
        <v>3.6459999999999999</v>
      </c>
      <c r="D86" s="10">
        <v>1.8</v>
      </c>
      <c r="E86" s="10">
        <v>-21.4</v>
      </c>
      <c r="F86" s="27">
        <v>3.4453323360184123</v>
      </c>
      <c r="G86" s="11">
        <v>-22.254232200000001</v>
      </c>
      <c r="H86" s="12">
        <f t="shared" si="6"/>
        <v>2.7642857142857143E-2</v>
      </c>
      <c r="I86" s="12">
        <f t="shared" si="7"/>
        <v>0.30383333333333334</v>
      </c>
      <c r="J86" s="12">
        <f t="shared" si="8"/>
        <v>0.28711102800153437</v>
      </c>
      <c r="K86" s="34">
        <f t="shared" si="9"/>
        <v>10.991386735572783</v>
      </c>
      <c r="L86" s="11">
        <f t="shared" si="10"/>
        <v>10.386445457419848</v>
      </c>
      <c r="M86" s="13">
        <v>5</v>
      </c>
      <c r="N86" s="9">
        <v>0</v>
      </c>
      <c r="O86" s="9">
        <v>2</v>
      </c>
      <c r="P86" s="30">
        <v>7</v>
      </c>
      <c r="Q86" s="13">
        <v>3.4</v>
      </c>
      <c r="R86" s="9">
        <v>13</v>
      </c>
      <c r="S86" s="30">
        <v>0</v>
      </c>
      <c r="T86" s="13">
        <v>0.25958125217669697</v>
      </c>
      <c r="U86" s="9">
        <v>72.12331185917904</v>
      </c>
      <c r="V86" s="9">
        <v>19.788218420779884</v>
      </c>
      <c r="W86" s="9">
        <v>8.0884697200410702</v>
      </c>
      <c r="X86" s="30">
        <f t="shared" si="11"/>
        <v>27.876688140820953</v>
      </c>
      <c r="Z86" s="9" t="s">
        <v>119</v>
      </c>
      <c r="AA86" s="9" t="s">
        <v>120</v>
      </c>
      <c r="AB86" s="15" t="s">
        <v>119</v>
      </c>
      <c r="AC86" s="9" t="s">
        <v>36</v>
      </c>
      <c r="AD86" s="14" t="s">
        <v>137</v>
      </c>
      <c r="AE86" s="9">
        <v>-32.530316666666664</v>
      </c>
      <c r="AF86" s="9">
        <v>115.77396666666667</v>
      </c>
    </row>
    <row r="87" spans="1:36" x14ac:dyDescent="0.2">
      <c r="A87" s="9">
        <v>110</v>
      </c>
      <c r="B87" s="25">
        <v>0.85099999999999998</v>
      </c>
      <c r="C87" s="25">
        <v>7.8540000000000001</v>
      </c>
      <c r="D87" s="10">
        <v>2.1</v>
      </c>
      <c r="E87" s="10">
        <v>-21.5</v>
      </c>
      <c r="F87" s="27">
        <v>7.4717083002907749</v>
      </c>
      <c r="G87" s="11">
        <v>-22.170641400000001</v>
      </c>
      <c r="H87" s="12">
        <f t="shared" si="6"/>
        <v>6.0785714285714283E-2</v>
      </c>
      <c r="I87" s="12">
        <f t="shared" si="7"/>
        <v>0.65449999999999997</v>
      </c>
      <c r="J87" s="12">
        <f t="shared" si="8"/>
        <v>0.62264235835756454</v>
      </c>
      <c r="K87" s="34">
        <f t="shared" si="9"/>
        <v>10.767332549941246</v>
      </c>
      <c r="L87" s="11">
        <f t="shared" si="10"/>
        <v>10.243235037609757</v>
      </c>
      <c r="M87" s="13">
        <v>1</v>
      </c>
      <c r="N87" s="9">
        <v>0</v>
      </c>
      <c r="O87" s="9">
        <v>1</v>
      </c>
      <c r="P87" s="30">
        <v>2</v>
      </c>
      <c r="Q87" s="13">
        <v>1.8</v>
      </c>
      <c r="R87" s="9">
        <v>22</v>
      </c>
      <c r="S87" s="30">
        <v>0</v>
      </c>
      <c r="T87" s="13">
        <v>0.5388874668247402</v>
      </c>
      <c r="U87" s="9">
        <v>52.591870182995407</v>
      </c>
      <c r="V87" s="9">
        <v>20.317769921573387</v>
      </c>
      <c r="W87" s="9">
        <v>27.090359895431206</v>
      </c>
      <c r="X87" s="30">
        <f t="shared" si="11"/>
        <v>47.408129817004593</v>
      </c>
      <c r="Z87" s="9" t="s">
        <v>119</v>
      </c>
      <c r="AA87" s="9" t="s">
        <v>120</v>
      </c>
      <c r="AB87" s="15" t="s">
        <v>119</v>
      </c>
      <c r="AC87" s="9" t="s">
        <v>107</v>
      </c>
      <c r="AD87" s="14" t="s">
        <v>138</v>
      </c>
      <c r="AE87" s="9">
        <v>-32.529633333333337</v>
      </c>
      <c r="AF87" s="9">
        <v>115.77585000000001</v>
      </c>
    </row>
    <row r="88" spans="1:36" s="15" customFormat="1" x14ac:dyDescent="0.2">
      <c r="A88" s="15">
        <v>115</v>
      </c>
      <c r="B88" s="27">
        <v>4.8478563482609587E-2</v>
      </c>
      <c r="C88" s="27">
        <v>0.41067976648716764</v>
      </c>
      <c r="D88" s="16">
        <v>2.5209999999999999</v>
      </c>
      <c r="E88" s="16">
        <v>-23.206259599999999</v>
      </c>
      <c r="F88" s="27">
        <v>0.38868928617752607</v>
      </c>
      <c r="G88" s="16">
        <v>-23.358242400000002</v>
      </c>
      <c r="H88" s="12">
        <f t="shared" si="6"/>
        <v>3.4627545344721134E-3</v>
      </c>
      <c r="I88" s="12">
        <f t="shared" si="7"/>
        <v>3.4223313873930634E-2</v>
      </c>
      <c r="J88" s="12">
        <f t="shared" si="8"/>
        <v>3.239077384812717E-2</v>
      </c>
      <c r="K88" s="34">
        <f t="shared" si="9"/>
        <v>9.8832630304093669</v>
      </c>
      <c r="L88" s="11">
        <f t="shared" si="10"/>
        <v>9.3540484968464703</v>
      </c>
      <c r="M88" s="17">
        <v>5</v>
      </c>
      <c r="N88" s="15">
        <v>4</v>
      </c>
      <c r="O88" s="15">
        <v>5</v>
      </c>
      <c r="P88" s="30">
        <v>14</v>
      </c>
      <c r="Q88" s="17">
        <v>0.3</v>
      </c>
      <c r="R88" s="15">
        <v>15</v>
      </c>
      <c r="S88" s="30">
        <v>1</v>
      </c>
      <c r="T88" s="17">
        <v>0</v>
      </c>
      <c r="U88" s="15">
        <v>93.773541167505002</v>
      </c>
      <c r="V88" s="15">
        <v>3.8502231928583202</v>
      </c>
      <c r="W88" s="15">
        <v>2.3762356396366302</v>
      </c>
      <c r="X88" s="30">
        <f t="shared" si="11"/>
        <v>6.2264588324949504</v>
      </c>
      <c r="Y88" s="13"/>
      <c r="Z88" s="15" t="s">
        <v>119</v>
      </c>
      <c r="AA88" s="15" t="s">
        <v>120</v>
      </c>
      <c r="AB88" s="15" t="s">
        <v>119</v>
      </c>
      <c r="AC88" s="15" t="s">
        <v>34</v>
      </c>
      <c r="AD88" s="15" t="s">
        <v>139</v>
      </c>
      <c r="AE88" s="15">
        <v>-32.526949999999999</v>
      </c>
      <c r="AF88" s="15">
        <v>115.77918333333334</v>
      </c>
      <c r="AI88" s="9"/>
      <c r="AJ88" s="9"/>
    </row>
    <row r="89" spans="1:36" s="18" customFormat="1" x14ac:dyDescent="0.2">
      <c r="A89" s="18" t="s">
        <v>140</v>
      </c>
      <c r="B89" s="28">
        <v>5.0418453469259605E-2</v>
      </c>
      <c r="C89" s="28">
        <v>0.43652501523630127</v>
      </c>
      <c r="D89" s="19">
        <v>2.597</v>
      </c>
      <c r="E89" s="19">
        <v>-23.2021464</v>
      </c>
      <c r="F89" s="28">
        <v>0.40897419626759079</v>
      </c>
      <c r="G89" s="19">
        <v>-23.214507000000001</v>
      </c>
      <c r="H89" s="12">
        <f t="shared" si="6"/>
        <v>3.6013181049471149E-3</v>
      </c>
      <c r="I89" s="12">
        <f t="shared" si="7"/>
        <v>3.6377084603025106E-2</v>
      </c>
      <c r="J89" s="12">
        <f t="shared" si="8"/>
        <v>3.4081183022299233E-2</v>
      </c>
      <c r="K89" s="34">
        <f t="shared" si="9"/>
        <v>10.10104732293825</v>
      </c>
      <c r="L89" s="11">
        <f t="shared" si="10"/>
        <v>9.4635303044965848</v>
      </c>
      <c r="M89" s="20">
        <v>5</v>
      </c>
      <c r="N89" s="18">
        <v>4</v>
      </c>
      <c r="O89" s="18">
        <v>5</v>
      </c>
      <c r="P89" s="35">
        <v>14</v>
      </c>
      <c r="Q89" s="20">
        <v>0.3</v>
      </c>
      <c r="R89" s="18">
        <v>15</v>
      </c>
      <c r="S89" s="35">
        <v>1</v>
      </c>
      <c r="T89" s="20">
        <v>0</v>
      </c>
      <c r="U89" s="18">
        <v>93.566409254768502</v>
      </c>
      <c r="V89" s="18">
        <v>4.7699087241107598</v>
      </c>
      <c r="W89" s="18">
        <v>1.6636820211207799</v>
      </c>
      <c r="X89" s="30">
        <f t="shared" si="11"/>
        <v>6.4335907452315393</v>
      </c>
      <c r="Y89" s="13"/>
      <c r="Z89" s="18" t="s">
        <v>119</v>
      </c>
      <c r="AA89" s="18" t="s">
        <v>120</v>
      </c>
      <c r="AB89" s="18" t="s">
        <v>119</v>
      </c>
      <c r="AC89" s="18" t="s">
        <v>34</v>
      </c>
      <c r="AD89" s="18" t="s">
        <v>141</v>
      </c>
      <c r="AI89" s="9"/>
      <c r="AJ89" s="9"/>
    </row>
    <row r="90" spans="1:36" x14ac:dyDescent="0.2">
      <c r="A90" s="9">
        <v>117</v>
      </c>
      <c r="B90" s="25">
        <v>0.11600000000000001</v>
      </c>
      <c r="C90" s="25">
        <v>1.968</v>
      </c>
      <c r="D90" s="10">
        <v>2</v>
      </c>
      <c r="E90" s="10">
        <v>-20.8</v>
      </c>
      <c r="F90" s="27">
        <v>1.5611825076506851</v>
      </c>
      <c r="G90" s="11">
        <v>-24.0157554</v>
      </c>
      <c r="H90" s="12">
        <f t="shared" si="6"/>
        <v>8.2857142857142869E-3</v>
      </c>
      <c r="I90" s="12">
        <f t="shared" si="7"/>
        <v>0.16400000000000001</v>
      </c>
      <c r="J90" s="12">
        <f t="shared" si="8"/>
        <v>0.13009854230422377</v>
      </c>
      <c r="K90" s="34">
        <f t="shared" si="9"/>
        <v>19.793103448275861</v>
      </c>
      <c r="L90" s="11">
        <f t="shared" si="10"/>
        <v>15.701548209130452</v>
      </c>
      <c r="M90" s="13">
        <v>5</v>
      </c>
      <c r="N90" s="9">
        <v>4</v>
      </c>
      <c r="O90" s="9">
        <v>4.5</v>
      </c>
      <c r="P90" s="30">
        <v>13.5</v>
      </c>
      <c r="Q90" s="13">
        <v>1.3</v>
      </c>
      <c r="R90" s="9">
        <v>16.25</v>
      </c>
      <c r="S90" s="30">
        <v>2.25</v>
      </c>
      <c r="T90" s="13">
        <v>7.3500948824288814</v>
      </c>
      <c r="U90" s="9">
        <v>85.60948830818063</v>
      </c>
      <c r="V90" s="9">
        <v>8.1408315049252877</v>
      </c>
      <c r="W90" s="9">
        <v>6.2496801868940883</v>
      </c>
      <c r="X90" s="30">
        <f t="shared" si="11"/>
        <v>14.390511691819377</v>
      </c>
      <c r="Z90" s="9" t="s">
        <v>142</v>
      </c>
      <c r="AA90" s="9" t="s">
        <v>120</v>
      </c>
      <c r="AB90" s="15" t="s">
        <v>143</v>
      </c>
      <c r="AC90" s="9" t="s">
        <v>34</v>
      </c>
      <c r="AD90" s="14" t="s">
        <v>144</v>
      </c>
      <c r="AE90" s="9">
        <v>-32.579325782016198</v>
      </c>
      <c r="AF90" s="9">
        <v>115.77023807789899</v>
      </c>
    </row>
    <row r="91" spans="1:36" x14ac:dyDescent="0.2">
      <c r="A91" s="9">
        <v>120</v>
      </c>
      <c r="B91" s="25">
        <v>0.246</v>
      </c>
      <c r="C91" s="25">
        <v>2.7130000000000001</v>
      </c>
      <c r="D91" s="10">
        <v>3.2</v>
      </c>
      <c r="E91" s="10">
        <v>-23</v>
      </c>
      <c r="F91" s="27">
        <v>2.5431159342322047</v>
      </c>
      <c r="G91" s="11">
        <v>-24.053473200000003</v>
      </c>
      <c r="H91" s="12">
        <f t="shared" si="6"/>
        <v>1.7571428571428571E-2</v>
      </c>
      <c r="I91" s="12">
        <f t="shared" si="7"/>
        <v>0.22608333333333333</v>
      </c>
      <c r="J91" s="12">
        <f t="shared" si="8"/>
        <v>0.21192632785268373</v>
      </c>
      <c r="K91" s="34">
        <f t="shared" si="9"/>
        <v>12.866531165311653</v>
      </c>
      <c r="L91" s="11">
        <f t="shared" si="10"/>
        <v>12.060847926575496</v>
      </c>
      <c r="M91" s="13">
        <v>5</v>
      </c>
      <c r="N91" s="9">
        <v>4</v>
      </c>
      <c r="O91" s="9">
        <v>4</v>
      </c>
      <c r="P91" s="30">
        <v>13</v>
      </c>
      <c r="Q91" s="13">
        <v>1.5</v>
      </c>
      <c r="R91" s="9">
        <v>12.5</v>
      </c>
      <c r="S91" s="30">
        <v>1</v>
      </c>
      <c r="T91" s="13">
        <v>1.2769265501632934</v>
      </c>
      <c r="U91" s="9">
        <v>72.059430942499915</v>
      </c>
      <c r="V91" s="9">
        <v>10.837392243992525</v>
      </c>
      <c r="W91" s="9">
        <v>17.103176813507567</v>
      </c>
      <c r="X91" s="30">
        <f t="shared" si="11"/>
        <v>27.940569057500092</v>
      </c>
      <c r="Z91" s="9" t="s">
        <v>142</v>
      </c>
      <c r="AA91" s="9" t="s">
        <v>120</v>
      </c>
      <c r="AB91" s="15" t="s">
        <v>143</v>
      </c>
      <c r="AC91" s="9" t="s">
        <v>34</v>
      </c>
      <c r="AD91" s="14" t="s">
        <v>145</v>
      </c>
      <c r="AE91" s="9">
        <v>-32.581389957771101</v>
      </c>
      <c r="AF91" s="9">
        <v>115.78838109637699</v>
      </c>
    </row>
    <row r="92" spans="1:36" x14ac:dyDescent="0.2">
      <c r="A92" s="9">
        <v>124</v>
      </c>
      <c r="B92" s="25">
        <v>1.7000000000000001E-2</v>
      </c>
      <c r="C92" s="25">
        <v>0.17499999999999999</v>
      </c>
      <c r="D92" s="10">
        <v>3.6</v>
      </c>
      <c r="E92" s="10">
        <v>-24.7</v>
      </c>
      <c r="F92" s="27">
        <v>0.2089477781737438</v>
      </c>
      <c r="G92" s="11">
        <v>-25.681455</v>
      </c>
      <c r="H92" s="12">
        <f t="shared" si="6"/>
        <v>1.2142857142857144E-3</v>
      </c>
      <c r="I92" s="12">
        <f t="shared" si="7"/>
        <v>1.4583333333333332E-2</v>
      </c>
      <c r="J92" s="12">
        <f t="shared" si="8"/>
        <v>1.7412314847811982E-2</v>
      </c>
      <c r="K92" s="34">
        <f t="shared" si="9"/>
        <v>12.009803921568626</v>
      </c>
      <c r="L92" s="11">
        <f t="shared" si="10"/>
        <v>14.339553404080455</v>
      </c>
      <c r="M92" s="13">
        <v>5</v>
      </c>
      <c r="N92" s="9">
        <v>4</v>
      </c>
      <c r="O92" s="9">
        <v>5</v>
      </c>
      <c r="P92" s="30">
        <v>14</v>
      </c>
      <c r="Q92" s="13">
        <v>0.4</v>
      </c>
      <c r="R92" s="9">
        <v>15</v>
      </c>
      <c r="S92" s="30">
        <v>4.25</v>
      </c>
      <c r="T92" s="13">
        <v>4.3549507688007267</v>
      </c>
      <c r="U92" s="9">
        <v>96.734853025282476</v>
      </c>
      <c r="V92" s="9">
        <v>2.2459051657616129</v>
      </c>
      <c r="W92" s="9">
        <v>1.0192418089559143</v>
      </c>
      <c r="X92" s="30">
        <f t="shared" si="11"/>
        <v>3.2651469747175272</v>
      </c>
      <c r="Z92" s="9" t="s">
        <v>142</v>
      </c>
      <c r="AA92" s="9" t="s">
        <v>120</v>
      </c>
      <c r="AB92" s="15" t="s">
        <v>143</v>
      </c>
      <c r="AC92" s="9" t="s">
        <v>34</v>
      </c>
      <c r="AD92" s="14" t="s">
        <v>146</v>
      </c>
      <c r="AE92" s="9">
        <v>-32.577283333333334</v>
      </c>
      <c r="AF92" s="9">
        <v>115.80863333333333</v>
      </c>
    </row>
    <row r="93" spans="1:36" x14ac:dyDescent="0.2">
      <c r="A93" s="9">
        <v>127</v>
      </c>
      <c r="B93" s="25">
        <v>0.27500000000000002</v>
      </c>
      <c r="C93" s="25">
        <v>4.4050000000000002</v>
      </c>
      <c r="D93" s="10">
        <v>3.5</v>
      </c>
      <c r="E93" s="10">
        <v>-25.7</v>
      </c>
      <c r="F93" s="27">
        <v>4.1070749103466602</v>
      </c>
      <c r="G93" s="11">
        <v>-26.978131800000003</v>
      </c>
      <c r="H93" s="12">
        <f t="shared" si="6"/>
        <v>1.9642857142857146E-2</v>
      </c>
      <c r="I93" s="12">
        <f t="shared" si="7"/>
        <v>0.36708333333333337</v>
      </c>
      <c r="J93" s="12">
        <f t="shared" si="8"/>
        <v>0.34225624252888837</v>
      </c>
      <c r="K93" s="34">
        <f t="shared" si="9"/>
        <v>18.687878787878788</v>
      </c>
      <c r="L93" s="11">
        <f t="shared" si="10"/>
        <v>17.423954165107041</v>
      </c>
      <c r="M93" s="13">
        <v>3</v>
      </c>
      <c r="N93" s="9">
        <v>0</v>
      </c>
      <c r="O93" s="9">
        <v>0</v>
      </c>
      <c r="P93" s="30">
        <v>3</v>
      </c>
      <c r="Q93" s="13">
        <v>0.2</v>
      </c>
      <c r="R93" s="9">
        <v>24</v>
      </c>
      <c r="S93" s="30">
        <v>0</v>
      </c>
      <c r="T93" s="13">
        <v>18.650992437334573</v>
      </c>
      <c r="U93" s="9">
        <v>29.443297417862514</v>
      </c>
      <c r="V93" s="9">
        <v>42.54839842518399</v>
      </c>
      <c r="W93" s="9">
        <v>28.008304156953507</v>
      </c>
      <c r="X93" s="30">
        <f t="shared" si="11"/>
        <v>70.55670258213749</v>
      </c>
      <c r="Z93" s="9" t="s">
        <v>142</v>
      </c>
      <c r="AA93" s="9" t="s">
        <v>120</v>
      </c>
      <c r="AB93" s="15" t="s">
        <v>143</v>
      </c>
      <c r="AC93" s="23" t="s">
        <v>36</v>
      </c>
      <c r="AD93" s="14" t="s">
        <v>147</v>
      </c>
      <c r="AE93" s="9">
        <v>-32.572983333333333</v>
      </c>
      <c r="AF93" s="9">
        <v>115.81626666666666</v>
      </c>
    </row>
    <row r="94" spans="1:36" x14ac:dyDescent="0.2">
      <c r="A94" s="9">
        <v>129</v>
      </c>
      <c r="B94" s="26">
        <v>4.0519289267720769E-2</v>
      </c>
      <c r="C94" s="26">
        <v>0.76562242149624515</v>
      </c>
      <c r="D94" s="11">
        <v>1.321</v>
      </c>
      <c r="E94" s="11">
        <v>-24.9594196</v>
      </c>
      <c r="F94" s="27">
        <v>0.86519484736956065</v>
      </c>
      <c r="G94" s="11">
        <v>-26.022954000000002</v>
      </c>
      <c r="H94" s="12">
        <f t="shared" si="6"/>
        <v>2.8942349476943408E-3</v>
      </c>
      <c r="I94" s="12">
        <f t="shared" si="7"/>
        <v>6.3801868458020425E-2</v>
      </c>
      <c r="J94" s="12">
        <f t="shared" si="8"/>
        <v>7.2099570614130054E-2</v>
      </c>
      <c r="K94" s="34">
        <f t="shared" si="9"/>
        <v>22.044467574703102</v>
      </c>
      <c r="L94" s="11">
        <f t="shared" si="10"/>
        <v>24.911443582549285</v>
      </c>
      <c r="M94" s="13">
        <v>4.5</v>
      </c>
      <c r="N94" s="9">
        <v>2</v>
      </c>
      <c r="O94" s="9">
        <v>5</v>
      </c>
      <c r="P94" s="30">
        <v>11.5</v>
      </c>
      <c r="Q94" s="13">
        <v>1.2</v>
      </c>
      <c r="R94" s="9">
        <v>16</v>
      </c>
      <c r="S94" s="30">
        <v>2</v>
      </c>
      <c r="T94" s="13">
        <v>2.5654718897580078</v>
      </c>
      <c r="U94" s="9">
        <v>93.993953598873148</v>
      </c>
      <c r="V94" s="9">
        <v>1.4168311887742391</v>
      </c>
      <c r="W94" s="9">
        <v>4.589215212352614</v>
      </c>
      <c r="X94" s="30">
        <f t="shared" si="11"/>
        <v>6.0060464011268531</v>
      </c>
      <c r="Z94" s="9" t="s">
        <v>142</v>
      </c>
      <c r="AA94" s="9" t="s">
        <v>120</v>
      </c>
      <c r="AB94" s="15" t="s">
        <v>143</v>
      </c>
      <c r="AC94" s="9" t="s">
        <v>34</v>
      </c>
      <c r="AD94" s="15" t="s">
        <v>148</v>
      </c>
      <c r="AE94" s="9">
        <v>-32.58121666666667</v>
      </c>
      <c r="AF94" s="9">
        <v>115.8198</v>
      </c>
    </row>
    <row r="95" spans="1:36" x14ac:dyDescent="0.2">
      <c r="A95" s="9">
        <v>131</v>
      </c>
      <c r="B95" s="25">
        <v>4.3999999999999997E-2</v>
      </c>
      <c r="C95" s="25">
        <v>0.47499999999999998</v>
      </c>
      <c r="D95" s="10">
        <v>5.4</v>
      </c>
      <c r="E95" s="10">
        <v>-26</v>
      </c>
      <c r="F95" s="27">
        <v>0.36520752283163921</v>
      </c>
      <c r="G95" s="11">
        <v>-26.535712200000003</v>
      </c>
      <c r="H95" s="12">
        <f t="shared" si="6"/>
        <v>3.1428571428571426E-3</v>
      </c>
      <c r="I95" s="12">
        <f t="shared" si="7"/>
        <v>3.9583333333333331E-2</v>
      </c>
      <c r="J95" s="12">
        <f t="shared" si="8"/>
        <v>3.0433960235969934E-2</v>
      </c>
      <c r="K95" s="34">
        <f t="shared" si="9"/>
        <v>12.594696969696971</v>
      </c>
      <c r="L95" s="11">
        <f t="shared" si="10"/>
        <v>9.6835328023540708</v>
      </c>
      <c r="M95" s="13">
        <v>5</v>
      </c>
      <c r="N95" s="9">
        <v>4</v>
      </c>
      <c r="O95" s="9">
        <v>5</v>
      </c>
      <c r="P95" s="30">
        <v>14</v>
      </c>
      <c r="Q95" s="13">
        <v>1.6</v>
      </c>
      <c r="R95" s="9">
        <v>14.25</v>
      </c>
      <c r="S95" s="30">
        <v>0.5</v>
      </c>
      <c r="T95" s="13">
        <v>0.10918340397701763</v>
      </c>
      <c r="U95" s="9">
        <v>95.749337716454349</v>
      </c>
      <c r="V95" s="9">
        <v>0.60723746907794407</v>
      </c>
      <c r="W95" s="9">
        <v>3.6434248144677008</v>
      </c>
      <c r="X95" s="30">
        <f t="shared" si="11"/>
        <v>4.2506622835456449</v>
      </c>
      <c r="Z95" s="9" t="s">
        <v>142</v>
      </c>
      <c r="AA95" s="9" t="s">
        <v>120</v>
      </c>
      <c r="AB95" s="15" t="s">
        <v>143</v>
      </c>
      <c r="AC95" s="9" t="s">
        <v>34</v>
      </c>
      <c r="AD95" s="14" t="s">
        <v>149</v>
      </c>
      <c r="AE95" s="9">
        <v>-32.586496076743899</v>
      </c>
      <c r="AF95" s="9">
        <v>115.82700291115999</v>
      </c>
    </row>
    <row r="96" spans="1:36" x14ac:dyDescent="0.2">
      <c r="A96" s="9">
        <v>132</v>
      </c>
      <c r="B96" s="25">
        <v>0.219</v>
      </c>
      <c r="C96" s="25">
        <v>3.0840000000000001</v>
      </c>
      <c r="D96" s="10">
        <v>4.0999999999999996</v>
      </c>
      <c r="E96" s="10">
        <v>-26</v>
      </c>
      <c r="F96" s="27">
        <v>2.9526642704118067</v>
      </c>
      <c r="G96" s="11">
        <v>-27.239098200000004</v>
      </c>
      <c r="H96" s="12">
        <f t="shared" si="6"/>
        <v>1.5642857142857142E-2</v>
      </c>
      <c r="I96" s="12">
        <f t="shared" si="7"/>
        <v>0.25700000000000001</v>
      </c>
      <c r="J96" s="12">
        <f t="shared" si="8"/>
        <v>0.24605535586765057</v>
      </c>
      <c r="K96" s="34">
        <f t="shared" si="9"/>
        <v>16.429223744292237</v>
      </c>
      <c r="L96" s="11">
        <f t="shared" si="10"/>
        <v>15.729566128525608</v>
      </c>
      <c r="M96" s="13">
        <v>5</v>
      </c>
      <c r="N96" s="9">
        <v>4</v>
      </c>
      <c r="O96" s="9">
        <v>2</v>
      </c>
      <c r="P96" s="30">
        <v>11</v>
      </c>
      <c r="Q96" s="13">
        <v>1.2</v>
      </c>
      <c r="R96" s="9">
        <v>21.5</v>
      </c>
      <c r="S96" s="30">
        <v>0</v>
      </c>
      <c r="T96" s="13">
        <v>0.1669175065862866</v>
      </c>
      <c r="U96" s="9">
        <v>46.802872852866336</v>
      </c>
      <c r="V96" s="9">
        <v>33.053084819948523</v>
      </c>
      <c r="W96" s="9">
        <v>20.14404232718514</v>
      </c>
      <c r="X96" s="30">
        <f t="shared" si="11"/>
        <v>53.197127147133664</v>
      </c>
      <c r="Z96" s="9" t="s">
        <v>142</v>
      </c>
      <c r="AA96" s="9" t="s">
        <v>120</v>
      </c>
      <c r="AB96" s="15" t="s">
        <v>143</v>
      </c>
      <c r="AC96" s="9" t="s">
        <v>34</v>
      </c>
      <c r="AD96" s="14" t="s">
        <v>150</v>
      </c>
      <c r="AE96" s="9">
        <v>-32.588342970840401</v>
      </c>
      <c r="AF96" s="9">
        <v>115.826785629501</v>
      </c>
    </row>
    <row r="97" spans="1:36" x14ac:dyDescent="0.2">
      <c r="A97" s="9">
        <v>135</v>
      </c>
      <c r="B97" s="25">
        <v>2.7E-2</v>
      </c>
      <c r="C97" s="25">
        <v>0.307</v>
      </c>
      <c r="D97" s="10">
        <v>4.4000000000000004</v>
      </c>
      <c r="E97" s="10">
        <v>-23.9</v>
      </c>
      <c r="F97" s="27">
        <v>0.23863983371900149</v>
      </c>
      <c r="G97" s="11">
        <v>-24.500989800000003</v>
      </c>
      <c r="H97" s="12">
        <f t="shared" si="6"/>
        <v>1.9285714285714286E-3</v>
      </c>
      <c r="I97" s="12">
        <f t="shared" si="7"/>
        <v>2.5583333333333333E-2</v>
      </c>
      <c r="J97" s="12">
        <f t="shared" si="8"/>
        <v>1.9886652809916791E-2</v>
      </c>
      <c r="K97" s="34">
        <f t="shared" si="9"/>
        <v>13.265432098765432</v>
      </c>
      <c r="L97" s="11">
        <f t="shared" si="10"/>
        <v>10.311597753290188</v>
      </c>
      <c r="M97" s="13">
        <v>4.5</v>
      </c>
      <c r="N97" s="9">
        <v>4</v>
      </c>
      <c r="O97" s="9">
        <v>5</v>
      </c>
      <c r="P97" s="30">
        <v>13.5</v>
      </c>
      <c r="Q97" s="13">
        <v>0.8</v>
      </c>
      <c r="R97" s="9">
        <v>11.5</v>
      </c>
      <c r="S97" s="30">
        <v>1.5</v>
      </c>
      <c r="T97" s="13">
        <v>1.9922322974022182</v>
      </c>
      <c r="U97" s="9">
        <v>98.330906832981782</v>
      </c>
      <c r="V97" s="9">
        <v>0.38326783568511757</v>
      </c>
      <c r="W97" s="9">
        <v>1.285825331333097</v>
      </c>
      <c r="X97" s="30">
        <f t="shared" si="11"/>
        <v>1.6690931670182145</v>
      </c>
      <c r="Z97" s="9" t="s">
        <v>142</v>
      </c>
      <c r="AA97" s="9" t="s">
        <v>120</v>
      </c>
      <c r="AB97" s="15" t="s">
        <v>143</v>
      </c>
      <c r="AC97" s="9" t="s">
        <v>34</v>
      </c>
      <c r="AD97" s="14" t="s">
        <v>151</v>
      </c>
      <c r="AE97" s="9">
        <v>-32.597414480079102</v>
      </c>
      <c r="AF97" s="9">
        <v>115.833412720083</v>
      </c>
    </row>
    <row r="98" spans="1:36" x14ac:dyDescent="0.2">
      <c r="A98" s="9">
        <v>138</v>
      </c>
      <c r="B98" s="26">
        <v>0.40374990718396137</v>
      </c>
      <c r="C98" s="26">
        <v>4.9906055318359011</v>
      </c>
      <c r="D98" s="11">
        <v>2.9630000000000001</v>
      </c>
      <c r="E98" s="11">
        <v>-27.648020200000001</v>
      </c>
      <c r="F98" s="27">
        <v>4.8586172563625079</v>
      </c>
      <c r="G98" s="11">
        <v>-28.167771600000002</v>
      </c>
      <c r="H98" s="12">
        <f t="shared" si="6"/>
        <v>2.883927908456867E-2</v>
      </c>
      <c r="I98" s="12">
        <f t="shared" si="7"/>
        <v>0.41588379431965844</v>
      </c>
      <c r="J98" s="12">
        <f t="shared" si="8"/>
        <v>0.40488477136354234</v>
      </c>
      <c r="K98" s="34">
        <f t="shared" si="9"/>
        <v>14.420741693997117</v>
      </c>
      <c r="L98" s="11">
        <f t="shared" si="10"/>
        <v>14.039351336635464</v>
      </c>
      <c r="M98" s="13">
        <v>5</v>
      </c>
      <c r="N98" s="9">
        <v>3</v>
      </c>
      <c r="O98" s="9">
        <v>3.5</v>
      </c>
      <c r="P98" s="30">
        <v>11.5</v>
      </c>
      <c r="Q98" s="13">
        <v>2.7</v>
      </c>
      <c r="R98" s="9">
        <v>17.25</v>
      </c>
      <c r="S98" s="30">
        <v>1.5</v>
      </c>
      <c r="T98" s="13">
        <v>0.14053919972060805</v>
      </c>
      <c r="U98" s="9">
        <v>34.242712074160764</v>
      </c>
      <c r="V98" s="9">
        <v>37.581951414282528</v>
      </c>
      <c r="W98" s="9">
        <v>28.175336511556715</v>
      </c>
      <c r="X98" s="30">
        <f t="shared" si="11"/>
        <v>65.75728792583925</v>
      </c>
      <c r="Z98" s="9" t="s">
        <v>142</v>
      </c>
      <c r="AA98" s="9" t="s">
        <v>120</v>
      </c>
      <c r="AB98" s="15" t="s">
        <v>152</v>
      </c>
      <c r="AC98" s="9" t="s">
        <v>34</v>
      </c>
      <c r="AD98" s="15" t="s">
        <v>153</v>
      </c>
      <c r="AE98" s="9">
        <v>-32.588099999999997</v>
      </c>
      <c r="AF98" s="9">
        <v>115.83915</v>
      </c>
    </row>
    <row r="99" spans="1:36" x14ac:dyDescent="0.2">
      <c r="A99" s="9">
        <v>140</v>
      </c>
      <c r="B99" s="25">
        <v>5.7000000000000002E-2</v>
      </c>
      <c r="C99" s="25">
        <v>0.79800000000000004</v>
      </c>
      <c r="D99" s="10">
        <v>3.6</v>
      </c>
      <c r="E99" s="10">
        <v>-28</v>
      </c>
      <c r="F99" s="27">
        <v>0.74615178795220993</v>
      </c>
      <c r="G99" s="11">
        <v>-28.304371200000002</v>
      </c>
      <c r="H99" s="12">
        <f t="shared" si="6"/>
        <v>4.0714285714285713E-3</v>
      </c>
      <c r="I99" s="12">
        <f t="shared" si="7"/>
        <v>6.6500000000000004E-2</v>
      </c>
      <c r="J99" s="12">
        <f t="shared" si="8"/>
        <v>6.2179315662684163E-2</v>
      </c>
      <c r="K99" s="34">
        <f t="shared" si="9"/>
        <v>16.333333333333336</v>
      </c>
      <c r="L99" s="11">
        <f t="shared" si="10"/>
        <v>15.272112618904883</v>
      </c>
      <c r="M99" s="13">
        <v>5</v>
      </c>
      <c r="N99" s="9">
        <v>4</v>
      </c>
      <c r="O99" s="9">
        <v>4</v>
      </c>
      <c r="P99" s="30">
        <v>13</v>
      </c>
      <c r="Q99" s="13">
        <v>0.8</v>
      </c>
      <c r="R99" s="9">
        <v>17</v>
      </c>
      <c r="S99" s="30">
        <v>1</v>
      </c>
      <c r="T99" s="13">
        <v>2.7070537428672513E-2</v>
      </c>
      <c r="U99" s="9">
        <v>92.292484434204823</v>
      </c>
      <c r="V99" s="9">
        <v>3.4610885963503359</v>
      </c>
      <c r="W99" s="9">
        <v>4.2464269694448378</v>
      </c>
      <c r="X99" s="30">
        <f t="shared" si="11"/>
        <v>7.7075155657951733</v>
      </c>
      <c r="Z99" s="9" t="s">
        <v>142</v>
      </c>
      <c r="AA99" s="9" t="s">
        <v>120</v>
      </c>
      <c r="AB99" s="15" t="s">
        <v>152</v>
      </c>
      <c r="AC99" s="9" t="s">
        <v>34</v>
      </c>
      <c r="AD99" s="14" t="s">
        <v>154</v>
      </c>
      <c r="AE99" s="9">
        <v>-32.59473333333333</v>
      </c>
      <c r="AF99" s="9">
        <v>115.84555</v>
      </c>
    </row>
    <row r="100" spans="1:36" x14ac:dyDescent="0.2">
      <c r="A100" s="9">
        <v>141</v>
      </c>
      <c r="B100" s="25">
        <v>8.5000000000000006E-2</v>
      </c>
      <c r="C100" s="25">
        <v>1.3720000000000001</v>
      </c>
      <c r="D100" s="10">
        <v>4.0999999999999996</v>
      </c>
      <c r="E100" s="10">
        <v>-28.2</v>
      </c>
      <c r="F100" s="27">
        <v>1.4357849040139616</v>
      </c>
      <c r="G100" s="11">
        <v>-28.133112000000001</v>
      </c>
      <c r="H100" s="12">
        <f t="shared" si="6"/>
        <v>6.0714285714285722E-3</v>
      </c>
      <c r="I100" s="12">
        <f t="shared" si="7"/>
        <v>0.11433333333333334</v>
      </c>
      <c r="J100" s="12">
        <f t="shared" si="8"/>
        <v>0.11964874200116347</v>
      </c>
      <c r="K100" s="34">
        <f t="shared" si="9"/>
        <v>18.831372549019608</v>
      </c>
      <c r="L100" s="11">
        <f t="shared" si="10"/>
        <v>19.70685162372104</v>
      </c>
      <c r="M100" s="13">
        <v>5</v>
      </c>
      <c r="N100" s="9">
        <v>3.5</v>
      </c>
      <c r="O100" s="9">
        <v>4</v>
      </c>
      <c r="P100" s="30">
        <v>12.5</v>
      </c>
      <c r="Q100" s="13">
        <v>2</v>
      </c>
      <c r="R100" s="9">
        <v>12</v>
      </c>
      <c r="S100" s="30">
        <v>0</v>
      </c>
      <c r="T100" s="13">
        <v>0.16325944210983442</v>
      </c>
      <c r="U100" s="9">
        <v>95.40591997382613</v>
      </c>
      <c r="V100" s="9">
        <v>1.7788734893543392</v>
      </c>
      <c r="W100" s="9">
        <v>2.8152065368195287</v>
      </c>
      <c r="X100" s="30">
        <f t="shared" si="11"/>
        <v>4.5940800261738683</v>
      </c>
      <c r="Z100" s="9" t="s">
        <v>142</v>
      </c>
      <c r="AA100" s="9" t="s">
        <v>120</v>
      </c>
      <c r="AB100" s="15" t="s">
        <v>152</v>
      </c>
      <c r="AC100" s="9" t="s">
        <v>34</v>
      </c>
      <c r="AD100" s="14" t="s">
        <v>155</v>
      </c>
      <c r="AE100" s="9">
        <v>-32.5946</v>
      </c>
      <c r="AF100" s="9">
        <v>115.85598333333333</v>
      </c>
    </row>
    <row r="101" spans="1:36" x14ac:dyDescent="0.2">
      <c r="A101" s="9">
        <v>143</v>
      </c>
      <c r="B101" s="26">
        <v>0.30345885695760794</v>
      </c>
      <c r="C101" s="26">
        <v>3.9799199832185974</v>
      </c>
      <c r="D101" s="11">
        <v>4.0090000000000003</v>
      </c>
      <c r="E101" s="11">
        <v>-27.972156099999999</v>
      </c>
      <c r="F101" s="27">
        <v>3.9020811312790205</v>
      </c>
      <c r="G101" s="11">
        <v>-28.752907200000003</v>
      </c>
      <c r="H101" s="12">
        <f t="shared" si="6"/>
        <v>2.1675632639829138E-2</v>
      </c>
      <c r="I101" s="12">
        <f t="shared" si="7"/>
        <v>0.33165999860154977</v>
      </c>
      <c r="J101" s="12">
        <f t="shared" si="8"/>
        <v>0.32517342760658502</v>
      </c>
      <c r="K101" s="34">
        <f t="shared" si="9"/>
        <v>15.3010527587611</v>
      </c>
      <c r="L101" s="11">
        <f t="shared" si="10"/>
        <v>15.001796395509878</v>
      </c>
      <c r="M101" s="13">
        <v>5</v>
      </c>
      <c r="N101" s="9">
        <v>0</v>
      </c>
      <c r="O101" s="9">
        <v>0</v>
      </c>
      <c r="P101" s="30">
        <v>5</v>
      </c>
      <c r="Q101" s="13">
        <v>1.7</v>
      </c>
      <c r="R101" s="9">
        <v>11</v>
      </c>
      <c r="S101" s="30">
        <v>0.25</v>
      </c>
      <c r="T101" s="13">
        <v>0.10916192388430145</v>
      </c>
      <c r="U101" s="9">
        <v>73.496057857244978</v>
      </c>
      <c r="V101" s="9">
        <v>16.622578168617579</v>
      </c>
      <c r="W101" s="9">
        <v>9.8813639741374466</v>
      </c>
      <c r="X101" s="30">
        <f t="shared" si="11"/>
        <v>26.503942142755026</v>
      </c>
      <c r="Z101" s="9" t="s">
        <v>142</v>
      </c>
      <c r="AA101" s="9" t="s">
        <v>120</v>
      </c>
      <c r="AB101" s="15" t="s">
        <v>152</v>
      </c>
      <c r="AC101" s="23" t="s">
        <v>36</v>
      </c>
      <c r="AD101" s="15" t="s">
        <v>156</v>
      </c>
      <c r="AE101" s="9">
        <v>-32.595316666666669</v>
      </c>
      <c r="AF101" s="9">
        <v>115.86091666666667</v>
      </c>
    </row>
    <row r="102" spans="1:36" s="15" customFormat="1" x14ac:dyDescent="0.2">
      <c r="A102" s="15">
        <v>144</v>
      </c>
      <c r="B102" s="27">
        <v>0.38004778440625653</v>
      </c>
      <c r="C102" s="27">
        <v>4.8089936188525817</v>
      </c>
      <c r="D102" s="16">
        <v>4.5129999999999999</v>
      </c>
      <c r="E102" s="16">
        <v>-28.566357000000004</v>
      </c>
      <c r="F102" s="27">
        <v>4.6243917219421604</v>
      </c>
      <c r="G102" s="16">
        <v>-28.687665600000003</v>
      </c>
      <c r="H102" s="12">
        <f t="shared" si="6"/>
        <v>2.7146270314732608E-2</v>
      </c>
      <c r="I102" s="12">
        <f t="shared" si="7"/>
        <v>0.40074946823771512</v>
      </c>
      <c r="J102" s="12">
        <f t="shared" si="8"/>
        <v>0.38536597682851337</v>
      </c>
      <c r="K102" s="34">
        <f t="shared" si="9"/>
        <v>14.762597719371547</v>
      </c>
      <c r="L102" s="11">
        <f t="shared" si="10"/>
        <v>14.195908769808817</v>
      </c>
      <c r="M102" s="17">
        <v>4.5</v>
      </c>
      <c r="N102" s="15">
        <v>0</v>
      </c>
      <c r="O102" s="15">
        <v>0</v>
      </c>
      <c r="P102" s="30">
        <v>4.5</v>
      </c>
      <c r="Q102" s="17">
        <v>2.1</v>
      </c>
      <c r="R102" s="15">
        <v>28</v>
      </c>
      <c r="S102" s="30">
        <v>0</v>
      </c>
      <c r="T102" s="17">
        <v>0.15997849888974899</v>
      </c>
      <c r="U102" s="15">
        <v>65.418292247743196</v>
      </c>
      <c r="V102" s="15">
        <v>22.386545462026699</v>
      </c>
      <c r="W102" s="15">
        <v>12.195162290230201</v>
      </c>
      <c r="X102" s="30">
        <f t="shared" si="11"/>
        <v>34.581707752256904</v>
      </c>
      <c r="Y102" s="13"/>
      <c r="Z102" s="15" t="s">
        <v>142</v>
      </c>
      <c r="AA102" s="15" t="s">
        <v>120</v>
      </c>
      <c r="AB102" s="15" t="s">
        <v>152</v>
      </c>
      <c r="AC102" s="15" t="s">
        <v>36</v>
      </c>
      <c r="AD102" s="15" t="s">
        <v>157</v>
      </c>
      <c r="AE102" s="15">
        <v>-32.58956666666667</v>
      </c>
      <c r="AF102" s="15">
        <v>115.86653333333334</v>
      </c>
      <c r="AI102" s="9"/>
      <c r="AJ102" s="9"/>
    </row>
    <row r="103" spans="1:36" s="18" customFormat="1" x14ac:dyDescent="0.2">
      <c r="A103" s="18" t="s">
        <v>158</v>
      </c>
      <c r="B103" s="28">
        <v>0.37477612909931912</v>
      </c>
      <c r="C103" s="28">
        <v>4.6909046827087995</v>
      </c>
      <c r="D103" s="19">
        <v>4.2939999999999996</v>
      </c>
      <c r="E103" s="19">
        <v>-28.421602200000002</v>
      </c>
      <c r="F103" s="28">
        <v>4.5057031360647439</v>
      </c>
      <c r="G103" s="19">
        <v>-28.646889600000002</v>
      </c>
      <c r="H103" s="12">
        <f t="shared" si="6"/>
        <v>2.6769723507094223E-2</v>
      </c>
      <c r="I103" s="12">
        <f t="shared" si="7"/>
        <v>0.39090872355906664</v>
      </c>
      <c r="J103" s="12">
        <f t="shared" si="8"/>
        <v>0.37547526133872866</v>
      </c>
      <c r="K103" s="34">
        <f t="shared" si="9"/>
        <v>14.602643297958316</v>
      </c>
      <c r="L103" s="11">
        <f t="shared" si="10"/>
        <v>14.026116528219809</v>
      </c>
      <c r="M103" s="20">
        <v>4.5</v>
      </c>
      <c r="N103" s="18">
        <v>0</v>
      </c>
      <c r="O103" s="18">
        <v>0</v>
      </c>
      <c r="P103" s="35">
        <v>4.5</v>
      </c>
      <c r="Q103" s="20">
        <v>2.1</v>
      </c>
      <c r="R103" s="18">
        <v>18.25</v>
      </c>
      <c r="S103" s="35">
        <v>0.5</v>
      </c>
      <c r="T103" s="20">
        <v>8.2763369594724398E-2</v>
      </c>
      <c r="U103" s="18">
        <v>58.479573754564598</v>
      </c>
      <c r="V103" s="18">
        <v>27.364964439598801</v>
      </c>
      <c r="W103" s="18">
        <v>14.1554618058366</v>
      </c>
      <c r="X103" s="30">
        <f t="shared" si="11"/>
        <v>41.520426245435402</v>
      </c>
      <c r="Y103" s="13"/>
      <c r="Z103" s="18" t="s">
        <v>142</v>
      </c>
      <c r="AA103" s="18" t="s">
        <v>120</v>
      </c>
      <c r="AB103" s="18" t="s">
        <v>152</v>
      </c>
      <c r="AC103" s="18" t="s">
        <v>36</v>
      </c>
      <c r="AD103" s="18" t="s">
        <v>159</v>
      </c>
      <c r="AI103" s="9"/>
      <c r="AJ103" s="9"/>
    </row>
    <row r="104" spans="1:36" x14ac:dyDescent="0.2">
      <c r="A104" s="9">
        <v>147</v>
      </c>
      <c r="B104" s="25">
        <v>0.11899999999999999</v>
      </c>
      <c r="C104" s="25">
        <v>2.0019999999999998</v>
      </c>
      <c r="D104" s="10">
        <v>3.4</v>
      </c>
      <c r="E104" s="10">
        <v>-27.5</v>
      </c>
      <c r="F104" s="27">
        <v>2.0066337288000637</v>
      </c>
      <c r="G104" s="11">
        <v>-28.209567</v>
      </c>
      <c r="H104" s="12">
        <f t="shared" si="6"/>
        <v>8.4999999999999989E-3</v>
      </c>
      <c r="I104" s="12">
        <f t="shared" si="7"/>
        <v>0.16683333333333331</v>
      </c>
      <c r="J104" s="12">
        <f t="shared" si="8"/>
        <v>0.16721947740000531</v>
      </c>
      <c r="K104" s="34">
        <f t="shared" si="9"/>
        <v>19.627450980392155</v>
      </c>
      <c r="L104" s="11">
        <f t="shared" si="10"/>
        <v>19.672879694118276</v>
      </c>
      <c r="M104" s="13">
        <v>5</v>
      </c>
      <c r="N104" s="9">
        <v>1.5</v>
      </c>
      <c r="O104" s="9">
        <v>2</v>
      </c>
      <c r="P104" s="30">
        <v>8.5</v>
      </c>
      <c r="Q104" s="13">
        <v>0.7</v>
      </c>
      <c r="R104" s="9">
        <v>30</v>
      </c>
      <c r="S104" s="30">
        <v>1</v>
      </c>
      <c r="T104" s="13">
        <v>0.2046273054676416</v>
      </c>
      <c r="U104" s="9">
        <v>52.906678371492767</v>
      </c>
      <c r="V104" s="9">
        <v>28.192029065893138</v>
      </c>
      <c r="W104" s="9">
        <v>18.901292562614096</v>
      </c>
      <c r="X104" s="30">
        <f t="shared" si="11"/>
        <v>47.093321628507233</v>
      </c>
      <c r="Z104" s="9" t="s">
        <v>142</v>
      </c>
      <c r="AA104" s="15" t="s">
        <v>120</v>
      </c>
      <c r="AB104" s="15" t="s">
        <v>152</v>
      </c>
      <c r="AC104" s="9" t="s">
        <v>36</v>
      </c>
      <c r="AD104" s="14" t="s">
        <v>160</v>
      </c>
      <c r="AE104" s="9">
        <v>-32.594366666666666</v>
      </c>
      <c r="AF104" s="9">
        <v>115.85331666666667</v>
      </c>
    </row>
    <row r="105" spans="1:36" x14ac:dyDescent="0.2">
      <c r="A105" s="9">
        <v>149</v>
      </c>
      <c r="B105" s="25">
        <v>5.8000000000000003E-2</v>
      </c>
      <c r="C105" s="25">
        <v>1.19</v>
      </c>
      <c r="D105" s="10">
        <v>3.8</v>
      </c>
      <c r="E105" s="10">
        <v>-27.6</v>
      </c>
      <c r="F105" s="27">
        <v>1.5691338885507167</v>
      </c>
      <c r="G105" s="11">
        <v>-28.224858000000001</v>
      </c>
      <c r="H105" s="12">
        <f t="shared" si="6"/>
        <v>4.1428571428571434E-3</v>
      </c>
      <c r="I105" s="12">
        <f t="shared" si="7"/>
        <v>9.9166666666666667E-2</v>
      </c>
      <c r="J105" s="12">
        <f t="shared" si="8"/>
        <v>0.13076115737922639</v>
      </c>
      <c r="K105" s="34">
        <f t="shared" si="9"/>
        <v>23.9367816091954</v>
      </c>
      <c r="L105" s="11">
        <f t="shared" si="10"/>
        <v>31.563037988089125</v>
      </c>
      <c r="M105" s="13">
        <v>5</v>
      </c>
      <c r="N105" s="9">
        <v>4</v>
      </c>
      <c r="O105" s="9">
        <v>4</v>
      </c>
      <c r="P105" s="30">
        <v>13</v>
      </c>
      <c r="Q105" s="13">
        <v>1.4</v>
      </c>
      <c r="R105" s="9">
        <v>13.25</v>
      </c>
      <c r="S105" s="30">
        <v>1</v>
      </c>
      <c r="T105" s="13">
        <v>0.92028214341857961</v>
      </c>
      <c r="U105" s="9">
        <v>91.476960296052255</v>
      </c>
      <c r="V105" s="9">
        <v>5.8218092743112067</v>
      </c>
      <c r="W105" s="9">
        <v>2.7012304296365413</v>
      </c>
      <c r="X105" s="30">
        <f t="shared" si="11"/>
        <v>8.5230397039477488</v>
      </c>
      <c r="Z105" s="9" t="s">
        <v>142</v>
      </c>
      <c r="AA105" s="15" t="s">
        <v>120</v>
      </c>
      <c r="AB105" s="15" t="s">
        <v>152</v>
      </c>
      <c r="AC105" s="9" t="s">
        <v>34</v>
      </c>
      <c r="AD105" s="14" t="s">
        <v>161</v>
      </c>
      <c r="AE105" s="9">
        <v>-32.598921871584302</v>
      </c>
      <c r="AF105" s="9">
        <v>115.87651596907</v>
      </c>
    </row>
    <row r="106" spans="1:36" x14ac:dyDescent="0.2">
      <c r="A106" s="9">
        <v>151</v>
      </c>
      <c r="B106" s="25">
        <v>0.34899999999999998</v>
      </c>
      <c r="C106" s="25">
        <v>6.0620000000000003</v>
      </c>
      <c r="D106" s="10">
        <v>4.3</v>
      </c>
      <c r="E106" s="10">
        <v>-27.9</v>
      </c>
      <c r="F106" s="27">
        <v>6.2314749799304252</v>
      </c>
      <c r="G106" s="11">
        <v>-28.429757400000003</v>
      </c>
      <c r="H106" s="12">
        <f t="shared" si="6"/>
        <v>2.4928571428571428E-2</v>
      </c>
      <c r="I106" s="12">
        <f t="shared" si="7"/>
        <v>0.50516666666666665</v>
      </c>
      <c r="J106" s="12">
        <f t="shared" si="8"/>
        <v>0.5192895816608688</v>
      </c>
      <c r="K106" s="34">
        <f t="shared" si="9"/>
        <v>20.264565425023878</v>
      </c>
      <c r="L106" s="11">
        <f t="shared" si="10"/>
        <v>20.831100696997602</v>
      </c>
      <c r="M106" s="13">
        <v>3.5</v>
      </c>
      <c r="N106" s="9">
        <v>0</v>
      </c>
      <c r="O106" s="9">
        <v>0</v>
      </c>
      <c r="P106" s="30">
        <v>3.5</v>
      </c>
      <c r="Q106" s="13">
        <v>2</v>
      </c>
      <c r="R106" s="9">
        <v>24.5</v>
      </c>
      <c r="S106" s="30">
        <v>0.5</v>
      </c>
      <c r="T106" s="13">
        <v>5.6271958943133349</v>
      </c>
      <c r="U106" s="9">
        <v>59.640906067251954</v>
      </c>
      <c r="V106" s="9">
        <v>27.369319169937956</v>
      </c>
      <c r="W106" s="9">
        <v>12.989774762810088</v>
      </c>
      <c r="X106" s="30">
        <f t="shared" si="11"/>
        <v>40.359093932748046</v>
      </c>
      <c r="Z106" s="9" t="s">
        <v>142</v>
      </c>
      <c r="AA106" s="15" t="s">
        <v>120</v>
      </c>
      <c r="AB106" s="15" t="s">
        <v>152</v>
      </c>
      <c r="AC106" s="23" t="s">
        <v>36</v>
      </c>
      <c r="AD106" s="14" t="s">
        <v>162</v>
      </c>
      <c r="AE106" s="9">
        <v>-32.601349999999996</v>
      </c>
      <c r="AF106" s="9">
        <v>115.87093333333334</v>
      </c>
    </row>
    <row r="107" spans="1:36" x14ac:dyDescent="0.2">
      <c r="A107" s="9">
        <v>153</v>
      </c>
      <c r="B107" s="25">
        <v>0.24199999999999999</v>
      </c>
      <c r="C107" s="25">
        <v>4.22</v>
      </c>
      <c r="D107" s="10">
        <v>4.2</v>
      </c>
      <c r="E107" s="10">
        <v>-27.4</v>
      </c>
      <c r="F107" s="27">
        <v>3.986526654337863</v>
      </c>
      <c r="G107" s="11">
        <v>-28.354321800000001</v>
      </c>
      <c r="H107" s="12">
        <f t="shared" si="6"/>
        <v>1.7285714285714286E-2</v>
      </c>
      <c r="I107" s="12">
        <f t="shared" si="7"/>
        <v>0.35166666666666663</v>
      </c>
      <c r="J107" s="12">
        <f t="shared" si="8"/>
        <v>0.33221055452815523</v>
      </c>
      <c r="K107" s="34">
        <f t="shared" si="9"/>
        <v>20.344352617079888</v>
      </c>
      <c r="L107" s="11">
        <f t="shared" si="10"/>
        <v>19.218792410719725</v>
      </c>
      <c r="M107" s="13">
        <v>5</v>
      </c>
      <c r="N107" s="9">
        <v>4</v>
      </c>
      <c r="O107" s="9">
        <v>3</v>
      </c>
      <c r="P107" s="30">
        <v>12</v>
      </c>
      <c r="Q107" s="13">
        <v>0.6</v>
      </c>
      <c r="R107" s="9">
        <v>15.5</v>
      </c>
      <c r="S107" s="30">
        <v>1.5</v>
      </c>
      <c r="T107" s="13">
        <v>0.30412207054415547</v>
      </c>
      <c r="U107" s="9">
        <v>76.66574346012068</v>
      </c>
      <c r="V107" s="9">
        <v>15.349144236601745</v>
      </c>
      <c r="W107" s="9">
        <v>7.9851123032775746</v>
      </c>
      <c r="X107" s="30">
        <f t="shared" si="11"/>
        <v>23.33425653987932</v>
      </c>
      <c r="Z107" s="9" t="s">
        <v>142</v>
      </c>
      <c r="AA107" s="15" t="s">
        <v>120</v>
      </c>
      <c r="AB107" s="15" t="s">
        <v>152</v>
      </c>
      <c r="AC107" s="9" t="s">
        <v>34</v>
      </c>
      <c r="AD107" s="14" t="s">
        <v>163</v>
      </c>
      <c r="AE107" s="9">
        <v>-32.607900000000001</v>
      </c>
      <c r="AF107" s="9">
        <v>115.87566666666666</v>
      </c>
    </row>
    <row r="108" spans="1:36" x14ac:dyDescent="0.2">
      <c r="A108" s="9">
        <v>155</v>
      </c>
      <c r="B108" s="25">
        <v>0.373</v>
      </c>
      <c r="C108" s="25">
        <v>5.03</v>
      </c>
      <c r="D108" s="10">
        <v>4.7</v>
      </c>
      <c r="E108" s="10">
        <v>-28.7</v>
      </c>
      <c r="F108" s="27">
        <v>4.8617522866673841</v>
      </c>
      <c r="G108" s="11">
        <v>-29.126007600000001</v>
      </c>
      <c r="H108" s="12">
        <f t="shared" si="6"/>
        <v>2.6642857142857142E-2</v>
      </c>
      <c r="I108" s="12">
        <f t="shared" si="7"/>
        <v>0.41916666666666669</v>
      </c>
      <c r="J108" s="12">
        <f t="shared" si="8"/>
        <v>0.40514602388894866</v>
      </c>
      <c r="K108" s="34">
        <f t="shared" si="9"/>
        <v>15.732797140303845</v>
      </c>
      <c r="L108" s="11">
        <f t="shared" si="10"/>
        <v>15.206553175456518</v>
      </c>
      <c r="M108" s="13">
        <v>3.5</v>
      </c>
      <c r="N108" s="9">
        <v>3.5</v>
      </c>
      <c r="O108" s="9">
        <v>3</v>
      </c>
      <c r="P108" s="30">
        <v>10</v>
      </c>
      <c r="Q108" s="13">
        <v>1</v>
      </c>
      <c r="R108" s="9">
        <v>22.5</v>
      </c>
      <c r="S108" s="30">
        <v>4</v>
      </c>
      <c r="T108" s="13">
        <v>0.3201261634058728</v>
      </c>
      <c r="U108" s="9">
        <v>78.456644411864403</v>
      </c>
      <c r="V108" s="9">
        <v>13.211518774552772</v>
      </c>
      <c r="W108" s="9">
        <v>8.3318368135828305</v>
      </c>
      <c r="X108" s="30">
        <f t="shared" si="11"/>
        <v>21.543355588135604</v>
      </c>
      <c r="Z108" s="9" t="s">
        <v>142</v>
      </c>
      <c r="AA108" s="15" t="s">
        <v>120</v>
      </c>
      <c r="AB108" s="15" t="s">
        <v>152</v>
      </c>
      <c r="AC108" s="9" t="s">
        <v>34</v>
      </c>
      <c r="AD108" s="14" t="s">
        <v>164</v>
      </c>
      <c r="AE108" s="9">
        <v>-32.613050000000001</v>
      </c>
      <c r="AF108" s="9">
        <v>115.8687</v>
      </c>
    </row>
    <row r="109" spans="1:36" x14ac:dyDescent="0.2">
      <c r="A109" s="9">
        <v>158</v>
      </c>
      <c r="B109" s="25">
        <v>6.6000000000000003E-2</v>
      </c>
      <c r="C109" s="25">
        <v>0.86099999999999999</v>
      </c>
      <c r="D109" s="10">
        <v>5.2</v>
      </c>
      <c r="E109" s="10">
        <v>-28.4</v>
      </c>
      <c r="F109" s="27">
        <v>0.93449799031476999</v>
      </c>
      <c r="G109" s="11">
        <v>-28.544949600000002</v>
      </c>
      <c r="H109" s="12">
        <f t="shared" si="6"/>
        <v>4.7142857142857143E-3</v>
      </c>
      <c r="I109" s="12">
        <f t="shared" si="7"/>
        <v>7.1749999999999994E-2</v>
      </c>
      <c r="J109" s="12">
        <f t="shared" si="8"/>
        <v>7.7874832526230828E-2</v>
      </c>
      <c r="K109" s="34">
        <f t="shared" si="9"/>
        <v>15.219696969696969</v>
      </c>
      <c r="L109" s="11">
        <f t="shared" si="10"/>
        <v>16.518903869200479</v>
      </c>
      <c r="M109" s="13">
        <v>5</v>
      </c>
      <c r="N109" s="9">
        <v>4</v>
      </c>
      <c r="O109" s="9">
        <v>4</v>
      </c>
      <c r="P109" s="30">
        <v>13</v>
      </c>
      <c r="Q109" s="13">
        <v>0.5</v>
      </c>
      <c r="R109" s="9">
        <v>17</v>
      </c>
      <c r="S109" s="30">
        <v>1.5</v>
      </c>
      <c r="T109" s="13">
        <v>1.3475499856822816E-2</v>
      </c>
      <c r="U109" s="9">
        <v>96.024119342599391</v>
      </c>
      <c r="V109" s="9">
        <v>2.9873250071468505</v>
      </c>
      <c r="W109" s="9">
        <v>0.98855565025376457</v>
      </c>
      <c r="X109" s="30">
        <f t="shared" si="11"/>
        <v>3.9758806574006149</v>
      </c>
      <c r="Z109" s="9" t="s">
        <v>142</v>
      </c>
      <c r="AA109" s="15" t="s">
        <v>120</v>
      </c>
      <c r="AB109" s="15" t="s">
        <v>152</v>
      </c>
      <c r="AC109" s="9" t="s">
        <v>34</v>
      </c>
      <c r="AD109" s="14" t="s">
        <v>165</v>
      </c>
      <c r="AE109" s="9">
        <v>-32.621953727375903</v>
      </c>
      <c r="AF109" s="9">
        <v>115.86901975185501</v>
      </c>
    </row>
    <row r="110" spans="1:36" x14ac:dyDescent="0.2">
      <c r="A110" s="9">
        <v>160</v>
      </c>
      <c r="B110" s="25">
        <v>0.185</v>
      </c>
      <c r="C110" s="25">
        <v>3.5270000000000001</v>
      </c>
      <c r="D110" s="10">
        <v>4.4000000000000004</v>
      </c>
      <c r="E110" s="10">
        <v>-28.1</v>
      </c>
      <c r="F110" s="27">
        <v>3.2849630865021129</v>
      </c>
      <c r="G110" s="11">
        <v>-28.643831400000003</v>
      </c>
      <c r="H110" s="12">
        <f t="shared" si="6"/>
        <v>1.3214285714285715E-2</v>
      </c>
      <c r="I110" s="12">
        <f t="shared" si="7"/>
        <v>0.29391666666666666</v>
      </c>
      <c r="J110" s="12">
        <f t="shared" si="8"/>
        <v>0.27374692387517607</v>
      </c>
      <c r="K110" s="34">
        <f t="shared" si="9"/>
        <v>22.24234234234234</v>
      </c>
      <c r="L110" s="11">
        <f t="shared" si="10"/>
        <v>20.715983428391702</v>
      </c>
      <c r="M110" s="13">
        <v>2</v>
      </c>
      <c r="N110" s="9">
        <v>1.5</v>
      </c>
      <c r="O110" s="9">
        <v>1</v>
      </c>
      <c r="P110" s="30">
        <v>4.5</v>
      </c>
      <c r="Q110" s="13">
        <v>0.6</v>
      </c>
      <c r="R110" s="9">
        <v>21.5</v>
      </c>
      <c r="S110" s="30">
        <v>1</v>
      </c>
      <c r="T110" s="13">
        <v>1.2828649750854115</v>
      </c>
      <c r="U110" s="9">
        <v>61.063962110648632</v>
      </c>
      <c r="V110" s="9">
        <v>25.401733093219775</v>
      </c>
      <c r="W110" s="9">
        <v>13.534304796131606</v>
      </c>
      <c r="X110" s="30">
        <f t="shared" si="11"/>
        <v>38.936037889351383</v>
      </c>
      <c r="Z110" s="9" t="s">
        <v>142</v>
      </c>
      <c r="AA110" s="15" t="s">
        <v>120</v>
      </c>
      <c r="AB110" s="15" t="s">
        <v>152</v>
      </c>
      <c r="AC110" s="9" t="s">
        <v>107</v>
      </c>
      <c r="AD110" s="14" t="s">
        <v>166</v>
      </c>
      <c r="AE110" s="9">
        <v>-32.624716666666664</v>
      </c>
      <c r="AF110" s="9">
        <v>115.87528333333333</v>
      </c>
    </row>
    <row r="112" spans="1:36" x14ac:dyDescent="0.2">
      <c r="F112" s="27"/>
      <c r="G112" s="11"/>
      <c r="H112" s="11"/>
      <c r="I112" s="11"/>
      <c r="J112" s="11"/>
      <c r="K112" s="34"/>
      <c r="L1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Murdoch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Hallett</dc:creator>
  <cp:lastModifiedBy>Christopher Hallett</cp:lastModifiedBy>
  <dcterms:created xsi:type="dcterms:W3CDTF">2018-02-08T03:31:22Z</dcterms:created>
  <dcterms:modified xsi:type="dcterms:W3CDTF">2018-02-08T03:32:34Z</dcterms:modified>
</cp:coreProperties>
</file>