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lesknight/Documents/GitHub/aed-science/tables/"/>
    </mc:Choice>
  </mc:AlternateContent>
  <xr:revisionPtr revIDLastSave="0" documentId="13_ncr:1_{3ECDB420-9A0F-1E40-943F-9904D11507D3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Pelagic" sheetId="1" r:id="rId1"/>
    <sheet name="Sed flux" sheetId="2" r:id="rId2"/>
    <sheet name="aed_carb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" i="1" l="1"/>
  <c r="G107" i="1"/>
  <c r="H106" i="1"/>
  <c r="G106" i="1"/>
  <c r="H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Peisheng Huang</author>
  </authors>
  <commentList>
    <comment ref="H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no max limit for DIC</t>
        </r>
      </text>
    </comment>
    <comment ref="I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Peisheng Huang:</t>
        </r>
        <r>
          <rPr>
            <sz val="9"/>
            <color indexed="81"/>
            <rFont val="Tahoma"/>
            <family val="2"/>
          </rPr>
          <t xml:space="preserve">
the unit is ATM</t>
        </r>
      </text>
    </comment>
  </commentList>
</comments>
</file>

<file path=xl/sharedStrings.xml><?xml version="1.0" encoding="utf-8"?>
<sst xmlns="http://schemas.openxmlformats.org/spreadsheetml/2006/main" count="912" uniqueCount="516">
  <si>
    <t>Oxygen</t>
  </si>
  <si>
    <t>Name</t>
  </si>
  <si>
    <t>Label</t>
  </si>
  <si>
    <t>Units</t>
  </si>
  <si>
    <t>Min</t>
  </si>
  <si>
    <t>Max</t>
  </si>
  <si>
    <t>Carbon</t>
  </si>
  <si>
    <t>Ionic strength</t>
  </si>
  <si>
    <t>ionic</t>
  </si>
  <si>
    <t>-</t>
  </si>
  <si>
    <t>Atmospheric CO2 concentration</t>
  </si>
  <si>
    <t>atm_co2</t>
  </si>
  <si>
    <t>atmospheres</t>
  </si>
  <si>
    <t>Atmospheric CH4 concentration</t>
  </si>
  <si>
    <t>atm_ch4</t>
  </si>
  <si>
    <t>Rch4ox</t>
  </si>
  <si>
    <t>Kch4ox</t>
  </si>
  <si>
    <t>vTch4ox</t>
  </si>
  <si>
    <t>CH4 Half sat oxy concentration</t>
  </si>
  <si>
    <t>CH4 oxidation temperature coefficient</t>
  </si>
  <si>
    <t>Silica</t>
  </si>
  <si>
    <t>Nitrogen</t>
  </si>
  <si>
    <t>Rnitrif</t>
  </si>
  <si>
    <t>Maximum nitrification rate</t>
  </si>
  <si>
    <t>Nitrification oxygen half saturation concentration</t>
  </si>
  <si>
    <t>Knitrif</t>
  </si>
  <si>
    <t>mmol O2 / m3</t>
  </si>
  <si>
    <t>Max CH4 oxidation rate</t>
  </si>
  <si>
    <t>Nitrification temperature coefficient</t>
  </si>
  <si>
    <t>theta_nitrif</t>
  </si>
  <si>
    <t>Maximum denitrification rate</t>
  </si>
  <si>
    <t>Rdenit</t>
  </si>
  <si>
    <t>Kdenit</t>
  </si>
  <si>
    <t>theta_denit</t>
  </si>
  <si>
    <t>Maximum anammox rate</t>
  </si>
  <si>
    <t>Ranammox</t>
  </si>
  <si>
    <t>Anammox nitrate half saturation concentration</t>
  </si>
  <si>
    <t>Anammox ammonia half saturation concentration</t>
  </si>
  <si>
    <t>mmol NO3 / m3</t>
  </si>
  <si>
    <t>mmol NH4 / m3</t>
  </si>
  <si>
    <t>Maximum DNRA rate</t>
  </si>
  <si>
    <t>DNRA oxygen half saturation concentration</t>
  </si>
  <si>
    <t>atm_din_dd</t>
  </si>
  <si>
    <t>mmol N / m2 / d</t>
  </si>
  <si>
    <t>Atmospheric DIN dry deposition rate</t>
  </si>
  <si>
    <t>atm_din_conc</t>
  </si>
  <si>
    <t>Atmospheric DIN wet deposition rate</t>
  </si>
  <si>
    <t>Maximum denitrification rate of nitrous oxide</t>
  </si>
  <si>
    <t>Rn2o</t>
  </si>
  <si>
    <t>Atmospheric nitrous oxide concentration</t>
  </si>
  <si>
    <t>atm_n2o</t>
  </si>
  <si>
    <t>/d</t>
  </si>
  <si>
    <t>Deammonification oxygen half saturation concentration</t>
  </si>
  <si>
    <t>Kin_deamm</t>
  </si>
  <si>
    <t>Kpart_ammox</t>
  </si>
  <si>
    <t>Nitritation and nitrousation oxygen half saturation concentration</t>
  </si>
  <si>
    <t>Rno2o2</t>
  </si>
  <si>
    <t>Rnh4o2</t>
  </si>
  <si>
    <t>Rnh4no2</t>
  </si>
  <si>
    <t>Maximum ammonia oxidation rate</t>
  </si>
  <si>
    <t>Maximum deammonification rate</t>
  </si>
  <si>
    <t>FRP DIP wet deposition rate</t>
  </si>
  <si>
    <t>atm_pip_dd</t>
  </si>
  <si>
    <t>FRP PIP dry deposition rate</t>
  </si>
  <si>
    <t>atm_frp_conc</t>
  </si>
  <si>
    <t>FRP K adsorption ratio</t>
  </si>
  <si>
    <t>Kpo4p</t>
  </si>
  <si>
    <t xml:space="preserve"> </t>
  </si>
  <si>
    <t>Kadsratio</t>
  </si>
  <si>
    <t>Qmax</t>
  </si>
  <si>
    <t>FRP adsorption Q max</t>
  </si>
  <si>
    <t>Organics</t>
  </si>
  <si>
    <t>Maximum POC hydrolysis rate</t>
  </si>
  <si>
    <t>Rpoc_hydrol</t>
  </si>
  <si>
    <t>Maximum PON hydrolysis rate</t>
  </si>
  <si>
    <t>Maximum POP hydrolysis rate</t>
  </si>
  <si>
    <t>Rpon_hydrol</t>
  </si>
  <si>
    <t>Rpop_hydrol</t>
  </si>
  <si>
    <t>Kpom_hydrol</t>
  </si>
  <si>
    <t>POM hydrolysis oxygen half saturation concentration</t>
  </si>
  <si>
    <t>POM hydrolysis temperature coefficient</t>
  </si>
  <si>
    <t>theta_hydrol</t>
  </si>
  <si>
    <t>Rcpom_bdown</t>
  </si>
  <si>
    <t>Maximum coarse refractory matter breakdown rate</t>
  </si>
  <si>
    <t>Fraction of coarse refractory matter that is N</t>
  </si>
  <si>
    <t>16/106</t>
  </si>
  <si>
    <t>1/106</t>
  </si>
  <si>
    <t>Fraction of coarse refractory matter that is P</t>
  </si>
  <si>
    <t>X_cpom_n</t>
  </si>
  <si>
    <t>X_cpom_p</t>
  </si>
  <si>
    <t>Maximum DOM mineralisation rate</t>
  </si>
  <si>
    <t>Rdom_minerl</t>
  </si>
  <si>
    <t>DOM mineralisation temperature coefficient</t>
  </si>
  <si>
    <t>theta_minerl</t>
  </si>
  <si>
    <t>Maximum DOM mineralisation rate multiplier</t>
  </si>
  <si>
    <t>f_an</t>
  </si>
  <si>
    <t>Maximum refractory dissolved organic matter mineralisation rate</t>
  </si>
  <si>
    <t>Rdomr_minerl</t>
  </si>
  <si>
    <t>K_nit</t>
  </si>
  <si>
    <t xml:space="preserve">DOM nitrification nitrate half saturation concentration </t>
  </si>
  <si>
    <t>mmol nit / m3</t>
  </si>
  <si>
    <t>Kin_denitrat</t>
  </si>
  <si>
    <t>Kin_denitrit</t>
  </si>
  <si>
    <t>Kin_denitrous</t>
  </si>
  <si>
    <t>Klim_denitrit</t>
  </si>
  <si>
    <t>Klim_denitrous</t>
  </si>
  <si>
    <t>mmol No2 / m3</t>
  </si>
  <si>
    <t>mmol N2o / m3</t>
  </si>
  <si>
    <t>DOM denitrousation oxygen half saturation concentration</t>
  </si>
  <si>
    <t>DOM denitratation oxygen half saturation concentration</t>
  </si>
  <si>
    <t>DOM denitritation oxygen half saturation concentration</t>
  </si>
  <si>
    <t>DOM denitritation no2 limit concentration</t>
  </si>
  <si>
    <t>DOM denitrousation n2o limit concentration</t>
  </si>
  <si>
    <t>POM denitritation no2 half saturation concentration</t>
  </si>
  <si>
    <t>KePOM</t>
  </si>
  <si>
    <t>/mmol C /m</t>
  </si>
  <si>
    <t>POM self shading light attenuation coefficient</t>
  </si>
  <si>
    <t>DOM self shading light attenuation coefficient</t>
  </si>
  <si>
    <t>KeDOM</t>
  </si>
  <si>
    <t>KeDOMR</t>
  </si>
  <si>
    <t>KeCPOM</t>
  </si>
  <si>
    <t>CPOM self shading light attenuation coefficient</t>
  </si>
  <si>
    <t>DOMR self shading light attenuation coefficient</t>
  </si>
  <si>
    <t>photo_fmin</t>
  </si>
  <si>
    <t>Proportion of DOCR photolysis to DOC</t>
  </si>
  <si>
    <t>photo_c</t>
  </si>
  <si>
    <t xml:space="preserve">Photolysis constant </t>
  </si>
  <si>
    <t>Comments</t>
  </si>
  <si>
    <t>Phytoplankton</t>
  </si>
  <si>
    <t>Minimum cell density</t>
  </si>
  <si>
    <t>min_rho</t>
  </si>
  <si>
    <t>max_rho</t>
  </si>
  <si>
    <t>kg/m3</t>
  </si>
  <si>
    <t>Maximum cell density</t>
  </si>
  <si>
    <t>Standard temperature</t>
  </si>
  <si>
    <t>Optimum temperature</t>
  </si>
  <si>
    <t>Maximum temperature</t>
  </si>
  <si>
    <t>C</t>
  </si>
  <si>
    <t>T_std</t>
  </si>
  <si>
    <t>T_opt</t>
  </si>
  <si>
    <t>T_max</t>
  </si>
  <si>
    <t>Optimum salinity</t>
  </si>
  <si>
    <t>Maximum salinity</t>
  </si>
  <si>
    <t>g/L</t>
  </si>
  <si>
    <t>S_opt</t>
  </si>
  <si>
    <t>S_maxsp</t>
  </si>
  <si>
    <t>S_bep</t>
  </si>
  <si>
    <t>Salinity limitation at various salinities depending on model</t>
  </si>
  <si>
    <t>Specific self shading coefficient</t>
  </si>
  <si>
    <t>Kephy</t>
  </si>
  <si>
    <t>Half saturation light constant for growth</t>
  </si>
  <si>
    <t>I_K</t>
  </si>
  <si>
    <t>W/m2</t>
  </si>
  <si>
    <t>Maximum internal nitrogen to carbon ratio</t>
  </si>
  <si>
    <t>X_nmax</t>
  </si>
  <si>
    <t>mmol N/mmol C</t>
  </si>
  <si>
    <t>Saturating light intensity</t>
  </si>
  <si>
    <t>I_S</t>
  </si>
  <si>
    <t>X_nmin</t>
  </si>
  <si>
    <t>Minimum internal nitrogen to carbon ratio</t>
  </si>
  <si>
    <t>Maximum internal phosphorus to carbon ratio</t>
  </si>
  <si>
    <t>Minimum internal phosphorus to carbon ratio</t>
  </si>
  <si>
    <t>X_pmax</t>
  </si>
  <si>
    <t>X_pmin</t>
  </si>
  <si>
    <t>mmol P/mmol C</t>
  </si>
  <si>
    <t>Nitrogen fixation rate</t>
  </si>
  <si>
    <t>R_nfix</t>
  </si>
  <si>
    <t>mmol N/mmol C/d</t>
  </si>
  <si>
    <t>k_nfix</t>
  </si>
  <si>
    <t>Growth rate multiplier to account for cost of N fixing at max N fix rate</t>
  </si>
  <si>
    <t>Minimum nitrogen concentration for uptake</t>
  </si>
  <si>
    <t>N_o</t>
  </si>
  <si>
    <t>mmol N/m3</t>
  </si>
  <si>
    <t xml:space="preserve">Half saturation nitrogen concentration for nitrogen uptake </t>
  </si>
  <si>
    <t>P_0</t>
  </si>
  <si>
    <t xml:space="preserve">Half saturation phosphorus concentration for phosphorus uptake </t>
  </si>
  <si>
    <t>K_N</t>
  </si>
  <si>
    <t>K_P</t>
  </si>
  <si>
    <t>mmol P/m3</t>
  </si>
  <si>
    <t>Minimum FRP concentration for uptake</t>
  </si>
  <si>
    <t>Minimum Si concentration for Si uptake</t>
  </si>
  <si>
    <t>Si_0</t>
  </si>
  <si>
    <t>mmol SiO2/m3</t>
  </si>
  <si>
    <t>Half saturation silica concentration for Si uptake</t>
  </si>
  <si>
    <t>K_Si</t>
  </si>
  <si>
    <t>Constant internal N ratio</t>
  </si>
  <si>
    <t>X_ncon</t>
  </si>
  <si>
    <t>Constant internal P ratio</t>
  </si>
  <si>
    <t>X_pcon</t>
  </si>
  <si>
    <t>X_sicon</t>
  </si>
  <si>
    <t>mmol Si/mmol C</t>
  </si>
  <si>
    <t>Constant internal Si ratio</t>
  </si>
  <si>
    <t>Maximum nitrogen uptake rate</t>
  </si>
  <si>
    <t>R_nuptake</t>
  </si>
  <si>
    <t>mmol N/m3/d</t>
  </si>
  <si>
    <t>R_puptake</t>
  </si>
  <si>
    <t>mmol P/m3/d</t>
  </si>
  <si>
    <t>Minimum concentration</t>
  </si>
  <si>
    <t>P0</t>
  </si>
  <si>
    <t>mmol C/m3</t>
  </si>
  <si>
    <t>mg C : mg Chla ratio</t>
  </si>
  <si>
    <t>Xcc</t>
  </si>
  <si>
    <t>mg C / mg Chla</t>
  </si>
  <si>
    <t>R_growth</t>
  </si>
  <si>
    <t>Growth temperature coefficient</t>
  </si>
  <si>
    <t>theta_growth</t>
  </si>
  <si>
    <t>R_resp</t>
  </si>
  <si>
    <t>Respiration temperature coefficient</t>
  </si>
  <si>
    <t>theta_resp</t>
  </si>
  <si>
    <t>Fraction of metabolic loss that is true respiration</t>
  </si>
  <si>
    <t>f_fres</t>
  </si>
  <si>
    <t>f_pr</t>
  </si>
  <si>
    <t>Fraction of primary production lost to exudation</t>
  </si>
  <si>
    <t>Fraction of metabolic loss that is DOM</t>
  </si>
  <si>
    <t>k_fdom</t>
  </si>
  <si>
    <t>POM settling velocity</t>
  </si>
  <si>
    <t>w_pom</t>
  </si>
  <si>
    <t>m/d</t>
  </si>
  <si>
    <t>POM Stokes diameter</t>
  </si>
  <si>
    <t>POM dry density</t>
  </si>
  <si>
    <t>d_pom</t>
  </si>
  <si>
    <t>rho_pom</t>
  </si>
  <si>
    <t>m</t>
  </si>
  <si>
    <t>POMR settling velocity</t>
  </si>
  <si>
    <t>POMR Stokes diameter</t>
  </si>
  <si>
    <t>POMR dry density</t>
  </si>
  <si>
    <t>w_cpom</t>
  </si>
  <si>
    <t>d_cpom</t>
  </si>
  <si>
    <t>rho_cpom</t>
  </si>
  <si>
    <t>Maximum respiration rate at 20C</t>
  </si>
  <si>
    <t>Maximum growth rate at 20C</t>
  </si>
  <si>
    <t>Sedimentation rate</t>
  </si>
  <si>
    <t>w_p</t>
  </si>
  <si>
    <t>Fsed_oxy</t>
  </si>
  <si>
    <t>mmol O2/m2/d</t>
  </si>
  <si>
    <t>Ksed_oxy</t>
  </si>
  <si>
    <t>mmol O2/m3</t>
  </si>
  <si>
    <t>Half saturation oxygen concentration for oxygen sediment flux</t>
  </si>
  <si>
    <r>
      <t xml:space="preserve">Maximum oxygen sediment flux </t>
    </r>
    <r>
      <rPr>
        <sz val="11"/>
        <color rgb="FFFF0000"/>
        <rFont val="Calibri"/>
        <family val="2"/>
        <scheme val="minor"/>
      </rPr>
      <t>at 20C?</t>
    </r>
  </si>
  <si>
    <t>Temperature coefficient for oxygen sediment flux</t>
  </si>
  <si>
    <t>theta_sed_oxy</t>
  </si>
  <si>
    <t>Fsed_dic</t>
  </si>
  <si>
    <t>Ksed_dic</t>
  </si>
  <si>
    <t>theta_sed_dic</t>
  </si>
  <si>
    <t>Temperature coefficient for dic sediment flux</t>
  </si>
  <si>
    <t>mmol C/m2/d</t>
  </si>
  <si>
    <t>Half saturation oxygen concentration for dic sediment flux</t>
  </si>
  <si>
    <t>mmol SiO2/m2/d</t>
  </si>
  <si>
    <t>Si or SiO2?</t>
  </si>
  <si>
    <t>Fsed_rsi</t>
  </si>
  <si>
    <t>Ksed_rsi</t>
  </si>
  <si>
    <t>theta_sed_rsi</t>
  </si>
  <si>
    <t>Ammonia</t>
  </si>
  <si>
    <r>
      <t xml:space="preserve">Maximum ammonia sediment flux </t>
    </r>
    <r>
      <rPr>
        <sz val="11"/>
        <color rgb="FFFF0000"/>
        <rFont val="Calibri"/>
        <family val="2"/>
        <scheme val="minor"/>
      </rPr>
      <t>at 20C?</t>
    </r>
  </si>
  <si>
    <t>Fsed_amm</t>
  </si>
  <si>
    <t>Ksed_amm</t>
  </si>
  <si>
    <t>theta_sed_amm</t>
  </si>
  <si>
    <t>mmol NH4/m2/d</t>
  </si>
  <si>
    <t>Half saturation oxygen concentration for ammonia sediment flux</t>
  </si>
  <si>
    <t>Temperature coefficient for ammonia sediment flux</t>
  </si>
  <si>
    <t>Temperature coefficient for SiO2 sediment flux</t>
  </si>
  <si>
    <t>Half saturation oxygen concentration for SiO2 sediment flux</t>
  </si>
  <si>
    <t>C or CO2?</t>
  </si>
  <si>
    <t>O or O2?</t>
  </si>
  <si>
    <t>N or NH4?</t>
  </si>
  <si>
    <t>Nitrate</t>
  </si>
  <si>
    <r>
      <t xml:space="preserve">Maximum nitrate sediment flux </t>
    </r>
    <r>
      <rPr>
        <sz val="11"/>
        <color rgb="FFFF0000"/>
        <rFont val="Calibri"/>
        <family val="2"/>
        <scheme val="minor"/>
      </rPr>
      <t>at 20C?</t>
    </r>
  </si>
  <si>
    <t>Fsed_nit</t>
  </si>
  <si>
    <t>Ksed_nit</t>
  </si>
  <si>
    <t>theta_sed_nit</t>
  </si>
  <si>
    <t>mmol NO3/m2/d</t>
  </si>
  <si>
    <t>N or NO3?</t>
  </si>
  <si>
    <t>Half saturation oxygen concentration for nitrate sediment flux</t>
  </si>
  <si>
    <t>Temperature coefficient for nitrate sediment flux</t>
  </si>
  <si>
    <t>FRP</t>
  </si>
  <si>
    <r>
      <t xml:space="preserve">Maximum FRP sediment flux </t>
    </r>
    <r>
      <rPr>
        <sz val="11"/>
        <color rgb="FFFF0000"/>
        <rFont val="Calibri"/>
        <family val="2"/>
        <scheme val="minor"/>
      </rPr>
      <t>at 20C?</t>
    </r>
  </si>
  <si>
    <t>Fsed_frp</t>
  </si>
  <si>
    <t>Ksed_frp</t>
  </si>
  <si>
    <t>theta_sed_frp</t>
  </si>
  <si>
    <t>mmol FRP/m2/d</t>
  </si>
  <si>
    <t>P or FRP?</t>
  </si>
  <si>
    <t>Half saturation oxygen concentration for FRP sediment flux</t>
  </si>
  <si>
    <t>Temperature coefficient for FRP sediment flux</t>
  </si>
  <si>
    <t>DOC</t>
  </si>
  <si>
    <r>
      <t xml:space="preserve">Maximum DOC sediment flux </t>
    </r>
    <r>
      <rPr>
        <sz val="11"/>
        <color rgb="FFFF0000"/>
        <rFont val="Calibri"/>
        <family val="2"/>
        <scheme val="minor"/>
      </rPr>
      <t>at 20C?</t>
    </r>
  </si>
  <si>
    <t>Fsed_doc</t>
  </si>
  <si>
    <t>Ksed_dom</t>
  </si>
  <si>
    <t>theta_sed_dom</t>
  </si>
  <si>
    <t>Same  for all DOM</t>
  </si>
  <si>
    <t>DON</t>
  </si>
  <si>
    <t>DOP</t>
  </si>
  <si>
    <r>
      <t xml:space="preserve">Maximum DON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</si>
  <si>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DOP sediment flux </t>
    </r>
    <r>
      <rPr>
        <sz val="11"/>
        <color rgb="FFFF0000"/>
        <rFont val="Calibri"/>
        <family val="2"/>
        <scheme val="minor"/>
      </rPr>
      <t>at 20C?</t>
    </r>
  </si>
  <si>
    <t>Fsed_don</t>
  </si>
  <si>
    <t>Fsed_dop</t>
  </si>
  <si>
    <t>mmol N/m2/d</t>
  </si>
  <si>
    <t>mmol P/m2/d</t>
  </si>
  <si>
    <r>
      <t xml:space="preserve">Maximum dic sediment flux </t>
    </r>
    <r>
      <rPr>
        <sz val="11"/>
        <color rgb="FFFF0000"/>
        <rFont val="Calibri"/>
        <family val="2"/>
        <scheme val="minor"/>
      </rPr>
      <t>at 20C?</t>
    </r>
  </si>
  <si>
    <r>
      <t xml:space="preserve">Maximum SiO2 sediment flux </t>
    </r>
    <r>
      <rPr>
        <sz val="11"/>
        <color rgb="FFFF0000"/>
        <rFont val="Calibri"/>
        <family val="2"/>
        <scheme val="minor"/>
      </rPr>
      <t>at 20C?</t>
    </r>
  </si>
  <si>
    <t>Half saturation oxygen concentration for DOM sediment flux</t>
  </si>
  <si>
    <t>Temperature coefficient for DOM sediment flux</t>
  </si>
  <si>
    <t>Phosphorus</t>
  </si>
  <si>
    <t xml:space="preserve">Confident of content - taken from code and/or science manual and/or UWA nml commentary </t>
  </si>
  <si>
    <t>Unsure of content - Michael inferred / guesstimated</t>
  </si>
  <si>
    <t>Very uncertain/missing</t>
  </si>
  <si>
    <t>FYI only</t>
  </si>
  <si>
    <t>Please confirm</t>
  </si>
  <si>
    <t>Please correct/add</t>
  </si>
  <si>
    <t>Key:</t>
  </si>
  <si>
    <t>Code comments question ppm, but that can't be right?</t>
  </si>
  <si>
    <t xml:space="preserve">AED concentration </t>
  </si>
  <si>
    <t>oxy</t>
  </si>
  <si>
    <t>M = 32 mg/mmol</t>
  </si>
  <si>
    <t>dic</t>
  </si>
  <si>
    <t>rsi</t>
  </si>
  <si>
    <t>amm</t>
  </si>
  <si>
    <t>nit</t>
  </si>
  <si>
    <t>frp</t>
  </si>
  <si>
    <t>frp_ads</t>
  </si>
  <si>
    <t>M = 12 mg/mmol</t>
  </si>
  <si>
    <t>doc</t>
  </si>
  <si>
    <t>don</t>
  </si>
  <si>
    <t>dop</t>
  </si>
  <si>
    <t>poc</t>
  </si>
  <si>
    <t>pon</t>
  </si>
  <si>
    <t>pop</t>
  </si>
  <si>
    <t>docr</t>
  </si>
  <si>
    <t>donr</t>
  </si>
  <si>
    <t>dopr</t>
  </si>
  <si>
    <t>M = 14 mg/mmol</t>
  </si>
  <si>
    <t>M = 31 mg/mmol</t>
  </si>
  <si>
    <t>cpom</t>
  </si>
  <si>
    <t>phy</t>
  </si>
  <si>
    <t>Kanmx_nit</t>
  </si>
  <si>
    <t>Kanmx_amm</t>
  </si>
  <si>
    <t>Is this at 20C?</t>
  </si>
  <si>
    <t>Should a user be able to change this?</t>
  </si>
  <si>
    <t>Units seem to be W/m2 but science manual says uE/m2/s</t>
  </si>
  <si>
    <t>As above</t>
  </si>
  <si>
    <t>Values ranges for these would be very helpful for users</t>
  </si>
  <si>
    <t>mmol FRP/m3</t>
  </si>
  <si>
    <t>Is this N (to subtract from nup)?</t>
  </si>
  <si>
    <t>Is this P or FRP? It is subtracted from frp</t>
  </si>
  <si>
    <t>Is this N (to add nup and -N_o)?</t>
  </si>
  <si>
    <t>Is this P (to add to frp and -P_0)?</t>
  </si>
  <si>
    <t>Is this Si or SiO2?</t>
  </si>
  <si>
    <t>Confirm is not mg C / micg Chla</t>
  </si>
  <si>
    <t>POC</t>
  </si>
  <si>
    <t>PON</t>
  </si>
  <si>
    <t>POP</t>
  </si>
  <si>
    <t>TWQ won't allow this, even as resus, yet</t>
  </si>
  <si>
    <t>nan</t>
  </si>
  <si>
    <t>M = 12  mg/mmol</t>
  </si>
  <si>
    <t>atmospheres (ATM)</t>
  </si>
  <si>
    <t>Literature for this is rare, assume hypoxia environmrnt here</t>
  </si>
  <si>
    <t>mmol Si/m3</t>
  </si>
  <si>
    <t>UWA feedback</t>
  </si>
  <si>
    <t>there is no max limit for Oxygen, so set as NaN</t>
  </si>
  <si>
    <t>there is no max limit for DIC, so set as NaN</t>
  </si>
  <si>
    <t>I think the unit should be mmol si/m3, but need Matt to confirm</t>
  </si>
  <si>
    <t>yes at 20C</t>
  </si>
  <si>
    <t>mmol P/ m2/ d</t>
  </si>
  <si>
    <t>Typical range</t>
  </si>
  <si>
    <t>0-500</t>
  </si>
  <si>
    <t>0-5000</t>
  </si>
  <si>
    <t>0-1</t>
  </si>
  <si>
    <t>0.1-20</t>
  </si>
  <si>
    <t>1.0-1.1</t>
  </si>
  <si>
    <t>0-0.5</t>
  </si>
  <si>
    <t>60-100</t>
  </si>
  <si>
    <t>0-0.1</t>
  </si>
  <si>
    <t>0.1-50</t>
  </si>
  <si>
    <t>user-defined</t>
  </si>
  <si>
    <t>M = 14 mg N/mmol</t>
  </si>
  <si>
    <t>M = 14 mg Si/mmol</t>
  </si>
  <si>
    <t>M = 31 mg P/mmol</t>
  </si>
  <si>
    <t>0-50</t>
  </si>
  <si>
    <t>0-2000</t>
  </si>
  <si>
    <t>0-100</t>
  </si>
  <si>
    <t>/mmol C /m3</t>
  </si>
  <si>
    <t>0-0.001</t>
  </si>
  <si>
    <t>0-1.5</t>
  </si>
  <si>
    <t>0-0.05</t>
  </si>
  <si>
    <t>500-3000</t>
  </si>
  <si>
    <t>15-25</t>
  </si>
  <si>
    <t>15-30</t>
  </si>
  <si>
    <t>20-40</t>
  </si>
  <si>
    <t>0-35</t>
  </si>
  <si>
    <t>1-100</t>
  </si>
  <si>
    <t>20-50</t>
  </si>
  <si>
    <t>the unit is mg C/mg Chla</t>
  </si>
  <si>
    <t>0.5-3</t>
  </si>
  <si>
    <t>0.02-0.1</t>
  </si>
  <si>
    <t>-100 - 0</t>
  </si>
  <si>
    <t>0-150</t>
  </si>
  <si>
    <t>-100 - 100</t>
  </si>
  <si>
    <t>Si</t>
  </si>
  <si>
    <t>N</t>
  </si>
  <si>
    <t>P</t>
  </si>
  <si>
    <t>0 - 5</t>
  </si>
  <si>
    <t>0-10</t>
  </si>
  <si>
    <t>50-250</t>
  </si>
  <si>
    <t>O2, all maximum flux are assumed to be at 20C</t>
  </si>
  <si>
    <t>mmol / m3/ s</t>
  </si>
  <si>
    <t>d</t>
  </si>
  <si>
    <t>Maximum nitritation rate = Ammonium oxidation rate</t>
  </si>
  <si>
    <t>mmol / m3 /s</t>
  </si>
  <si>
    <t>/s</t>
  </si>
  <si>
    <t>R doc mineralisation</t>
  </si>
  <si>
    <t>State variable</t>
  </si>
  <si>
    <t>AED name</t>
  </si>
  <si>
    <t>Description</t>
  </si>
  <si>
    <t>Unit</t>
  </si>
  <si>
    <t>Typical Range</t>
  </si>
  <si>
    <t>Type</t>
  </si>
  <si>
    <t>CAR_dic</t>
  </si>
  <si>
    <t>CAR_ch4</t>
  </si>
  <si>
    <t>CAR_pH</t>
  </si>
  <si>
    <t>dissolved inorganic carbon</t>
  </si>
  <si>
    <t>float</t>
  </si>
  <si>
    <t>methane</t>
  </si>
  <si>
    <t>pH value</t>
  </si>
  <si>
    <t>Diagnostics</t>
  </si>
  <si>
    <t>CAR_pco2</t>
  </si>
  <si>
    <t>CAR_sed_dic</t>
  </si>
  <si>
    <t>CAR_atm_co2_flux</t>
  </si>
  <si>
    <t>CAR_atm_ch4_flux</t>
  </si>
  <si>
    <t>CAR_sed_ch4</t>
  </si>
  <si>
    <t>partial pressure of CO2 in water</t>
  </si>
  <si>
    <t>methane oxidation rate</t>
  </si>
  <si>
    <t>CO2 exchange across sediment/water interface</t>
  </si>
  <si>
    <t>CH4 exchange across sediment/water interface</t>
  </si>
  <si>
    <t>CO2 exchange across atm/water interface</t>
  </si>
  <si>
    <t>CH4 exchange across atm/water interface</t>
  </si>
  <si>
    <t>atm</t>
  </si>
  <si>
    <t>mmol C/m3/day</t>
  </si>
  <si>
    <t>mmol C/m2/day</t>
  </si>
  <si>
    <t>0 - 5000</t>
  </si>
  <si>
    <t>0 - 1</t>
  </si>
  <si>
    <t>0 - 50</t>
  </si>
  <si>
    <t>0 - 100</t>
  </si>
  <si>
    <t>Parameter and configuration</t>
  </si>
  <si>
    <t>dic_initial</t>
  </si>
  <si>
    <t>initial DIC cooncentrations</t>
  </si>
  <si>
    <t>sediment CO2 flux</t>
  </si>
  <si>
    <t>half-saturation oxygen concentration controlling CO2 flux</t>
  </si>
  <si>
    <t>Arrhenius temperature multiplier for sediment CO2 flux</t>
  </si>
  <si>
    <t>pH_initial</t>
  </si>
  <si>
    <t>initial pH values</t>
  </si>
  <si>
    <t>atmco2</t>
  </si>
  <si>
    <t>atmospheric CO2 concentration</t>
  </si>
  <si>
    <t>average ionic strength of the water column</t>
  </si>
  <si>
    <t>meq</t>
  </si>
  <si>
    <t>ch4_initial</t>
  </si>
  <si>
    <t>initial CH4 values</t>
  </si>
  <si>
    <t>maximum reaction rate of CH4 oxidatin @ 20C</t>
  </si>
  <si>
    <t>half-saturation oxygen concentration for CH4 oxidation</t>
  </si>
  <si>
    <t>Arrhenius temperature multiplier for CH4 oxidation</t>
  </si>
  <si>
    <t>Fsed_ch4</t>
  </si>
  <si>
    <t>sediment CH4 flux</t>
  </si>
  <si>
    <t>Ksed_ch4</t>
  </si>
  <si>
    <t>half-saturation oxygen concentration controlling CH4 flux</t>
  </si>
  <si>
    <t>theta_sed_ch4</t>
  </si>
  <si>
    <t>Arrhenius temperature multiplier for sediment CH4 flux</t>
  </si>
  <si>
    <t>methane_reactant_variable</t>
  </si>
  <si>
    <t>state variable to be consumed during CH4 oxidation</t>
  </si>
  <si>
    <t>string</t>
  </si>
  <si>
    <t>1 - 1.1</t>
  </si>
  <si>
    <t>20 - 100</t>
  </si>
  <si>
    <t>atmch4</t>
  </si>
  <si>
    <t>atmospheric CH4 concentration</t>
  </si>
  <si>
    <t>0 - 200</t>
  </si>
  <si>
    <t>7 - 9</t>
  </si>
  <si>
    <t>10 - 50</t>
  </si>
  <si>
    <t>0.1 - 10</t>
  </si>
  <si>
    <t>co2_model</t>
  </si>
  <si>
    <t>alk_model</t>
  </si>
  <si>
    <t>co2_piston_model</t>
  </si>
  <si>
    <t>ch4_piston_model</t>
  </si>
  <si>
    <t>carbon_pco2_link</t>
  </si>
  <si>
    <t>CAR_pCO2</t>
  </si>
  <si>
    <t>simCH4ebb</t>
  </si>
  <si>
    <t>Fsed_ch4_ebb</t>
  </si>
  <si>
    <t>1: Haltafall; 2: Butler; 0: aed2_geochem</t>
  </si>
  <si>
    <t>integer</t>
  </si>
  <si>
    <t>0 - 2</t>
  </si>
  <si>
    <t>selection of air/water CO2 flux velocity method</t>
  </si>
  <si>
    <t>selection of air/water CH4 flux velocity method</t>
  </si>
  <si>
    <t>option to activate CH4 ebullition</t>
  </si>
  <si>
    <t>.true. Or .false.</t>
  </si>
  <si>
    <t>rate of CH4 ebullition</t>
  </si>
  <si>
    <t>1 - 5</t>
  </si>
  <si>
    <t>developed for Queensland Rivers</t>
  </si>
  <si>
    <t>OXY_oxy</t>
  </si>
  <si>
    <t>can be overwritten by initial condition files</t>
  </si>
  <si>
    <t>1: Wanninkhof 1992; 2: Wanninkhof 2014; 3: Ho 2011; 4: Ho 2016; 5: Raymond 2001; 6: Borge 2004; 7: Rosentreter 2016 for CO2; 8: Rosentreter 2016 for CH4; 9: Liss 1986</t>
  </si>
  <si>
    <t>1 - 9</t>
  </si>
  <si>
    <t xml:space="preserve">selection of pCO2 model algorithms </t>
  </si>
  <si>
    <t>selection of total alkalinity model algorithms</t>
  </si>
  <si>
    <t>pelagic</t>
  </si>
  <si>
    <t>benthic</t>
  </si>
  <si>
    <t>surface</t>
  </si>
  <si>
    <t>logical</t>
  </si>
  <si>
    <t>DIC</t>
  </si>
  <si>
    <t>pH</t>
  </si>
  <si>
    <t>pCO2</t>
  </si>
  <si>
    <t>R_{ch4}</t>
  </si>
  <si>
    <t>ox</t>
  </si>
  <si>
    <t>DIC_0</t>
  </si>
  <si>
    <t>F_{sed}^{dic}</t>
  </si>
  <si>
    <t>K_{sed}^{dic}</t>
  </si>
  <si>
    <t>f_{sed}^{dic}</t>
  </si>
  <si>
    <t>f_{sed}^{ch4}</t>
  </si>
  <si>
    <t>Symbol</t>
  </si>
  <si>
    <t>Group</t>
  </si>
  <si>
    <t>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</si>
</sst>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6" borderId="0" xfId="0" applyFill="1" applyBorder="1"/>
    <xf numFmtId="0" fontId="0" fillId="4" borderId="0" xfId="0" quotePrefix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quotePrefix="1" applyFill="1" applyBorder="1"/>
    <xf numFmtId="0" fontId="0" fillId="3" borderId="0" xfId="0" applyFill="1" applyBorder="1"/>
    <xf numFmtId="0" fontId="0" fillId="5" borderId="0" xfId="0" applyFill="1" applyBorder="1"/>
    <xf numFmtId="0" fontId="0" fillId="3" borderId="0" xfId="0" quotePrefix="1" applyFill="1" applyBorder="1"/>
    <xf numFmtId="0" fontId="0" fillId="0" borderId="4" xfId="0" applyBorder="1"/>
    <xf numFmtId="0" fontId="0" fillId="0" borderId="5" xfId="0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7" borderId="9" xfId="0" applyFont="1" applyFill="1" applyBorder="1"/>
    <xf numFmtId="0" fontId="2" fillId="7" borderId="10" xfId="0" applyFont="1" applyFill="1" applyBorder="1"/>
    <xf numFmtId="0" fontId="2" fillId="7" borderId="11" xfId="0" applyFont="1" applyFill="1" applyBorder="1"/>
    <xf numFmtId="0" fontId="2" fillId="7" borderId="1" xfId="0" applyFont="1" applyFill="1" applyBorder="1"/>
    <xf numFmtId="0" fontId="0" fillId="6" borderId="12" xfId="0" applyFill="1" applyBorder="1"/>
    <xf numFmtId="0" fontId="0" fillId="0" borderId="12" xfId="0" applyBorder="1"/>
    <xf numFmtId="0" fontId="0" fillId="0" borderId="13" xfId="0" applyBorder="1"/>
    <xf numFmtId="0" fontId="0" fillId="4" borderId="4" xfId="0" applyFill="1" applyBorder="1"/>
    <xf numFmtId="0" fontId="0" fillId="4" borderId="5" xfId="0" applyFill="1" applyBorder="1"/>
    <xf numFmtId="11" fontId="0" fillId="4" borderId="4" xfId="0" applyNumberFormat="1" applyFill="1" applyBorder="1"/>
    <xf numFmtId="11" fontId="0" fillId="4" borderId="5" xfId="0" applyNumberFormat="1" applyFill="1" applyBorder="1"/>
    <xf numFmtId="0" fontId="0" fillId="3" borderId="5" xfId="0" applyFill="1" applyBorder="1"/>
    <xf numFmtId="0" fontId="0" fillId="3" borderId="4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4" xfId="0" applyFill="1" applyBorder="1"/>
    <xf numFmtId="164" fontId="0" fillId="3" borderId="4" xfId="0" applyNumberFormat="1" applyFill="1" applyBorder="1"/>
    <xf numFmtId="164" fontId="0" fillId="3" borderId="5" xfId="0" applyNumberForma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14" xfId="0" applyFill="1" applyBorder="1"/>
    <xf numFmtId="0" fontId="2" fillId="7" borderId="0" xfId="0" applyFont="1" applyFill="1" applyBorder="1"/>
    <xf numFmtId="0" fontId="0" fillId="4" borderId="12" xfId="0" applyFill="1" applyBorder="1"/>
    <xf numFmtId="0" fontId="0" fillId="4" borderId="0" xfId="0" applyFont="1" applyFill="1"/>
    <xf numFmtId="0" fontId="0" fillId="5" borderId="0" xfId="0" applyFont="1" applyFill="1"/>
    <xf numFmtId="0" fontId="0" fillId="3" borderId="0" xfId="0" applyFont="1" applyFill="1"/>
    <xf numFmtId="0" fontId="0" fillId="0" borderId="12" xfId="0" applyFill="1" applyBorder="1"/>
    <xf numFmtId="0" fontId="0" fillId="0" borderId="0" xfId="0" applyFill="1" applyBorder="1"/>
    <xf numFmtId="0" fontId="0" fillId="0" borderId="5" xfId="0" applyFill="1" applyBorder="1"/>
    <xf numFmtId="0" fontId="0" fillId="5" borderId="12" xfId="0" applyFill="1" applyBorder="1"/>
    <xf numFmtId="0" fontId="0" fillId="0" borderId="4" xfId="0" applyFill="1" applyBorder="1"/>
    <xf numFmtId="0" fontId="0" fillId="8" borderId="4" xfId="0" applyFill="1" applyBorder="1"/>
    <xf numFmtId="0" fontId="0" fillId="9" borderId="12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0" xfId="0" quotePrefix="1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12" xfId="0" applyFill="1" applyBorder="1"/>
    <xf numFmtId="0" fontId="0" fillId="11" borderId="12" xfId="0" applyFill="1" applyBorder="1"/>
    <xf numFmtId="0" fontId="0" fillId="11" borderId="0" xfId="0" quotePrefix="1" applyFill="1" applyBorder="1"/>
    <xf numFmtId="11" fontId="0" fillId="11" borderId="5" xfId="0" applyNumberFormat="1" applyFill="1" applyBorder="1"/>
    <xf numFmtId="0" fontId="0" fillId="11" borderId="0" xfId="0" applyFill="1" applyBorder="1"/>
    <xf numFmtId="0" fontId="0" fillId="11" borderId="5" xfId="0" applyFill="1" applyBorder="1"/>
    <xf numFmtId="0" fontId="0" fillId="0" borderId="0" xfId="0" applyAlignment="1">
      <alignment horizontal="right"/>
    </xf>
    <xf numFmtId="0" fontId="0" fillId="6" borderId="2" xfId="0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6" borderId="0" xfId="0" applyFill="1" applyBorder="1" applyAlignment="1">
      <alignment horizontal="right"/>
    </xf>
    <xf numFmtId="0" fontId="0" fillId="4" borderId="0" xfId="0" quotePrefix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11" fontId="0" fillId="4" borderId="5" xfId="0" applyNumberFormat="1" applyFill="1" applyBorder="1" applyAlignment="1">
      <alignment horizontal="right"/>
    </xf>
    <xf numFmtId="0" fontId="0" fillId="9" borderId="0" xfId="0" quotePrefix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0" fontId="0" fillId="11" borderId="0" xfId="0" quotePrefix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5" borderId="0" xfId="0" quotePrefix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3" borderId="0" xfId="0" quotePrefix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7" borderId="10" xfId="0" applyFont="1" applyFill="1" applyBorder="1" applyAlignment="1">
      <alignment horizontal="center"/>
    </xf>
    <xf numFmtId="46" fontId="0" fillId="4" borderId="0" xfId="0" quotePrefix="1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49" fontId="0" fillId="4" borderId="0" xfId="0" applyNumberFormat="1" applyFill="1" applyBorder="1"/>
    <xf numFmtId="49" fontId="0" fillId="0" borderId="0" xfId="0" applyNumberFormat="1"/>
    <xf numFmtId="49" fontId="2" fillId="7" borderId="10" xfId="0" applyNumberFormat="1" applyFont="1" applyFill="1" applyBorder="1"/>
    <xf numFmtId="49" fontId="0" fillId="6" borderId="0" xfId="0" applyNumberFormat="1" applyFill="1" applyBorder="1"/>
    <xf numFmtId="49" fontId="0" fillId="4" borderId="0" xfId="0" quotePrefix="1" applyNumberFormat="1" applyFill="1" applyBorder="1"/>
    <xf numFmtId="49" fontId="0" fillId="0" borderId="7" xfId="0" applyNumberFormat="1" applyBorder="1"/>
    <xf numFmtId="49" fontId="0" fillId="5" borderId="0" xfId="0" applyNumberFormat="1" applyFill="1" applyBorder="1"/>
    <xf numFmtId="49" fontId="0" fillId="5" borderId="4" xfId="0" applyNumberFormat="1" applyFill="1" applyBorder="1"/>
    <xf numFmtId="49" fontId="0" fillId="0" borderId="0" xfId="0" applyNumberFormat="1" applyFill="1" applyBorder="1"/>
    <xf numFmtId="0" fontId="2" fillId="0" borderId="4" xfId="0" applyFont="1" applyBorder="1"/>
    <xf numFmtId="0" fontId="2" fillId="5" borderId="0" xfId="0" quotePrefix="1" applyFont="1" applyFill="1" applyBorder="1"/>
    <xf numFmtId="0" fontId="2" fillId="3" borderId="0" xfId="0" quotePrefix="1" applyFont="1" applyFill="1" applyBorder="1" applyAlignment="1">
      <alignment horizontal="right"/>
    </xf>
    <xf numFmtId="0" fontId="0" fillId="0" borderId="4" xfId="0" applyFont="1" applyBorder="1"/>
    <xf numFmtId="0" fontId="2" fillId="0" borderId="12" xfId="0" applyFont="1" applyBorder="1"/>
    <xf numFmtId="0" fontId="5" fillId="0" borderId="4" xfId="0" applyFont="1" applyBorder="1"/>
    <xf numFmtId="0" fontId="6" fillId="0" borderId="4" xfId="0" applyFont="1" applyBorder="1"/>
    <xf numFmtId="0" fontId="7" fillId="4" borderId="16" xfId="0" applyFont="1" applyFill="1" applyBorder="1"/>
    <xf numFmtId="0" fontId="7" fillId="4" borderId="16" xfId="0" applyFont="1" applyFill="1" applyBorder="1" applyAlignment="1">
      <alignment horizontal="right"/>
    </xf>
    <xf numFmtId="0" fontId="0" fillId="7" borderId="15" xfId="0" applyFill="1" applyBorder="1"/>
    <xf numFmtId="0" fontId="0" fillId="7" borderId="15" xfId="0" applyFill="1" applyBorder="1" applyAlignment="1">
      <alignment horizontal="right"/>
    </xf>
    <xf numFmtId="0" fontId="0" fillId="7" borderId="15" xfId="0" quotePrefix="1" applyFill="1" applyBorder="1" applyAlignment="1">
      <alignment horizontal="right"/>
    </xf>
    <xf numFmtId="11" fontId="0" fillId="7" borderId="15" xfId="0" applyNumberFormat="1" applyFill="1" applyBorder="1" applyAlignment="1">
      <alignment horizontal="right"/>
    </xf>
    <xf numFmtId="0" fontId="0" fillId="12" borderId="15" xfId="0" applyFill="1" applyBorder="1"/>
    <xf numFmtId="0" fontId="0" fillId="12" borderId="15" xfId="0" quotePrefix="1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3" borderId="15" xfId="0" applyFill="1" applyBorder="1"/>
    <xf numFmtId="0" fontId="0" fillId="13" borderId="15" xfId="0" applyFill="1" applyBorder="1" applyAlignment="1">
      <alignment vertical="center" wrapText="1"/>
    </xf>
    <xf numFmtId="0" fontId="0" fillId="13" borderId="15" xfId="0" applyFill="1" applyBorder="1" applyAlignment="1">
      <alignment horizontal="left" vertical="center" wrapText="1"/>
    </xf>
    <xf numFmtId="49" fontId="0" fillId="0" borderId="0" xfId="0" applyNumberFormat="1" applyAlignment="1"/>
    <xf numFmtId="49" fontId="7" fillId="4" borderId="16" xfId="0" applyNumberFormat="1" applyFont="1" applyFill="1" applyBorder="1" applyAlignment="1"/>
    <xf numFmtId="49" fontId="0" fillId="7" borderId="15" xfId="0" applyNumberFormat="1" applyFill="1" applyBorder="1" applyAlignment="1"/>
    <xf numFmtId="49" fontId="0" fillId="7" borderId="15" xfId="0" quotePrefix="1" applyNumberFormat="1" applyFill="1" applyBorder="1" applyAlignment="1"/>
    <xf numFmtId="49" fontId="0" fillId="12" borderId="15" xfId="0" quotePrefix="1" applyNumberFormat="1" applyFill="1" applyBorder="1" applyAlignment="1"/>
    <xf numFmtId="49" fontId="0" fillId="12" borderId="15" xfId="0" applyNumberFormat="1" applyFill="1" applyBorder="1" applyAlignment="1"/>
    <xf numFmtId="49" fontId="0" fillId="13" borderId="15" xfId="0" applyNumberFormat="1" applyFill="1" applyBorder="1" applyAlignment="1"/>
    <xf numFmtId="49" fontId="0" fillId="13" borderId="15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8" fillId="7" borderId="15" xfId="0" applyFont="1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8" fillId="12" borderId="15" xfId="0" applyFont="1" applyFill="1" applyBorder="1" applyAlignment="1">
      <alignment horizontal="left" vertical="center"/>
    </xf>
    <xf numFmtId="0" fontId="0" fillId="12" borderId="15" xfId="0" applyFill="1" applyBorder="1" applyAlignment="1">
      <alignment horizontal="left" vertical="center"/>
    </xf>
    <xf numFmtId="0" fontId="8" fillId="13" borderId="15" xfId="0" applyFont="1" applyFill="1" applyBorder="1" applyAlignment="1">
      <alignment horizontal="left" vertical="center"/>
    </xf>
    <xf numFmtId="0" fontId="0" fillId="13" borderId="15" xfId="0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35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61" customWidth="1"/>
    <col min="7" max="8" width="8.33203125" bestFit="1" customWidth="1"/>
    <col min="9" max="9" width="52.5" bestFit="1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78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37" t="s">
        <v>0</v>
      </c>
      <c r="D4" s="37"/>
      <c r="E4" s="37"/>
      <c r="F4" s="62"/>
      <c r="G4" s="35"/>
      <c r="H4" s="36"/>
      <c r="I4" s="36"/>
      <c r="L4" s="40" t="s">
        <v>305</v>
      </c>
      <c r="M4" t="s">
        <v>302</v>
      </c>
    </row>
    <row r="5" spans="3:13" x14ac:dyDescent="0.2">
      <c r="C5" s="43" t="s">
        <v>310</v>
      </c>
      <c r="D5" s="43" t="s">
        <v>311</v>
      </c>
      <c r="E5" s="49" t="s">
        <v>236</v>
      </c>
      <c r="F5" s="63" t="s">
        <v>363</v>
      </c>
      <c r="G5" s="3">
        <v>0</v>
      </c>
      <c r="H5" s="31" t="s">
        <v>351</v>
      </c>
      <c r="I5" s="50" t="s">
        <v>312</v>
      </c>
      <c r="J5" t="s">
        <v>357</v>
      </c>
      <c r="L5" s="41" t="s">
        <v>306</v>
      </c>
      <c r="M5" t="s">
        <v>303</v>
      </c>
    </row>
    <row r="6" spans="3:13" ht="16" thickBot="1" x14ac:dyDescent="0.25">
      <c r="C6" s="22"/>
      <c r="D6" s="22"/>
      <c r="E6" s="22"/>
      <c r="F6" s="64"/>
      <c r="G6" s="14"/>
      <c r="H6" s="15"/>
      <c r="I6" s="15"/>
      <c r="L6" s="42" t="s">
        <v>307</v>
      </c>
      <c r="M6" t="s">
        <v>304</v>
      </c>
    </row>
    <row r="7" spans="3:13" x14ac:dyDescent="0.2">
      <c r="C7" s="11" t="s">
        <v>6</v>
      </c>
      <c r="D7" s="20"/>
      <c r="E7" s="1"/>
      <c r="F7" s="65"/>
      <c r="G7" s="11"/>
      <c r="H7" s="12"/>
      <c r="I7" s="12"/>
    </row>
    <row r="8" spans="3:13" x14ac:dyDescent="0.2">
      <c r="C8" s="47" t="s">
        <v>310</v>
      </c>
      <c r="D8" s="43" t="s">
        <v>313</v>
      </c>
      <c r="E8" s="51" t="s">
        <v>199</v>
      </c>
      <c r="F8" s="63" t="s">
        <v>364</v>
      </c>
      <c r="G8" s="48">
        <v>0</v>
      </c>
      <c r="H8" s="31" t="s">
        <v>351</v>
      </c>
      <c r="I8" s="50" t="s">
        <v>352</v>
      </c>
      <c r="J8" t="s">
        <v>358</v>
      </c>
    </row>
    <row r="9" spans="3:13" x14ac:dyDescent="0.2">
      <c r="C9" s="9" t="s">
        <v>7</v>
      </c>
      <c r="D9" s="21" t="s">
        <v>8</v>
      </c>
      <c r="E9" s="2" t="s">
        <v>9</v>
      </c>
      <c r="F9" s="66" t="s">
        <v>365</v>
      </c>
      <c r="G9" s="23">
        <v>0</v>
      </c>
      <c r="H9" s="24">
        <v>1</v>
      </c>
      <c r="I9" s="10"/>
    </row>
    <row r="10" spans="3:13" x14ac:dyDescent="0.2">
      <c r="C10" s="9" t="s">
        <v>10</v>
      </c>
      <c r="D10" s="21" t="s">
        <v>11</v>
      </c>
      <c r="E10" s="51" t="s">
        <v>353</v>
      </c>
      <c r="F10" s="67">
        <v>3.6699999999999998E-4</v>
      </c>
      <c r="G10" s="25">
        <v>3.6699999999999998E-4</v>
      </c>
      <c r="H10" s="26">
        <v>3.6699999999999998E-4</v>
      </c>
      <c r="I10" s="10"/>
    </row>
    <row r="11" spans="3:13" x14ac:dyDescent="0.2">
      <c r="C11" s="9" t="s">
        <v>13</v>
      </c>
      <c r="D11" s="21" t="s">
        <v>14</v>
      </c>
      <c r="E11" s="51" t="s">
        <v>353</v>
      </c>
      <c r="F11" s="68">
        <v>1.7600000000000001E-6</v>
      </c>
      <c r="G11" s="25">
        <v>1.7600000000000001E-6</v>
      </c>
      <c r="H11" s="26">
        <v>1.7600000000000001E-6</v>
      </c>
      <c r="I11" s="10" t="s">
        <v>309</v>
      </c>
    </row>
    <row r="12" spans="3:13" x14ac:dyDescent="0.2">
      <c r="C12" s="9" t="s">
        <v>27</v>
      </c>
      <c r="D12" s="21" t="s">
        <v>15</v>
      </c>
      <c r="E12" s="52" t="s">
        <v>51</v>
      </c>
      <c r="F12" s="69" t="s">
        <v>365</v>
      </c>
      <c r="G12" s="23">
        <v>0</v>
      </c>
      <c r="H12" s="50">
        <v>1</v>
      </c>
      <c r="I12" s="10"/>
    </row>
    <row r="13" spans="3:13" x14ac:dyDescent="0.2">
      <c r="C13" s="9" t="s">
        <v>18</v>
      </c>
      <c r="D13" s="21" t="s">
        <v>16</v>
      </c>
      <c r="E13" s="51" t="s">
        <v>26</v>
      </c>
      <c r="F13" s="63" t="s">
        <v>366</v>
      </c>
      <c r="G13" s="53">
        <v>0.1</v>
      </c>
      <c r="H13" s="54">
        <v>20</v>
      </c>
      <c r="I13" s="10"/>
      <c r="J13" t="s">
        <v>354</v>
      </c>
    </row>
    <row r="14" spans="3:13" x14ac:dyDescent="0.2">
      <c r="C14" s="9" t="s">
        <v>19</v>
      </c>
      <c r="D14" s="21" t="s">
        <v>17</v>
      </c>
      <c r="E14" s="2" t="s">
        <v>9</v>
      </c>
      <c r="F14" s="66" t="s">
        <v>367</v>
      </c>
      <c r="G14" s="53">
        <v>1</v>
      </c>
      <c r="H14" s="54">
        <v>1.1000000000000001</v>
      </c>
      <c r="I14" s="10"/>
    </row>
    <row r="15" spans="3:13" ht="16" thickBot="1" x14ac:dyDescent="0.25">
      <c r="C15" s="22"/>
      <c r="D15" s="22"/>
      <c r="E15" s="14"/>
      <c r="F15" s="64"/>
      <c r="G15" s="13"/>
      <c r="H15" s="15"/>
      <c r="I15" s="15"/>
    </row>
    <row r="16" spans="3:13" x14ac:dyDescent="0.2">
      <c r="C16" s="11" t="s">
        <v>20</v>
      </c>
      <c r="D16" s="20"/>
      <c r="E16" s="1"/>
      <c r="F16" s="65"/>
      <c r="G16" s="11"/>
      <c r="H16" s="12"/>
      <c r="I16" s="12"/>
    </row>
    <row r="17" spans="1:10" x14ac:dyDescent="0.2">
      <c r="C17" s="43" t="s">
        <v>310</v>
      </c>
      <c r="D17" s="43" t="s">
        <v>314</v>
      </c>
      <c r="E17" s="55" t="s">
        <v>355</v>
      </c>
      <c r="F17" s="70" t="s">
        <v>363</v>
      </c>
      <c r="G17" s="3">
        <v>0</v>
      </c>
      <c r="H17" s="31" t="s">
        <v>351</v>
      </c>
      <c r="I17" s="54" t="s">
        <v>374</v>
      </c>
      <c r="J17" t="s">
        <v>359</v>
      </c>
    </row>
    <row r="18" spans="1:10" ht="16" thickBot="1" x14ac:dyDescent="0.25">
      <c r="C18" s="13"/>
      <c r="D18" s="22"/>
      <c r="E18" s="14"/>
      <c r="F18" s="64"/>
      <c r="G18" s="13"/>
      <c r="H18" s="15"/>
      <c r="I18" s="15"/>
    </row>
    <row r="19" spans="1:10" x14ac:dyDescent="0.2">
      <c r="C19" s="11" t="s">
        <v>21</v>
      </c>
      <c r="D19" s="20"/>
      <c r="E19" s="1"/>
      <c r="F19" s="65"/>
      <c r="G19" s="11"/>
      <c r="H19" s="12"/>
      <c r="I19" s="12"/>
    </row>
    <row r="20" spans="1:10" x14ac:dyDescent="0.2">
      <c r="C20" s="43" t="s">
        <v>310</v>
      </c>
      <c r="D20" s="43" t="s">
        <v>315</v>
      </c>
      <c r="E20" s="56" t="s">
        <v>172</v>
      </c>
      <c r="F20" s="71" t="s">
        <v>363</v>
      </c>
      <c r="G20" s="3">
        <v>0</v>
      </c>
      <c r="H20" s="31" t="s">
        <v>351</v>
      </c>
      <c r="I20" s="31" t="s">
        <v>373</v>
      </c>
    </row>
    <row r="21" spans="1:10" x14ac:dyDescent="0.2">
      <c r="C21" s="43" t="s">
        <v>310</v>
      </c>
      <c r="D21" s="43" t="s">
        <v>316</v>
      </c>
      <c r="E21" s="56" t="s">
        <v>172</v>
      </c>
      <c r="F21" s="71" t="s">
        <v>363</v>
      </c>
      <c r="G21" s="3">
        <v>0</v>
      </c>
      <c r="H21" s="31" t="s">
        <v>351</v>
      </c>
      <c r="I21" s="31" t="s">
        <v>373</v>
      </c>
    </row>
    <row r="22" spans="1:10" x14ac:dyDescent="0.2">
      <c r="C22" s="9" t="s">
        <v>23</v>
      </c>
      <c r="D22" s="21" t="s">
        <v>22</v>
      </c>
      <c r="E22" s="57" t="s">
        <v>51</v>
      </c>
      <c r="F22" s="72" t="s">
        <v>368</v>
      </c>
      <c r="G22" s="23">
        <v>0</v>
      </c>
      <c r="H22" s="24">
        <v>0.5</v>
      </c>
      <c r="I22" s="31" t="s">
        <v>335</v>
      </c>
      <c r="J22" t="s">
        <v>360</v>
      </c>
    </row>
    <row r="23" spans="1:10" x14ac:dyDescent="0.2">
      <c r="C23" s="9" t="s">
        <v>24</v>
      </c>
      <c r="D23" s="21" t="s">
        <v>25</v>
      </c>
      <c r="E23" s="3" t="s">
        <v>26</v>
      </c>
      <c r="F23" s="73" t="s">
        <v>369</v>
      </c>
      <c r="G23" s="23">
        <v>60</v>
      </c>
      <c r="H23" s="24">
        <v>100</v>
      </c>
      <c r="I23" s="10"/>
    </row>
    <row r="24" spans="1:10" x14ac:dyDescent="0.2">
      <c r="C24" s="9" t="s">
        <v>28</v>
      </c>
      <c r="D24" s="21" t="s">
        <v>29</v>
      </c>
      <c r="E24" s="2" t="s">
        <v>9</v>
      </c>
      <c r="F24" s="66" t="s">
        <v>367</v>
      </c>
      <c r="G24" s="29">
        <v>1</v>
      </c>
      <c r="H24" s="30">
        <v>1.1000000000000001</v>
      </c>
      <c r="I24" s="10"/>
    </row>
    <row r="25" spans="1:10" x14ac:dyDescent="0.2">
      <c r="C25" s="9" t="s">
        <v>30</v>
      </c>
      <c r="D25" s="21" t="s">
        <v>31</v>
      </c>
      <c r="E25" s="57" t="s">
        <v>51</v>
      </c>
      <c r="F25" s="72" t="s">
        <v>368</v>
      </c>
      <c r="G25" s="23">
        <v>0</v>
      </c>
      <c r="H25" s="24">
        <v>0.5</v>
      </c>
      <c r="I25" s="31" t="s">
        <v>335</v>
      </c>
      <c r="J25" t="s">
        <v>360</v>
      </c>
    </row>
    <row r="26" spans="1:10" x14ac:dyDescent="0.2">
      <c r="C26" s="9" t="s">
        <v>24</v>
      </c>
      <c r="D26" s="21" t="s">
        <v>32</v>
      </c>
      <c r="E26" s="3" t="s">
        <v>26</v>
      </c>
      <c r="F26" s="73" t="s">
        <v>371</v>
      </c>
      <c r="G26" s="23">
        <v>10</v>
      </c>
      <c r="H26" s="24">
        <v>25</v>
      </c>
      <c r="I26" s="10"/>
    </row>
    <row r="27" spans="1:10" x14ac:dyDescent="0.2">
      <c r="C27" s="9" t="s">
        <v>28</v>
      </c>
      <c r="D27" s="21" t="s">
        <v>33</v>
      </c>
      <c r="E27" s="2" t="s">
        <v>9</v>
      </c>
      <c r="F27" s="66" t="s">
        <v>367</v>
      </c>
      <c r="G27" s="29">
        <v>1</v>
      </c>
      <c r="H27" s="30">
        <v>1.1000000000000001</v>
      </c>
      <c r="I27" s="10"/>
    </row>
    <row r="28" spans="1:10" x14ac:dyDescent="0.2">
      <c r="C28" s="93" t="s">
        <v>34</v>
      </c>
      <c r="D28" s="21" t="s">
        <v>35</v>
      </c>
      <c r="E28" s="5" t="s">
        <v>51</v>
      </c>
      <c r="F28" s="76" t="s">
        <v>372</v>
      </c>
      <c r="G28" s="23">
        <v>0</v>
      </c>
      <c r="H28" s="31">
        <v>0.1</v>
      </c>
      <c r="I28" s="31" t="s">
        <v>335</v>
      </c>
      <c r="J28" t="s">
        <v>360</v>
      </c>
    </row>
    <row r="29" spans="1:10" x14ac:dyDescent="0.2">
      <c r="A29" t="s">
        <v>404</v>
      </c>
      <c r="C29" s="95" t="s">
        <v>36</v>
      </c>
      <c r="D29" s="21" t="s">
        <v>333</v>
      </c>
      <c r="E29" s="7" t="s">
        <v>38</v>
      </c>
      <c r="F29" s="76" t="s">
        <v>372</v>
      </c>
      <c r="G29" s="3">
        <v>0</v>
      </c>
      <c r="H29" s="31" t="s">
        <v>351</v>
      </c>
      <c r="I29" s="10"/>
    </row>
    <row r="30" spans="1:10" x14ac:dyDescent="0.2">
      <c r="A30" t="s">
        <v>404</v>
      </c>
      <c r="C30" s="96" t="s">
        <v>37</v>
      </c>
      <c r="D30" s="21" t="s">
        <v>334</v>
      </c>
      <c r="E30" s="7" t="s">
        <v>39</v>
      </c>
      <c r="F30" s="76" t="s">
        <v>372</v>
      </c>
      <c r="G30" s="3">
        <v>0</v>
      </c>
      <c r="H30" s="31" t="s">
        <v>351</v>
      </c>
      <c r="I30" s="10"/>
    </row>
    <row r="31" spans="1:10" x14ac:dyDescent="0.2">
      <c r="A31" t="s">
        <v>404</v>
      </c>
      <c r="C31" s="90" t="s">
        <v>40</v>
      </c>
      <c r="D31" s="21" t="s">
        <v>408</v>
      </c>
      <c r="E31" s="5" t="s">
        <v>51</v>
      </c>
      <c r="F31" s="76" t="s">
        <v>372</v>
      </c>
      <c r="G31" s="3">
        <v>0</v>
      </c>
      <c r="H31" s="31" t="s">
        <v>351</v>
      </c>
      <c r="I31" s="31" t="s">
        <v>335</v>
      </c>
      <c r="J31" t="s">
        <v>360</v>
      </c>
    </row>
    <row r="32" spans="1:10" x14ac:dyDescent="0.2">
      <c r="A32" t="s">
        <v>404</v>
      </c>
      <c r="C32" s="90" t="s">
        <v>41</v>
      </c>
      <c r="D32" s="21" t="s">
        <v>102</v>
      </c>
      <c r="E32" s="3" t="s">
        <v>26</v>
      </c>
      <c r="F32" s="76">
        <v>0.2</v>
      </c>
      <c r="G32" s="3">
        <v>0</v>
      </c>
      <c r="H32" s="31" t="s">
        <v>351</v>
      </c>
      <c r="I32" s="10"/>
    </row>
    <row r="33" spans="1:10" x14ac:dyDescent="0.2">
      <c r="C33" s="93" t="s">
        <v>44</v>
      </c>
      <c r="D33" s="21" t="s">
        <v>42</v>
      </c>
      <c r="E33" s="7" t="s">
        <v>43</v>
      </c>
      <c r="F33" s="76" t="s">
        <v>372</v>
      </c>
      <c r="G33" s="23">
        <v>0</v>
      </c>
      <c r="H33" s="31" t="s">
        <v>351</v>
      </c>
      <c r="I33" s="10"/>
    </row>
    <row r="34" spans="1:10" x14ac:dyDescent="0.2">
      <c r="C34" s="93" t="s">
        <v>46</v>
      </c>
      <c r="D34" s="21" t="s">
        <v>45</v>
      </c>
      <c r="E34" s="7" t="s">
        <v>43</v>
      </c>
      <c r="F34" s="76" t="s">
        <v>372</v>
      </c>
      <c r="G34" s="23">
        <v>0</v>
      </c>
      <c r="H34" s="31" t="s">
        <v>351</v>
      </c>
      <c r="I34" s="10"/>
    </row>
    <row r="35" spans="1:10" x14ac:dyDescent="0.2">
      <c r="A35" t="s">
        <v>404</v>
      </c>
      <c r="C35" s="90" t="s">
        <v>47</v>
      </c>
      <c r="D35" s="21" t="s">
        <v>48</v>
      </c>
      <c r="E35" s="91" t="s">
        <v>407</v>
      </c>
      <c r="F35" s="76" t="s">
        <v>372</v>
      </c>
      <c r="G35" s="23">
        <v>0</v>
      </c>
      <c r="H35" s="31">
        <v>1.5E-3</v>
      </c>
      <c r="I35" s="31" t="s">
        <v>335</v>
      </c>
      <c r="J35" t="s">
        <v>360</v>
      </c>
    </row>
    <row r="36" spans="1:10" x14ac:dyDescent="0.2">
      <c r="C36" s="93" t="s">
        <v>49</v>
      </c>
      <c r="D36" s="21" t="s">
        <v>50</v>
      </c>
      <c r="E36" s="4" t="s">
        <v>12</v>
      </c>
      <c r="F36" s="25">
        <v>3.2000000000000001E-7</v>
      </c>
      <c r="G36" s="25">
        <v>3.2000000000000001E-7</v>
      </c>
      <c r="H36" s="58">
        <f>0.00000032</f>
        <v>3.2000000000000001E-7</v>
      </c>
      <c r="I36" s="10"/>
    </row>
    <row r="37" spans="1:10" x14ac:dyDescent="0.2">
      <c r="A37" t="s">
        <v>404</v>
      </c>
      <c r="C37" s="90" t="s">
        <v>52</v>
      </c>
      <c r="D37" s="21" t="s">
        <v>53</v>
      </c>
      <c r="E37" s="3" t="s">
        <v>26</v>
      </c>
      <c r="F37" s="76" t="s">
        <v>372</v>
      </c>
      <c r="G37" s="32">
        <v>0.88600000000000001</v>
      </c>
      <c r="H37" s="31">
        <v>0.88600000000000001</v>
      </c>
      <c r="I37" s="10"/>
    </row>
    <row r="38" spans="1:10" x14ac:dyDescent="0.2">
      <c r="A38" t="s">
        <v>404</v>
      </c>
      <c r="C38" s="90" t="s">
        <v>55</v>
      </c>
      <c r="D38" s="21" t="s">
        <v>54</v>
      </c>
      <c r="E38" s="3" t="s">
        <v>26</v>
      </c>
      <c r="F38" s="76" t="s">
        <v>372</v>
      </c>
      <c r="G38" s="32">
        <v>20</v>
      </c>
      <c r="H38" s="31">
        <v>20</v>
      </c>
      <c r="I38" s="10"/>
    </row>
    <row r="39" spans="1:10" x14ac:dyDescent="0.2">
      <c r="A39" t="s">
        <v>404</v>
      </c>
      <c r="C39" s="90" t="s">
        <v>405</v>
      </c>
      <c r="D39" s="21" t="s">
        <v>56</v>
      </c>
      <c r="E39" s="91" t="s">
        <v>406</v>
      </c>
      <c r="F39" s="92">
        <v>1</v>
      </c>
      <c r="G39" s="23">
        <v>0</v>
      </c>
      <c r="H39" s="27"/>
      <c r="I39" s="31" t="s">
        <v>335</v>
      </c>
      <c r="J39" t="s">
        <v>360</v>
      </c>
    </row>
    <row r="40" spans="1:10" x14ac:dyDescent="0.2">
      <c r="A40" t="s">
        <v>404</v>
      </c>
      <c r="C40" s="90" t="s">
        <v>59</v>
      </c>
      <c r="D40" s="21" t="s">
        <v>57</v>
      </c>
      <c r="E40" s="91" t="s">
        <v>406</v>
      </c>
      <c r="F40" s="92">
        <v>1</v>
      </c>
      <c r="G40" s="23">
        <v>0</v>
      </c>
      <c r="H40" s="27"/>
      <c r="I40" s="31" t="s">
        <v>335</v>
      </c>
      <c r="J40" t="s">
        <v>360</v>
      </c>
    </row>
    <row r="41" spans="1:10" x14ac:dyDescent="0.2">
      <c r="A41" t="s">
        <v>404</v>
      </c>
      <c r="C41" s="90" t="s">
        <v>60</v>
      </c>
      <c r="D41" s="21" t="s">
        <v>58</v>
      </c>
      <c r="E41" s="91" t="s">
        <v>403</v>
      </c>
      <c r="F41" s="92">
        <v>0.88600000000000001</v>
      </c>
      <c r="G41" s="23">
        <v>0</v>
      </c>
      <c r="H41" s="27"/>
      <c r="I41" s="31" t="s">
        <v>335</v>
      </c>
      <c r="J41" t="s">
        <v>360</v>
      </c>
    </row>
    <row r="42" spans="1:10" ht="16" thickBot="1" x14ac:dyDescent="0.25">
      <c r="C42" s="13"/>
      <c r="D42" s="22"/>
      <c r="E42" s="14"/>
      <c r="F42" s="64"/>
      <c r="G42" s="13"/>
      <c r="H42" s="15"/>
      <c r="I42" s="15"/>
    </row>
    <row r="43" spans="1:10" x14ac:dyDescent="0.2">
      <c r="C43" s="11" t="s">
        <v>301</v>
      </c>
      <c r="D43" s="20"/>
      <c r="E43" s="1"/>
      <c r="F43" s="65"/>
      <c r="G43" s="11"/>
      <c r="H43" s="12"/>
      <c r="I43" s="12"/>
    </row>
    <row r="44" spans="1:10" x14ac:dyDescent="0.2">
      <c r="C44" s="43" t="s">
        <v>310</v>
      </c>
      <c r="D44" s="43" t="s">
        <v>317</v>
      </c>
      <c r="E44" s="56" t="s">
        <v>178</v>
      </c>
      <c r="F44" s="71" t="s">
        <v>363</v>
      </c>
      <c r="G44" s="3">
        <v>0</v>
      </c>
      <c r="H44" s="31" t="s">
        <v>351</v>
      </c>
      <c r="I44" s="60" t="s">
        <v>375</v>
      </c>
    </row>
    <row r="45" spans="1:10" x14ac:dyDescent="0.2">
      <c r="C45" s="43" t="s">
        <v>310</v>
      </c>
      <c r="D45" s="43" t="s">
        <v>318</v>
      </c>
      <c r="E45" s="56" t="s">
        <v>178</v>
      </c>
      <c r="F45" s="71" t="s">
        <v>376</v>
      </c>
      <c r="G45" s="3">
        <v>0</v>
      </c>
      <c r="H45" s="31" t="s">
        <v>351</v>
      </c>
      <c r="I45" s="60" t="s">
        <v>375</v>
      </c>
    </row>
    <row r="46" spans="1:10" x14ac:dyDescent="0.2">
      <c r="C46" s="9" t="s">
        <v>63</v>
      </c>
      <c r="D46" s="21" t="s">
        <v>62</v>
      </c>
      <c r="E46" s="59" t="s">
        <v>361</v>
      </c>
      <c r="F46" s="74" t="s">
        <v>372</v>
      </c>
      <c r="G46" s="23">
        <v>0</v>
      </c>
      <c r="H46" s="27"/>
      <c r="I46" s="10"/>
    </row>
    <row r="47" spans="1:10" x14ac:dyDescent="0.2">
      <c r="C47" s="9" t="s">
        <v>61</v>
      </c>
      <c r="D47" s="21" t="s">
        <v>64</v>
      </c>
      <c r="E47" s="59" t="s">
        <v>361</v>
      </c>
      <c r="F47" s="74" t="s">
        <v>372</v>
      </c>
      <c r="G47" s="23">
        <v>0</v>
      </c>
      <c r="H47" s="27"/>
      <c r="I47" s="10"/>
    </row>
    <row r="48" spans="1:10" x14ac:dyDescent="0.2">
      <c r="C48" s="9" t="s">
        <v>65</v>
      </c>
      <c r="D48" s="21" t="s">
        <v>66</v>
      </c>
      <c r="E48" s="2" t="s">
        <v>9</v>
      </c>
      <c r="F48" s="76"/>
      <c r="G48" s="28">
        <v>1.05</v>
      </c>
      <c r="H48" s="27" t="s">
        <v>67</v>
      </c>
      <c r="I48" s="10"/>
    </row>
    <row r="49" spans="3:9" x14ac:dyDescent="0.2">
      <c r="C49" s="9" t="s">
        <v>65</v>
      </c>
      <c r="D49" s="21" t="s">
        <v>68</v>
      </c>
      <c r="E49" s="2" t="s">
        <v>9</v>
      </c>
      <c r="F49" s="76"/>
      <c r="G49" s="28">
        <v>1.05</v>
      </c>
      <c r="H49" s="27" t="s">
        <v>67</v>
      </c>
      <c r="I49" s="10"/>
    </row>
    <row r="50" spans="3:9" x14ac:dyDescent="0.2">
      <c r="C50" s="9" t="s">
        <v>70</v>
      </c>
      <c r="D50" s="21" t="s">
        <v>69</v>
      </c>
      <c r="E50" s="8"/>
      <c r="F50" s="76"/>
      <c r="G50" s="28">
        <v>1.05</v>
      </c>
      <c r="H50" s="27" t="s">
        <v>67</v>
      </c>
      <c r="I50" s="10"/>
    </row>
    <row r="51" spans="3:9" ht="16" thickBot="1" x14ac:dyDescent="0.25">
      <c r="C51" s="13"/>
      <c r="D51" s="22"/>
      <c r="E51" s="14"/>
      <c r="F51" s="64"/>
      <c r="G51" s="13"/>
      <c r="H51" s="15"/>
      <c r="I51" s="15"/>
    </row>
    <row r="52" spans="3:9" x14ac:dyDescent="0.2">
      <c r="C52" s="11" t="s">
        <v>71</v>
      </c>
      <c r="D52" s="20"/>
      <c r="E52" s="1"/>
      <c r="F52" s="65"/>
      <c r="G52" s="11"/>
      <c r="H52" s="12"/>
      <c r="I52" s="12"/>
    </row>
    <row r="53" spans="3:9" x14ac:dyDescent="0.2">
      <c r="C53" s="43" t="s">
        <v>310</v>
      </c>
      <c r="D53" s="43" t="s">
        <v>320</v>
      </c>
      <c r="E53" s="46" t="s">
        <v>199</v>
      </c>
      <c r="F53" s="75" t="s">
        <v>377</v>
      </c>
      <c r="G53" s="3">
        <v>0</v>
      </c>
      <c r="H53" s="31">
        <v>500</v>
      </c>
      <c r="I53" s="31" t="s">
        <v>319</v>
      </c>
    </row>
    <row r="54" spans="3:9" x14ac:dyDescent="0.2">
      <c r="C54" s="43" t="s">
        <v>310</v>
      </c>
      <c r="D54" s="43" t="s">
        <v>321</v>
      </c>
      <c r="E54" s="46" t="s">
        <v>172</v>
      </c>
      <c r="F54" s="75" t="s">
        <v>363</v>
      </c>
      <c r="G54" s="3">
        <v>0</v>
      </c>
      <c r="H54" s="31">
        <v>500</v>
      </c>
      <c r="I54" s="31" t="s">
        <v>329</v>
      </c>
    </row>
    <row r="55" spans="3:9" x14ac:dyDescent="0.2">
      <c r="C55" s="43" t="s">
        <v>310</v>
      </c>
      <c r="D55" s="43" t="s">
        <v>322</v>
      </c>
      <c r="E55" s="46" t="s">
        <v>178</v>
      </c>
      <c r="F55" s="75" t="s">
        <v>363</v>
      </c>
      <c r="G55" s="3">
        <v>0</v>
      </c>
      <c r="H55" s="31">
        <v>500</v>
      </c>
      <c r="I55" s="31" t="s">
        <v>330</v>
      </c>
    </row>
    <row r="56" spans="3:9" x14ac:dyDescent="0.2">
      <c r="C56" s="43" t="s">
        <v>310</v>
      </c>
      <c r="D56" s="43" t="s">
        <v>323</v>
      </c>
      <c r="E56" s="46" t="s">
        <v>199</v>
      </c>
      <c r="F56" s="75" t="s">
        <v>377</v>
      </c>
      <c r="G56" s="3">
        <v>0</v>
      </c>
      <c r="H56" s="31">
        <v>500</v>
      </c>
      <c r="I56" s="31" t="s">
        <v>319</v>
      </c>
    </row>
    <row r="57" spans="3:9" x14ac:dyDescent="0.2">
      <c r="C57" s="43" t="s">
        <v>310</v>
      </c>
      <c r="D57" s="43" t="s">
        <v>324</v>
      </c>
      <c r="E57" s="46" t="s">
        <v>172</v>
      </c>
      <c r="F57" s="75" t="s">
        <v>363</v>
      </c>
      <c r="G57" s="3">
        <v>0</v>
      </c>
      <c r="H57" s="31">
        <v>500</v>
      </c>
      <c r="I57" s="31" t="s">
        <v>329</v>
      </c>
    </row>
    <row r="58" spans="3:9" x14ac:dyDescent="0.2">
      <c r="C58" s="43" t="s">
        <v>310</v>
      </c>
      <c r="D58" s="43" t="s">
        <v>325</v>
      </c>
      <c r="E58" s="46" t="s">
        <v>178</v>
      </c>
      <c r="F58" s="75" t="s">
        <v>363</v>
      </c>
      <c r="G58" s="3">
        <v>0</v>
      </c>
      <c r="H58" s="31">
        <v>500</v>
      </c>
      <c r="I58" s="31" t="s">
        <v>330</v>
      </c>
    </row>
    <row r="59" spans="3:9" x14ac:dyDescent="0.2">
      <c r="C59" s="43" t="s">
        <v>310</v>
      </c>
      <c r="D59" s="43" t="s">
        <v>326</v>
      </c>
      <c r="E59" s="46" t="s">
        <v>199</v>
      </c>
      <c r="F59" s="75" t="s">
        <v>377</v>
      </c>
      <c r="G59" s="3">
        <v>0</v>
      </c>
      <c r="H59" s="31">
        <v>500</v>
      </c>
      <c r="I59" s="31" t="s">
        <v>319</v>
      </c>
    </row>
    <row r="60" spans="3:9" x14ac:dyDescent="0.2">
      <c r="C60" s="43" t="s">
        <v>310</v>
      </c>
      <c r="D60" s="43" t="s">
        <v>327</v>
      </c>
      <c r="E60" s="46" t="s">
        <v>172</v>
      </c>
      <c r="F60" s="75" t="s">
        <v>363</v>
      </c>
      <c r="G60" s="3">
        <v>0</v>
      </c>
      <c r="H60" s="31">
        <v>500</v>
      </c>
      <c r="I60" s="31" t="s">
        <v>329</v>
      </c>
    </row>
    <row r="61" spans="3:9" x14ac:dyDescent="0.2">
      <c r="C61" s="43" t="s">
        <v>310</v>
      </c>
      <c r="D61" s="43" t="s">
        <v>328</v>
      </c>
      <c r="E61" s="46" t="s">
        <v>178</v>
      </c>
      <c r="F61" s="75" t="s">
        <v>363</v>
      </c>
      <c r="G61" s="3">
        <v>0</v>
      </c>
      <c r="H61" s="31">
        <v>500</v>
      </c>
      <c r="I61" s="31" t="s">
        <v>330</v>
      </c>
    </row>
    <row r="62" spans="3:9" x14ac:dyDescent="0.2">
      <c r="C62" s="43" t="s">
        <v>310</v>
      </c>
      <c r="D62" s="43" t="s">
        <v>331</v>
      </c>
      <c r="E62" s="46" t="s">
        <v>199</v>
      </c>
      <c r="F62" s="75" t="s">
        <v>377</v>
      </c>
      <c r="G62" s="3">
        <v>0</v>
      </c>
      <c r="H62" s="31">
        <v>500</v>
      </c>
      <c r="I62" s="27" t="s">
        <v>319</v>
      </c>
    </row>
    <row r="63" spans="3:9" x14ac:dyDescent="0.2">
      <c r="C63" s="9" t="s">
        <v>72</v>
      </c>
      <c r="D63" s="21" t="s">
        <v>73</v>
      </c>
      <c r="E63" s="5" t="s">
        <v>51</v>
      </c>
      <c r="F63" s="74" t="s">
        <v>370</v>
      </c>
      <c r="G63" s="23">
        <v>0</v>
      </c>
      <c r="H63" s="24">
        <v>7.0000000000000007E-2</v>
      </c>
      <c r="I63" s="31" t="s">
        <v>335</v>
      </c>
    </row>
    <row r="64" spans="3:9" x14ac:dyDescent="0.2">
      <c r="C64" s="9" t="s">
        <v>74</v>
      </c>
      <c r="D64" s="21" t="s">
        <v>76</v>
      </c>
      <c r="E64" s="5" t="s">
        <v>51</v>
      </c>
      <c r="F64" s="74" t="s">
        <v>370</v>
      </c>
      <c r="G64" s="23">
        <v>0</v>
      </c>
      <c r="H64" s="24">
        <v>0.5</v>
      </c>
      <c r="I64" s="31" t="s">
        <v>335</v>
      </c>
    </row>
    <row r="65" spans="1:9" x14ac:dyDescent="0.2">
      <c r="C65" s="9" t="s">
        <v>75</v>
      </c>
      <c r="D65" s="21" t="s">
        <v>77</v>
      </c>
      <c r="E65" s="5" t="s">
        <v>51</v>
      </c>
      <c r="F65" s="74" t="s">
        <v>370</v>
      </c>
      <c r="G65" s="23">
        <v>0</v>
      </c>
      <c r="H65" s="24">
        <v>0.1</v>
      </c>
      <c r="I65" s="31" t="s">
        <v>335</v>
      </c>
    </row>
    <row r="66" spans="1:9" x14ac:dyDescent="0.2">
      <c r="C66" s="9" t="s">
        <v>79</v>
      </c>
      <c r="D66" s="21" t="s">
        <v>78</v>
      </c>
      <c r="E66" s="3" t="s">
        <v>26</v>
      </c>
      <c r="F66" s="75" t="s">
        <v>378</v>
      </c>
      <c r="G66" s="23">
        <v>30</v>
      </c>
      <c r="H66" s="24">
        <v>80</v>
      </c>
      <c r="I66" s="10"/>
    </row>
    <row r="67" spans="1:9" x14ac:dyDescent="0.2">
      <c r="C67" s="9" t="s">
        <v>80</v>
      </c>
      <c r="D67" s="21" t="s">
        <v>81</v>
      </c>
      <c r="E67" s="2" t="s">
        <v>9</v>
      </c>
      <c r="F67" s="66" t="s">
        <v>367</v>
      </c>
      <c r="G67" s="23">
        <v>1.04</v>
      </c>
      <c r="H67" s="24">
        <v>1.1000000000000001</v>
      </c>
      <c r="I67" s="10"/>
    </row>
    <row r="68" spans="1:9" x14ac:dyDescent="0.2">
      <c r="C68" s="9" t="s">
        <v>83</v>
      </c>
      <c r="D68" s="21" t="s">
        <v>82</v>
      </c>
      <c r="E68" s="5" t="s">
        <v>51</v>
      </c>
      <c r="F68" s="74" t="s">
        <v>370</v>
      </c>
      <c r="G68" s="23">
        <v>0</v>
      </c>
      <c r="H68" s="27" t="s">
        <v>67</v>
      </c>
      <c r="I68" s="31" t="s">
        <v>335</v>
      </c>
    </row>
    <row r="69" spans="1:9" x14ac:dyDescent="0.2">
      <c r="C69" s="9" t="s">
        <v>84</v>
      </c>
      <c r="D69" s="21" t="s">
        <v>88</v>
      </c>
      <c r="E69" s="2" t="s">
        <v>9</v>
      </c>
      <c r="F69" s="79" t="s">
        <v>85</v>
      </c>
      <c r="G69" s="23" t="s">
        <v>85</v>
      </c>
      <c r="H69" s="24" t="s">
        <v>85</v>
      </c>
      <c r="I69" s="10"/>
    </row>
    <row r="70" spans="1:9" x14ac:dyDescent="0.2">
      <c r="C70" s="9" t="s">
        <v>87</v>
      </c>
      <c r="D70" s="21" t="s">
        <v>89</v>
      </c>
      <c r="E70" s="2" t="s">
        <v>9</v>
      </c>
      <c r="F70" s="66" t="s">
        <v>86</v>
      </c>
      <c r="G70" s="23" t="s">
        <v>86</v>
      </c>
      <c r="H70" s="24" t="s">
        <v>86</v>
      </c>
      <c r="I70" s="10"/>
    </row>
    <row r="71" spans="1:9" x14ac:dyDescent="0.2">
      <c r="C71" s="9" t="s">
        <v>90</v>
      </c>
      <c r="D71" s="21" t="s">
        <v>91</v>
      </c>
      <c r="E71" s="5" t="s">
        <v>51</v>
      </c>
      <c r="F71" s="74" t="s">
        <v>370</v>
      </c>
      <c r="G71" s="23">
        <v>0</v>
      </c>
      <c r="H71" s="24">
        <v>0.05</v>
      </c>
      <c r="I71" s="31" t="s">
        <v>335</v>
      </c>
    </row>
    <row r="72" spans="1:9" x14ac:dyDescent="0.2">
      <c r="C72" s="9" t="s">
        <v>92</v>
      </c>
      <c r="D72" s="21" t="s">
        <v>93</v>
      </c>
      <c r="E72" s="2" t="s">
        <v>9</v>
      </c>
      <c r="F72" s="66" t="s">
        <v>367</v>
      </c>
      <c r="G72" s="23">
        <v>1.04</v>
      </c>
      <c r="H72" s="24">
        <v>1.1000000000000001</v>
      </c>
      <c r="I72" s="10"/>
    </row>
    <row r="73" spans="1:9" x14ac:dyDescent="0.2">
      <c r="C73" s="9" t="s">
        <v>94</v>
      </c>
      <c r="D73" s="21" t="s">
        <v>95</v>
      </c>
      <c r="E73" s="2" t="s">
        <v>9</v>
      </c>
      <c r="F73" s="66" t="s">
        <v>367</v>
      </c>
      <c r="G73" s="29">
        <v>0</v>
      </c>
      <c r="H73" s="30">
        <v>1</v>
      </c>
      <c r="I73" s="10"/>
    </row>
    <row r="74" spans="1:9" x14ac:dyDescent="0.2">
      <c r="C74" s="9" t="s">
        <v>96</v>
      </c>
      <c r="D74" s="21" t="s">
        <v>97</v>
      </c>
      <c r="E74" s="5" t="s">
        <v>51</v>
      </c>
      <c r="F74" s="74" t="s">
        <v>370</v>
      </c>
      <c r="G74" s="29">
        <v>0</v>
      </c>
      <c r="H74" s="27" t="s">
        <v>67</v>
      </c>
      <c r="I74" s="31" t="s">
        <v>335</v>
      </c>
    </row>
    <row r="75" spans="1:9" x14ac:dyDescent="0.2">
      <c r="A75" t="s">
        <v>404</v>
      </c>
      <c r="C75" s="90" t="s">
        <v>99</v>
      </c>
      <c r="D75" s="21" t="s">
        <v>98</v>
      </c>
      <c r="E75" s="3" t="s">
        <v>100</v>
      </c>
      <c r="F75" s="77"/>
      <c r="G75" s="28">
        <v>1</v>
      </c>
      <c r="H75" s="27">
        <v>1</v>
      </c>
      <c r="I75" s="10"/>
    </row>
    <row r="76" spans="1:9" x14ac:dyDescent="0.2">
      <c r="A76" t="s">
        <v>404</v>
      </c>
      <c r="C76" s="90" t="s">
        <v>109</v>
      </c>
      <c r="D76" s="21" t="s">
        <v>101</v>
      </c>
      <c r="E76" s="3" t="s">
        <v>26</v>
      </c>
      <c r="F76" s="77"/>
      <c r="G76" s="28">
        <v>20</v>
      </c>
      <c r="H76" s="27"/>
      <c r="I76" s="10"/>
    </row>
    <row r="77" spans="1:9" x14ac:dyDescent="0.2">
      <c r="A77" t="s">
        <v>404</v>
      </c>
      <c r="C77" s="90" t="s">
        <v>110</v>
      </c>
      <c r="D77" s="21" t="s">
        <v>102</v>
      </c>
      <c r="E77" s="3" t="s">
        <v>26</v>
      </c>
      <c r="F77" s="77"/>
      <c r="G77" s="28">
        <v>0.29699999999999999</v>
      </c>
      <c r="H77" s="27"/>
      <c r="I77" s="10"/>
    </row>
    <row r="78" spans="1:9" x14ac:dyDescent="0.2">
      <c r="A78" t="s">
        <v>404</v>
      </c>
      <c r="C78" s="90" t="s">
        <v>108</v>
      </c>
      <c r="D78" s="21" t="s">
        <v>103</v>
      </c>
      <c r="E78" s="3" t="s">
        <v>26</v>
      </c>
      <c r="F78" s="77"/>
      <c r="G78" s="28">
        <v>0.20499999999999999</v>
      </c>
      <c r="H78" s="27"/>
      <c r="I78" s="10"/>
    </row>
    <row r="79" spans="1:9" x14ac:dyDescent="0.2">
      <c r="A79" t="s">
        <v>404</v>
      </c>
      <c r="C79" s="90" t="s">
        <v>111</v>
      </c>
      <c r="D79" s="21" t="s">
        <v>104</v>
      </c>
      <c r="E79" s="3" t="s">
        <v>106</v>
      </c>
      <c r="F79" s="77"/>
      <c r="G79" s="28">
        <v>1</v>
      </c>
      <c r="H79" s="27">
        <v>1</v>
      </c>
      <c r="I79" s="10"/>
    </row>
    <row r="80" spans="1:9" x14ac:dyDescent="0.2">
      <c r="A80" t="s">
        <v>404</v>
      </c>
      <c r="C80" s="90" t="s">
        <v>112</v>
      </c>
      <c r="D80" s="21" t="s">
        <v>105</v>
      </c>
      <c r="E80" s="3" t="s">
        <v>107</v>
      </c>
      <c r="F80" s="77"/>
      <c r="G80" s="28">
        <v>1</v>
      </c>
      <c r="H80" s="27">
        <v>1</v>
      </c>
      <c r="I80" s="10"/>
    </row>
    <row r="81" spans="1:9" x14ac:dyDescent="0.2">
      <c r="A81" t="s">
        <v>404</v>
      </c>
      <c r="C81" s="90" t="s">
        <v>113</v>
      </c>
      <c r="D81" s="94" t="s">
        <v>104</v>
      </c>
      <c r="E81" s="3" t="s">
        <v>106</v>
      </c>
      <c r="F81" s="77"/>
      <c r="G81" s="28">
        <v>1</v>
      </c>
      <c r="H81" s="27"/>
      <c r="I81" s="10"/>
    </row>
    <row r="82" spans="1:9" x14ac:dyDescent="0.2">
      <c r="C82" s="9" t="s">
        <v>116</v>
      </c>
      <c r="D82" s="21" t="s">
        <v>114</v>
      </c>
      <c r="E82" s="5" t="s">
        <v>379</v>
      </c>
      <c r="F82" s="74" t="s">
        <v>380</v>
      </c>
      <c r="G82" s="28">
        <v>1E-4</v>
      </c>
      <c r="H82" s="27"/>
      <c r="I82" s="10"/>
    </row>
    <row r="83" spans="1:9" x14ac:dyDescent="0.2">
      <c r="C83" s="9" t="s">
        <v>117</v>
      </c>
      <c r="D83" s="21" t="s">
        <v>118</v>
      </c>
      <c r="E83" s="5" t="s">
        <v>379</v>
      </c>
      <c r="F83" s="74" t="s">
        <v>380</v>
      </c>
      <c r="G83" s="28">
        <v>1E-4</v>
      </c>
      <c r="H83" s="27"/>
      <c r="I83" s="10"/>
    </row>
    <row r="84" spans="1:9" x14ac:dyDescent="0.2">
      <c r="C84" s="9" t="s">
        <v>121</v>
      </c>
      <c r="D84" s="21" t="s">
        <v>120</v>
      </c>
      <c r="E84" s="5" t="s">
        <v>379</v>
      </c>
      <c r="F84" s="74" t="s">
        <v>380</v>
      </c>
      <c r="G84" s="28">
        <v>1E-4</v>
      </c>
      <c r="H84" s="27"/>
      <c r="I84" s="10"/>
    </row>
    <row r="85" spans="1:9" x14ac:dyDescent="0.2">
      <c r="C85" s="9" t="s">
        <v>122</v>
      </c>
      <c r="D85" s="21" t="s">
        <v>119</v>
      </c>
      <c r="E85" s="5" t="s">
        <v>379</v>
      </c>
      <c r="F85" s="74" t="s">
        <v>380</v>
      </c>
      <c r="G85" s="28">
        <v>1E-4</v>
      </c>
      <c r="H85" s="27"/>
      <c r="I85" s="10"/>
    </row>
    <row r="86" spans="1:9" x14ac:dyDescent="0.2">
      <c r="C86" s="9" t="s">
        <v>124</v>
      </c>
      <c r="D86" s="21" t="s">
        <v>123</v>
      </c>
      <c r="E86" s="2" t="s">
        <v>9</v>
      </c>
      <c r="F86" s="66" t="s">
        <v>365</v>
      </c>
      <c r="G86" s="23">
        <v>0</v>
      </c>
      <c r="H86" s="24">
        <v>1</v>
      </c>
      <c r="I86" s="10"/>
    </row>
    <row r="87" spans="1:9" x14ac:dyDescent="0.2">
      <c r="C87" s="9" t="s">
        <v>126</v>
      </c>
      <c r="D87" s="21" t="s">
        <v>125</v>
      </c>
      <c r="E87" s="8" t="s">
        <v>9</v>
      </c>
      <c r="F87" s="76"/>
      <c r="G87" s="23">
        <v>7.52</v>
      </c>
      <c r="H87" s="24">
        <v>7.52</v>
      </c>
      <c r="I87" s="31" t="s">
        <v>336</v>
      </c>
    </row>
    <row r="88" spans="1:9" x14ac:dyDescent="0.2">
      <c r="C88" s="9" t="s">
        <v>215</v>
      </c>
      <c r="D88" s="21" t="s">
        <v>216</v>
      </c>
      <c r="E88" s="2" t="s">
        <v>217</v>
      </c>
      <c r="F88" s="74" t="s">
        <v>381</v>
      </c>
      <c r="G88" s="23">
        <v>0</v>
      </c>
      <c r="H88" s="24">
        <v>1.5</v>
      </c>
      <c r="I88" s="10"/>
    </row>
    <row r="89" spans="1:9" x14ac:dyDescent="0.2">
      <c r="C89" s="9" t="s">
        <v>218</v>
      </c>
      <c r="D89" s="21" t="s">
        <v>220</v>
      </c>
      <c r="E89" s="2" t="s">
        <v>222</v>
      </c>
      <c r="F89" s="74" t="s">
        <v>382</v>
      </c>
      <c r="G89" s="28"/>
      <c r="H89" s="27"/>
      <c r="I89" s="10"/>
    </row>
    <row r="90" spans="1:9" x14ac:dyDescent="0.2">
      <c r="C90" s="9" t="s">
        <v>219</v>
      </c>
      <c r="D90" s="21" t="s">
        <v>221</v>
      </c>
      <c r="E90" s="2" t="s">
        <v>132</v>
      </c>
      <c r="F90" s="74" t="s">
        <v>383</v>
      </c>
      <c r="G90" s="28"/>
      <c r="H90" s="27"/>
      <c r="I90" s="10"/>
    </row>
    <row r="91" spans="1:9" x14ac:dyDescent="0.2">
      <c r="C91" s="9" t="s">
        <v>223</v>
      </c>
      <c r="D91" s="21" t="s">
        <v>226</v>
      </c>
      <c r="E91" s="2" t="s">
        <v>217</v>
      </c>
      <c r="F91" s="74" t="s">
        <v>381</v>
      </c>
      <c r="G91" s="23">
        <v>0</v>
      </c>
      <c r="H91" s="24">
        <v>1.5</v>
      </c>
      <c r="I91" s="10"/>
    </row>
    <row r="92" spans="1:9" x14ac:dyDescent="0.2">
      <c r="C92" s="9" t="s">
        <v>224</v>
      </c>
      <c r="D92" s="21" t="s">
        <v>227</v>
      </c>
      <c r="E92" s="2" t="s">
        <v>222</v>
      </c>
      <c r="F92" s="74" t="s">
        <v>382</v>
      </c>
      <c r="G92" s="28"/>
      <c r="H92" s="27"/>
      <c r="I92" s="10"/>
    </row>
    <row r="93" spans="1:9" x14ac:dyDescent="0.2">
      <c r="C93" s="9" t="s">
        <v>225</v>
      </c>
      <c r="D93" s="21" t="s">
        <v>228</v>
      </c>
      <c r="E93" s="2" t="s">
        <v>132</v>
      </c>
      <c r="F93" s="74" t="s">
        <v>383</v>
      </c>
      <c r="G93" s="28"/>
      <c r="H93" s="27"/>
      <c r="I93" s="10"/>
    </row>
    <row r="94" spans="1:9" ht="16" thickBot="1" x14ac:dyDescent="0.25">
      <c r="C94" s="13"/>
      <c r="D94" s="22"/>
      <c r="E94" s="14"/>
      <c r="F94" s="64"/>
      <c r="G94" s="13"/>
      <c r="H94" s="15"/>
      <c r="I94" s="15"/>
    </row>
    <row r="95" spans="1:9" x14ac:dyDescent="0.2">
      <c r="C95" s="11" t="s">
        <v>128</v>
      </c>
      <c r="D95" s="20"/>
      <c r="E95" s="1"/>
      <c r="F95" s="65"/>
      <c r="G95" s="11"/>
      <c r="H95" s="12"/>
      <c r="I95" s="12"/>
    </row>
    <row r="96" spans="1:9" x14ac:dyDescent="0.2">
      <c r="C96" s="43" t="s">
        <v>310</v>
      </c>
      <c r="D96" s="43" t="s">
        <v>332</v>
      </c>
      <c r="E96" s="39" t="s">
        <v>199</v>
      </c>
      <c r="F96" s="75" t="s">
        <v>363</v>
      </c>
      <c r="G96" s="3">
        <v>0</v>
      </c>
      <c r="H96" s="31">
        <v>500</v>
      </c>
      <c r="I96" s="45"/>
    </row>
    <row r="97" spans="3:9" x14ac:dyDescent="0.2">
      <c r="C97" s="9" t="s">
        <v>129</v>
      </c>
      <c r="D97" s="21" t="s">
        <v>130</v>
      </c>
      <c r="E97" s="3" t="s">
        <v>132</v>
      </c>
      <c r="F97" s="77"/>
      <c r="G97" s="23">
        <v>900</v>
      </c>
      <c r="H97" s="24">
        <v>900</v>
      </c>
      <c r="I97" s="10"/>
    </row>
    <row r="98" spans="3:9" x14ac:dyDescent="0.2">
      <c r="C98" s="9" t="s">
        <v>133</v>
      </c>
      <c r="D98" s="21" t="s">
        <v>131</v>
      </c>
      <c r="E98" s="3" t="s">
        <v>132</v>
      </c>
      <c r="F98" s="77"/>
      <c r="G98" s="23">
        <v>1200</v>
      </c>
      <c r="H98" s="24">
        <v>1200</v>
      </c>
      <c r="I98" s="10"/>
    </row>
    <row r="99" spans="3:9" x14ac:dyDescent="0.2">
      <c r="C99" s="9" t="s">
        <v>134</v>
      </c>
      <c r="D99" s="21" t="s">
        <v>138</v>
      </c>
      <c r="E99" s="3" t="s">
        <v>137</v>
      </c>
      <c r="F99" s="75" t="s">
        <v>384</v>
      </c>
      <c r="G99" s="23">
        <v>20</v>
      </c>
      <c r="H99" s="24">
        <v>20</v>
      </c>
      <c r="I99" s="10"/>
    </row>
    <row r="100" spans="3:9" x14ac:dyDescent="0.2">
      <c r="C100" s="9" t="s">
        <v>135</v>
      </c>
      <c r="D100" s="21" t="s">
        <v>139</v>
      </c>
      <c r="E100" s="3" t="s">
        <v>137</v>
      </c>
      <c r="F100" s="75" t="s">
        <v>385</v>
      </c>
      <c r="G100" s="23">
        <v>25</v>
      </c>
      <c r="H100" s="24">
        <v>28</v>
      </c>
      <c r="I100" s="10"/>
    </row>
    <row r="101" spans="3:9" x14ac:dyDescent="0.2">
      <c r="C101" s="9" t="s">
        <v>136</v>
      </c>
      <c r="D101" s="21" t="s">
        <v>140</v>
      </c>
      <c r="E101" s="3" t="s">
        <v>137</v>
      </c>
      <c r="F101" s="75" t="s">
        <v>386</v>
      </c>
      <c r="G101" s="23">
        <v>32</v>
      </c>
      <c r="H101" s="24">
        <v>35</v>
      </c>
      <c r="I101" s="10"/>
    </row>
    <row r="102" spans="3:9" x14ac:dyDescent="0.2">
      <c r="C102" s="9" t="s">
        <v>141</v>
      </c>
      <c r="D102" s="21" t="s">
        <v>144</v>
      </c>
      <c r="E102" s="3" t="s">
        <v>143</v>
      </c>
      <c r="F102" s="75" t="s">
        <v>387</v>
      </c>
      <c r="G102" s="23">
        <v>0</v>
      </c>
      <c r="H102" s="24">
        <v>50</v>
      </c>
      <c r="I102" s="10"/>
    </row>
    <row r="103" spans="3:9" x14ac:dyDescent="0.2">
      <c r="C103" s="9" t="s">
        <v>142</v>
      </c>
      <c r="D103" s="21" t="s">
        <v>145</v>
      </c>
      <c r="E103" s="3" t="s">
        <v>143</v>
      </c>
      <c r="F103" s="75" t="s">
        <v>388</v>
      </c>
      <c r="G103" s="23">
        <v>0</v>
      </c>
      <c r="H103" s="24">
        <v>50</v>
      </c>
      <c r="I103" s="10"/>
    </row>
    <row r="104" spans="3:9" x14ac:dyDescent="0.2">
      <c r="C104" s="9" t="s">
        <v>147</v>
      </c>
      <c r="D104" s="21" t="s">
        <v>146</v>
      </c>
      <c r="E104" s="2" t="s">
        <v>9</v>
      </c>
      <c r="F104" s="74"/>
      <c r="G104" s="23">
        <v>0</v>
      </c>
      <c r="H104" s="24">
        <v>1</v>
      </c>
      <c r="I104" s="10"/>
    </row>
    <row r="105" spans="3:9" x14ac:dyDescent="0.2">
      <c r="C105" s="9" t="s">
        <v>148</v>
      </c>
      <c r="D105" s="21" t="s">
        <v>149</v>
      </c>
      <c r="E105" s="5" t="s">
        <v>115</v>
      </c>
      <c r="F105" s="74" t="s">
        <v>380</v>
      </c>
      <c r="G105" s="28">
        <v>1E-4</v>
      </c>
      <c r="H105" s="27"/>
      <c r="I105" s="10"/>
    </row>
    <row r="106" spans="3:9" x14ac:dyDescent="0.2">
      <c r="C106" s="9" t="s">
        <v>150</v>
      </c>
      <c r="D106" s="21" t="s">
        <v>151</v>
      </c>
      <c r="E106" s="7" t="s">
        <v>152</v>
      </c>
      <c r="F106" s="77"/>
      <c r="G106" s="33">
        <f>60 / 4.53 / 0.000001 / 3600 / 3600</f>
        <v>1.0219932957239801</v>
      </c>
      <c r="H106" s="34">
        <f>130 / 4.53 / 0.000001 / 3600 / 3600</f>
        <v>2.2143188074019569</v>
      </c>
      <c r="I106" s="31" t="s">
        <v>337</v>
      </c>
    </row>
    <row r="107" spans="3:9" x14ac:dyDescent="0.2">
      <c r="C107" s="9" t="s">
        <v>156</v>
      </c>
      <c r="D107" s="21" t="s">
        <v>157</v>
      </c>
      <c r="E107" s="7" t="s">
        <v>152</v>
      </c>
      <c r="F107" s="77"/>
      <c r="G107" s="33">
        <f>150 / 4.53 / 0.000001 / 3600 / 3600</f>
        <v>2.5549832393099501</v>
      </c>
      <c r="H107" s="34">
        <f>150 / 4.53 / 0.000001 / 3600 / 3600</f>
        <v>2.5549832393099501</v>
      </c>
      <c r="I107" s="31" t="s">
        <v>338</v>
      </c>
    </row>
    <row r="108" spans="3:9" x14ac:dyDescent="0.2">
      <c r="C108" s="9" t="s">
        <v>153</v>
      </c>
      <c r="D108" s="21" t="s">
        <v>154</v>
      </c>
      <c r="E108" s="2" t="s">
        <v>155</v>
      </c>
      <c r="F108" s="76"/>
      <c r="G108" s="28" t="s">
        <v>67</v>
      </c>
      <c r="H108" s="27" t="s">
        <v>67</v>
      </c>
      <c r="I108" s="31" t="s">
        <v>339</v>
      </c>
    </row>
    <row r="109" spans="3:9" x14ac:dyDescent="0.2">
      <c r="C109" s="9" t="s">
        <v>159</v>
      </c>
      <c r="D109" s="21" t="s">
        <v>158</v>
      </c>
      <c r="E109" s="2" t="s">
        <v>155</v>
      </c>
      <c r="F109" s="76"/>
      <c r="G109" s="28" t="s">
        <v>67</v>
      </c>
      <c r="H109" s="27" t="s">
        <v>67</v>
      </c>
      <c r="I109" s="31" t="s">
        <v>339</v>
      </c>
    </row>
    <row r="110" spans="3:9" x14ac:dyDescent="0.2">
      <c r="C110" s="9" t="s">
        <v>160</v>
      </c>
      <c r="D110" s="21" t="s">
        <v>162</v>
      </c>
      <c r="E110" s="2" t="s">
        <v>164</v>
      </c>
      <c r="F110" s="76"/>
      <c r="G110" s="28" t="s">
        <v>67</v>
      </c>
      <c r="H110" s="27" t="s">
        <v>67</v>
      </c>
      <c r="I110" s="31" t="s">
        <v>339</v>
      </c>
    </row>
    <row r="111" spans="3:9" x14ac:dyDescent="0.2">
      <c r="C111" s="9" t="s">
        <v>161</v>
      </c>
      <c r="D111" s="21" t="s">
        <v>163</v>
      </c>
      <c r="E111" s="2" t="s">
        <v>164</v>
      </c>
      <c r="F111" s="76"/>
      <c r="G111" s="28" t="s">
        <v>67</v>
      </c>
      <c r="H111" s="27" t="s">
        <v>67</v>
      </c>
      <c r="I111" s="31" t="s">
        <v>339</v>
      </c>
    </row>
    <row r="112" spans="3:9" x14ac:dyDescent="0.2">
      <c r="C112" s="9" t="s">
        <v>165</v>
      </c>
      <c r="D112" s="21" t="s">
        <v>166</v>
      </c>
      <c r="E112" s="3" t="s">
        <v>167</v>
      </c>
      <c r="F112" s="77"/>
      <c r="G112" s="23">
        <v>0</v>
      </c>
      <c r="H112" s="27" t="s">
        <v>67</v>
      </c>
      <c r="I112" s="10"/>
    </row>
    <row r="113" spans="3:10" x14ac:dyDescent="0.2">
      <c r="C113" s="9" t="s">
        <v>169</v>
      </c>
      <c r="D113" s="21" t="s">
        <v>168</v>
      </c>
      <c r="E113" s="2" t="s">
        <v>9</v>
      </c>
      <c r="F113" s="76"/>
      <c r="G113" s="23">
        <v>0</v>
      </c>
      <c r="H113" s="24">
        <v>1</v>
      </c>
      <c r="I113" s="10"/>
    </row>
    <row r="114" spans="3:10" x14ac:dyDescent="0.2">
      <c r="C114" s="9" t="s">
        <v>170</v>
      </c>
      <c r="D114" s="21" t="s">
        <v>171</v>
      </c>
      <c r="E114" s="6" t="s">
        <v>172</v>
      </c>
      <c r="F114" s="77"/>
      <c r="G114" s="28"/>
      <c r="H114" s="27"/>
      <c r="I114" s="31" t="s">
        <v>341</v>
      </c>
    </row>
    <row r="115" spans="3:10" x14ac:dyDescent="0.2">
      <c r="C115" s="9" t="s">
        <v>173</v>
      </c>
      <c r="D115" s="21" t="s">
        <v>176</v>
      </c>
      <c r="E115" s="6" t="s">
        <v>172</v>
      </c>
      <c r="F115" s="77"/>
      <c r="G115" s="23">
        <v>1</v>
      </c>
      <c r="H115" s="24">
        <v>3.5</v>
      </c>
      <c r="I115" s="31" t="s">
        <v>343</v>
      </c>
    </row>
    <row r="116" spans="3:10" x14ac:dyDescent="0.2">
      <c r="C116" s="9" t="s">
        <v>179</v>
      </c>
      <c r="D116" s="21" t="s">
        <v>174</v>
      </c>
      <c r="E116" s="6" t="s">
        <v>340</v>
      </c>
      <c r="F116" s="77"/>
      <c r="G116" s="28" t="s">
        <v>67</v>
      </c>
      <c r="H116" s="27" t="s">
        <v>67</v>
      </c>
      <c r="I116" s="31" t="s">
        <v>342</v>
      </c>
    </row>
    <row r="117" spans="3:10" x14ac:dyDescent="0.2">
      <c r="C117" s="9" t="s">
        <v>175</v>
      </c>
      <c r="D117" s="21" t="s">
        <v>177</v>
      </c>
      <c r="E117" s="6" t="s">
        <v>178</v>
      </c>
      <c r="F117" s="77"/>
      <c r="G117" s="23">
        <v>0.05</v>
      </c>
      <c r="H117" s="24">
        <v>0.15</v>
      </c>
      <c r="I117" s="31" t="s">
        <v>344</v>
      </c>
    </row>
    <row r="118" spans="3:10" x14ac:dyDescent="0.2">
      <c r="C118" s="9" t="s">
        <v>180</v>
      </c>
      <c r="D118" s="21" t="s">
        <v>181</v>
      </c>
      <c r="E118" s="6" t="s">
        <v>182</v>
      </c>
      <c r="F118" s="77"/>
      <c r="G118" s="28" t="s">
        <v>67</v>
      </c>
      <c r="H118" s="27" t="s">
        <v>67</v>
      </c>
      <c r="I118" s="31" t="s">
        <v>345</v>
      </c>
    </row>
    <row r="119" spans="3:10" x14ac:dyDescent="0.2">
      <c r="C119" s="9" t="s">
        <v>183</v>
      </c>
      <c r="D119" s="21" t="s">
        <v>184</v>
      </c>
      <c r="E119" s="6" t="s">
        <v>182</v>
      </c>
      <c r="F119" s="77"/>
      <c r="G119" s="32">
        <v>2.5</v>
      </c>
      <c r="H119" s="31">
        <v>2.5</v>
      </c>
      <c r="I119" s="31" t="s">
        <v>345</v>
      </c>
    </row>
    <row r="120" spans="3:10" x14ac:dyDescent="0.2">
      <c r="C120" s="9" t="s">
        <v>185</v>
      </c>
      <c r="D120" s="21" t="s">
        <v>186</v>
      </c>
      <c r="E120" s="3" t="s">
        <v>155</v>
      </c>
      <c r="F120" s="73" t="s">
        <v>85</v>
      </c>
      <c r="G120" s="28" t="s">
        <v>67</v>
      </c>
      <c r="H120" s="27" t="s">
        <v>67</v>
      </c>
      <c r="I120" s="31" t="s">
        <v>339</v>
      </c>
    </row>
    <row r="121" spans="3:10" x14ac:dyDescent="0.2">
      <c r="C121" s="9" t="s">
        <v>187</v>
      </c>
      <c r="D121" s="21" t="s">
        <v>188</v>
      </c>
      <c r="E121" s="3" t="s">
        <v>164</v>
      </c>
      <c r="F121" s="73" t="s">
        <v>86</v>
      </c>
      <c r="G121" s="28" t="s">
        <v>67</v>
      </c>
      <c r="H121" s="27" t="s">
        <v>67</v>
      </c>
      <c r="I121" s="31" t="s">
        <v>339</v>
      </c>
    </row>
    <row r="122" spans="3:10" x14ac:dyDescent="0.2">
      <c r="C122" s="9" t="s">
        <v>191</v>
      </c>
      <c r="D122" s="21" t="s">
        <v>189</v>
      </c>
      <c r="E122" s="3" t="s">
        <v>190</v>
      </c>
      <c r="F122" s="77"/>
      <c r="G122" s="28" t="s">
        <v>67</v>
      </c>
      <c r="H122" s="27" t="s">
        <v>67</v>
      </c>
      <c r="I122" s="31" t="s">
        <v>339</v>
      </c>
    </row>
    <row r="123" spans="3:10" x14ac:dyDescent="0.2">
      <c r="C123" s="9" t="s">
        <v>192</v>
      </c>
      <c r="D123" s="21" t="s">
        <v>193</v>
      </c>
      <c r="E123" s="3" t="s">
        <v>194</v>
      </c>
      <c r="F123" s="77"/>
      <c r="G123" s="28" t="s">
        <v>67</v>
      </c>
      <c r="H123" s="27" t="s">
        <v>67</v>
      </c>
      <c r="I123" s="10"/>
    </row>
    <row r="124" spans="3:10" x14ac:dyDescent="0.2">
      <c r="C124" s="9" t="s">
        <v>192</v>
      </c>
      <c r="D124" s="21" t="s">
        <v>195</v>
      </c>
      <c r="E124" s="3" t="s">
        <v>196</v>
      </c>
      <c r="F124" s="77"/>
      <c r="G124" s="28" t="s">
        <v>67</v>
      </c>
      <c r="H124" s="27" t="s">
        <v>67</v>
      </c>
      <c r="I124" s="10"/>
    </row>
    <row r="125" spans="3:10" x14ac:dyDescent="0.2">
      <c r="C125" s="9" t="s">
        <v>197</v>
      </c>
      <c r="D125" s="21" t="s">
        <v>198</v>
      </c>
      <c r="E125" s="3" t="s">
        <v>199</v>
      </c>
      <c r="F125" s="77"/>
      <c r="G125" s="28" t="s">
        <v>67</v>
      </c>
      <c r="H125" s="27" t="s">
        <v>67</v>
      </c>
      <c r="I125" s="10"/>
    </row>
    <row r="126" spans="3:10" x14ac:dyDescent="0.2">
      <c r="C126" s="9" t="s">
        <v>200</v>
      </c>
      <c r="D126" s="21" t="s">
        <v>201</v>
      </c>
      <c r="E126" s="6" t="s">
        <v>202</v>
      </c>
      <c r="F126" s="75" t="s">
        <v>389</v>
      </c>
      <c r="G126" s="32">
        <v>25</v>
      </c>
      <c r="H126" s="31">
        <v>25</v>
      </c>
      <c r="I126" s="31" t="s">
        <v>346</v>
      </c>
      <c r="J126" s="6" t="s">
        <v>390</v>
      </c>
    </row>
    <row r="127" spans="3:10" x14ac:dyDescent="0.2">
      <c r="C127" s="9" t="s">
        <v>230</v>
      </c>
      <c r="D127" s="21" t="s">
        <v>203</v>
      </c>
      <c r="E127" s="2" t="s">
        <v>51</v>
      </c>
      <c r="F127" s="66" t="s">
        <v>391</v>
      </c>
      <c r="G127" s="23">
        <v>0.9</v>
      </c>
      <c r="H127" s="24">
        <v>3</v>
      </c>
      <c r="I127" s="10"/>
    </row>
    <row r="128" spans="3:10" x14ac:dyDescent="0.2">
      <c r="C128" s="9" t="s">
        <v>204</v>
      </c>
      <c r="D128" s="21" t="s">
        <v>205</v>
      </c>
      <c r="E128" s="2" t="s">
        <v>9</v>
      </c>
      <c r="F128" s="66" t="s">
        <v>367</v>
      </c>
      <c r="G128" s="32">
        <v>1.03</v>
      </c>
      <c r="H128" s="31">
        <v>1.2</v>
      </c>
      <c r="I128" s="10"/>
    </row>
    <row r="129" spans="3:9" x14ac:dyDescent="0.2">
      <c r="C129" s="9" t="s">
        <v>229</v>
      </c>
      <c r="D129" s="21" t="s">
        <v>206</v>
      </c>
      <c r="E129" s="5" t="s">
        <v>51</v>
      </c>
      <c r="F129" s="74" t="s">
        <v>392</v>
      </c>
      <c r="G129" s="32">
        <v>8.5000000000000006E-2</v>
      </c>
      <c r="H129" s="31">
        <v>8.5000000000000006E-2</v>
      </c>
      <c r="I129" s="10"/>
    </row>
    <row r="130" spans="3:9" x14ac:dyDescent="0.2">
      <c r="C130" s="9" t="s">
        <v>207</v>
      </c>
      <c r="D130" s="21" t="s">
        <v>208</v>
      </c>
      <c r="E130" s="2" t="s">
        <v>9</v>
      </c>
      <c r="F130" s="66" t="s">
        <v>367</v>
      </c>
      <c r="G130" s="23">
        <v>1.05</v>
      </c>
      <c r="H130" s="24">
        <v>1.1200000000000001</v>
      </c>
      <c r="I130" s="10"/>
    </row>
    <row r="131" spans="3:9" x14ac:dyDescent="0.2">
      <c r="C131" s="9" t="s">
        <v>209</v>
      </c>
      <c r="D131" s="21" t="s">
        <v>210</v>
      </c>
      <c r="E131" s="2" t="s">
        <v>9</v>
      </c>
      <c r="F131" s="76"/>
      <c r="G131" s="32">
        <v>0</v>
      </c>
      <c r="H131" s="31">
        <v>1</v>
      </c>
      <c r="I131" s="10"/>
    </row>
    <row r="132" spans="3:9" x14ac:dyDescent="0.2">
      <c r="C132" s="9" t="s">
        <v>212</v>
      </c>
      <c r="D132" s="21" t="s">
        <v>211</v>
      </c>
      <c r="E132" s="2" t="s">
        <v>9</v>
      </c>
      <c r="F132" s="76"/>
      <c r="G132" s="32">
        <v>0</v>
      </c>
      <c r="H132" s="31">
        <v>1</v>
      </c>
      <c r="I132" s="10"/>
    </row>
    <row r="133" spans="3:9" x14ac:dyDescent="0.2">
      <c r="C133" s="9" t="s">
        <v>213</v>
      </c>
      <c r="D133" s="21" t="s">
        <v>214</v>
      </c>
      <c r="E133" s="2" t="s">
        <v>9</v>
      </c>
      <c r="F133" s="76"/>
      <c r="G133" s="32">
        <v>0</v>
      </c>
      <c r="H133" s="31">
        <v>1</v>
      </c>
      <c r="I133" s="10"/>
    </row>
    <row r="134" spans="3:9" x14ac:dyDescent="0.2">
      <c r="C134" s="21" t="s">
        <v>231</v>
      </c>
      <c r="D134" s="21" t="s">
        <v>232</v>
      </c>
      <c r="E134" s="39" t="s">
        <v>217</v>
      </c>
      <c r="F134" s="80"/>
      <c r="G134" s="32">
        <v>0</v>
      </c>
      <c r="H134" s="31">
        <v>1.5</v>
      </c>
      <c r="I134" s="21"/>
    </row>
    <row r="135" spans="3:9" ht="16" thickBot="1" x14ac:dyDescent="0.25">
      <c r="C135" s="13"/>
      <c r="D135" s="22"/>
      <c r="E135" s="14"/>
      <c r="F135" s="64"/>
      <c r="G135" s="13"/>
      <c r="H135" s="15"/>
      <c r="I135" s="15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53"/>
  <sheetViews>
    <sheetView workbookViewId="0">
      <selection activeCell="F44" sqref="F44"/>
    </sheetView>
  </sheetViews>
  <sheetFormatPr baseColWidth="10" defaultColWidth="8.83203125" defaultRowHeight="15" x14ac:dyDescent="0.2"/>
  <cols>
    <col min="3" max="3" width="63.6640625" bestFit="1" customWidth="1"/>
    <col min="4" max="4" width="14.6640625" bestFit="1" customWidth="1"/>
    <col min="5" max="5" width="17.83203125" bestFit="1" customWidth="1"/>
    <col min="6" max="6" width="17.83203125" style="82" customWidth="1"/>
    <col min="7" max="8" width="8.33203125" bestFit="1" customWidth="1"/>
    <col min="9" max="9" width="52.5" bestFit="1" customWidth="1"/>
    <col min="10" max="10" width="48.5" customWidth="1"/>
    <col min="12" max="12" width="18.5" customWidth="1"/>
  </cols>
  <sheetData>
    <row r="2" spans="3:13" ht="16" thickBot="1" x14ac:dyDescent="0.25"/>
    <row r="3" spans="3:13" ht="16" thickBot="1" x14ac:dyDescent="0.25">
      <c r="C3" s="16" t="s">
        <v>1</v>
      </c>
      <c r="D3" s="19" t="s">
        <v>2</v>
      </c>
      <c r="E3" s="17" t="s">
        <v>3</v>
      </c>
      <c r="F3" s="83" t="s">
        <v>362</v>
      </c>
      <c r="G3" s="16" t="s">
        <v>4</v>
      </c>
      <c r="H3" s="18" t="s">
        <v>5</v>
      </c>
      <c r="I3" s="18" t="s">
        <v>127</v>
      </c>
      <c r="J3" s="38" t="s">
        <v>356</v>
      </c>
      <c r="L3" s="38" t="s">
        <v>308</v>
      </c>
    </row>
    <row r="4" spans="3:13" x14ac:dyDescent="0.2">
      <c r="C4" s="11" t="s">
        <v>0</v>
      </c>
      <c r="D4" s="20"/>
      <c r="E4" s="1"/>
      <c r="F4" s="84"/>
      <c r="G4" s="11"/>
      <c r="H4" s="12"/>
      <c r="I4" s="12"/>
      <c r="L4" s="40" t="s">
        <v>305</v>
      </c>
      <c r="M4" t="s">
        <v>302</v>
      </c>
    </row>
    <row r="5" spans="3:13" x14ac:dyDescent="0.2">
      <c r="C5" s="9" t="s">
        <v>238</v>
      </c>
      <c r="D5" s="21" t="s">
        <v>233</v>
      </c>
      <c r="E5" s="3" t="s">
        <v>234</v>
      </c>
      <c r="F5" s="81" t="s">
        <v>393</v>
      </c>
      <c r="G5" s="23">
        <v>-100</v>
      </c>
      <c r="H5" s="24">
        <v>0</v>
      </c>
      <c r="I5" s="27" t="s">
        <v>263</v>
      </c>
      <c r="J5" s="3" t="s">
        <v>402</v>
      </c>
      <c r="L5" s="41" t="s">
        <v>306</v>
      </c>
      <c r="M5" t="s">
        <v>303</v>
      </c>
    </row>
    <row r="6" spans="3:13" x14ac:dyDescent="0.2">
      <c r="C6" s="9" t="s">
        <v>237</v>
      </c>
      <c r="D6" s="21" t="s">
        <v>235</v>
      </c>
      <c r="E6" s="3" t="s">
        <v>236</v>
      </c>
      <c r="F6" s="81" t="s">
        <v>394</v>
      </c>
      <c r="G6" s="23">
        <v>0</v>
      </c>
      <c r="H6" s="24">
        <v>150</v>
      </c>
      <c r="I6" s="10"/>
      <c r="L6" s="42" t="s">
        <v>307</v>
      </c>
      <c r="M6" t="s">
        <v>304</v>
      </c>
    </row>
    <row r="7" spans="3:13" x14ac:dyDescent="0.2">
      <c r="C7" s="9" t="s">
        <v>239</v>
      </c>
      <c r="D7" s="21" t="s">
        <v>240</v>
      </c>
      <c r="E7" s="2" t="s">
        <v>9</v>
      </c>
      <c r="F7" s="85" t="s">
        <v>367</v>
      </c>
      <c r="G7" s="23">
        <v>1.04</v>
      </c>
      <c r="H7" s="24">
        <v>1.1000000000000001</v>
      </c>
      <c r="I7" s="10"/>
    </row>
    <row r="8" spans="3:13" ht="16" thickBot="1" x14ac:dyDescent="0.25">
      <c r="C8" s="13"/>
      <c r="D8" s="22"/>
      <c r="E8" s="14"/>
      <c r="F8" s="86"/>
      <c r="G8" s="13"/>
      <c r="H8" s="15"/>
      <c r="I8" s="15"/>
    </row>
    <row r="9" spans="3:13" x14ac:dyDescent="0.2">
      <c r="C9" s="11" t="s">
        <v>6</v>
      </c>
      <c r="D9" s="20"/>
      <c r="E9" s="1"/>
      <c r="F9" s="84"/>
      <c r="G9" s="11"/>
      <c r="H9" s="12"/>
      <c r="I9" s="12"/>
    </row>
    <row r="10" spans="3:13" x14ac:dyDescent="0.2">
      <c r="C10" s="9" t="s">
        <v>297</v>
      </c>
      <c r="D10" s="21" t="s">
        <v>241</v>
      </c>
      <c r="E10" s="7" t="s">
        <v>245</v>
      </c>
      <c r="F10" s="87" t="s">
        <v>395</v>
      </c>
      <c r="G10" s="28"/>
      <c r="H10" s="27"/>
      <c r="I10" s="27" t="s">
        <v>262</v>
      </c>
      <c r="J10" t="s">
        <v>137</v>
      </c>
    </row>
    <row r="11" spans="3:13" x14ac:dyDescent="0.2">
      <c r="C11" s="9" t="s">
        <v>246</v>
      </c>
      <c r="D11" s="21" t="s">
        <v>242</v>
      </c>
      <c r="E11" s="3" t="s">
        <v>236</v>
      </c>
      <c r="F11" s="81" t="s">
        <v>394</v>
      </c>
      <c r="G11" s="28"/>
      <c r="H11" s="27"/>
      <c r="I11" s="10"/>
    </row>
    <row r="12" spans="3:13" x14ac:dyDescent="0.2">
      <c r="C12" s="9" t="s">
        <v>244</v>
      </c>
      <c r="D12" s="21" t="s">
        <v>243</v>
      </c>
      <c r="E12" s="2" t="s">
        <v>9</v>
      </c>
      <c r="F12" s="85" t="s">
        <v>367</v>
      </c>
      <c r="G12" s="28"/>
      <c r="H12" s="27"/>
      <c r="I12" s="10"/>
    </row>
    <row r="13" spans="3:13" ht="16" thickBot="1" x14ac:dyDescent="0.25">
      <c r="C13" s="13"/>
      <c r="D13" s="22"/>
      <c r="E13" s="14"/>
      <c r="F13" s="86"/>
      <c r="G13" s="13"/>
      <c r="H13" s="15"/>
      <c r="I13" s="15"/>
    </row>
    <row r="14" spans="3:13" x14ac:dyDescent="0.2">
      <c r="C14" s="11" t="s">
        <v>20</v>
      </c>
      <c r="D14" s="20"/>
      <c r="E14" s="1"/>
      <c r="F14" s="84"/>
      <c r="G14" s="11"/>
      <c r="H14" s="12"/>
      <c r="I14" s="12"/>
    </row>
    <row r="15" spans="3:13" x14ac:dyDescent="0.2">
      <c r="C15" s="9" t="s">
        <v>298</v>
      </c>
      <c r="D15" s="21" t="s">
        <v>249</v>
      </c>
      <c r="E15" s="7" t="s">
        <v>247</v>
      </c>
      <c r="F15" s="87" t="s">
        <v>399</v>
      </c>
      <c r="G15" s="32">
        <v>0</v>
      </c>
      <c r="H15" s="31">
        <v>40</v>
      </c>
      <c r="I15" s="27" t="s">
        <v>248</v>
      </c>
      <c r="J15" t="s">
        <v>396</v>
      </c>
    </row>
    <row r="16" spans="3:13" x14ac:dyDescent="0.2">
      <c r="C16" s="9" t="s">
        <v>261</v>
      </c>
      <c r="D16" s="21" t="s">
        <v>250</v>
      </c>
      <c r="E16" s="3" t="s">
        <v>236</v>
      </c>
      <c r="F16" s="81" t="s">
        <v>394</v>
      </c>
      <c r="G16" s="23">
        <v>1</v>
      </c>
      <c r="H16" s="24">
        <v>150</v>
      </c>
      <c r="I16" s="10"/>
    </row>
    <row r="17" spans="3:10" x14ac:dyDescent="0.2">
      <c r="C17" s="9" t="s">
        <v>260</v>
      </c>
      <c r="D17" s="21" t="s">
        <v>251</v>
      </c>
      <c r="E17" s="2" t="s">
        <v>9</v>
      </c>
      <c r="F17" s="85" t="s">
        <v>367</v>
      </c>
      <c r="G17" s="23">
        <v>1.04</v>
      </c>
      <c r="H17" s="24">
        <v>1.1000000000000001</v>
      </c>
      <c r="I17" s="10"/>
    </row>
    <row r="18" spans="3:10" ht="16" thickBot="1" x14ac:dyDescent="0.25">
      <c r="C18" s="13"/>
      <c r="D18" s="22"/>
      <c r="E18" s="14"/>
      <c r="F18" s="86"/>
      <c r="G18" s="13"/>
      <c r="H18" s="15"/>
      <c r="I18" s="15"/>
    </row>
    <row r="19" spans="3:10" x14ac:dyDescent="0.2">
      <c r="C19" s="11" t="s">
        <v>252</v>
      </c>
      <c r="D19" s="20"/>
      <c r="E19" s="1"/>
      <c r="F19" s="84"/>
      <c r="G19" s="11"/>
      <c r="H19" s="12"/>
      <c r="I19" s="12"/>
    </row>
    <row r="20" spans="3:10" x14ac:dyDescent="0.2">
      <c r="C20" s="9" t="s">
        <v>253</v>
      </c>
      <c r="D20" s="21" t="s">
        <v>254</v>
      </c>
      <c r="E20" s="7" t="s">
        <v>257</v>
      </c>
      <c r="F20" s="87" t="s">
        <v>400</v>
      </c>
      <c r="G20" s="32">
        <v>0</v>
      </c>
      <c r="H20" s="31">
        <v>30</v>
      </c>
      <c r="I20" s="27" t="s">
        <v>264</v>
      </c>
      <c r="J20" t="s">
        <v>397</v>
      </c>
    </row>
    <row r="21" spans="3:10" x14ac:dyDescent="0.2">
      <c r="C21" s="9" t="s">
        <v>258</v>
      </c>
      <c r="D21" s="21" t="s">
        <v>255</v>
      </c>
      <c r="E21" s="3" t="s">
        <v>236</v>
      </c>
      <c r="F21" s="81" t="s">
        <v>394</v>
      </c>
      <c r="G21" s="23">
        <v>1</v>
      </c>
      <c r="H21" s="24">
        <v>35</v>
      </c>
      <c r="I21" s="10"/>
    </row>
    <row r="22" spans="3:10" x14ac:dyDescent="0.2">
      <c r="C22" s="9" t="s">
        <v>259</v>
      </c>
      <c r="D22" s="21" t="s">
        <v>256</v>
      </c>
      <c r="E22" s="2" t="s">
        <v>9</v>
      </c>
      <c r="F22" s="85" t="s">
        <v>367</v>
      </c>
      <c r="G22" s="23">
        <v>1.04</v>
      </c>
      <c r="H22" s="24">
        <v>1.1000000000000001</v>
      </c>
      <c r="I22" s="10"/>
    </row>
    <row r="23" spans="3:10" ht="16" thickBot="1" x14ac:dyDescent="0.25">
      <c r="C23" s="13"/>
      <c r="D23" s="22"/>
      <c r="E23" s="14"/>
      <c r="F23" s="86"/>
      <c r="G23" s="13"/>
      <c r="H23" s="15"/>
      <c r="I23" s="15"/>
    </row>
    <row r="24" spans="3:10" x14ac:dyDescent="0.2">
      <c r="C24" s="11" t="s">
        <v>265</v>
      </c>
      <c r="D24" s="20"/>
      <c r="E24" s="1"/>
      <c r="F24" s="84"/>
      <c r="G24" s="11"/>
      <c r="H24" s="12"/>
      <c r="I24" s="12"/>
    </row>
    <row r="25" spans="3:10" x14ac:dyDescent="0.2">
      <c r="C25" s="9" t="s">
        <v>266</v>
      </c>
      <c r="D25" s="21" t="s">
        <v>267</v>
      </c>
      <c r="E25" s="7" t="s">
        <v>270</v>
      </c>
      <c r="F25" s="87" t="s">
        <v>400</v>
      </c>
      <c r="G25" s="32">
        <v>-30</v>
      </c>
      <c r="H25" s="31">
        <v>30</v>
      </c>
      <c r="I25" s="27" t="s">
        <v>271</v>
      </c>
      <c r="J25" t="s">
        <v>397</v>
      </c>
    </row>
    <row r="26" spans="3:10" x14ac:dyDescent="0.2">
      <c r="C26" s="9" t="s">
        <v>272</v>
      </c>
      <c r="D26" s="21" t="s">
        <v>268</v>
      </c>
      <c r="E26" s="3" t="s">
        <v>236</v>
      </c>
      <c r="F26" s="81" t="s">
        <v>401</v>
      </c>
      <c r="G26" s="23">
        <v>2</v>
      </c>
      <c r="H26" s="24">
        <v>100</v>
      </c>
      <c r="I26" s="10"/>
    </row>
    <row r="27" spans="3:10" x14ac:dyDescent="0.2">
      <c r="C27" s="9" t="s">
        <v>273</v>
      </c>
      <c r="D27" s="21" t="s">
        <v>269</v>
      </c>
      <c r="E27" s="2" t="s">
        <v>9</v>
      </c>
      <c r="F27" s="85" t="s">
        <v>367</v>
      </c>
      <c r="G27" s="23">
        <v>1.04</v>
      </c>
      <c r="H27" s="24">
        <v>1.1000000000000001</v>
      </c>
      <c r="I27" s="10"/>
    </row>
    <row r="28" spans="3:10" ht="16" thickBot="1" x14ac:dyDescent="0.25">
      <c r="C28" s="13"/>
      <c r="D28" s="22"/>
      <c r="E28" s="14"/>
      <c r="F28" s="86"/>
      <c r="G28" s="13"/>
      <c r="H28" s="15"/>
      <c r="I28" s="15"/>
    </row>
    <row r="29" spans="3:10" x14ac:dyDescent="0.2">
      <c r="C29" s="11" t="s">
        <v>274</v>
      </c>
      <c r="D29" s="20"/>
      <c r="E29" s="1"/>
      <c r="F29" s="84"/>
      <c r="G29" s="11"/>
      <c r="H29" s="12"/>
      <c r="I29" s="12"/>
    </row>
    <row r="30" spans="3:10" x14ac:dyDescent="0.2">
      <c r="C30" s="9" t="s">
        <v>275</v>
      </c>
      <c r="D30" s="21" t="s">
        <v>276</v>
      </c>
      <c r="E30" s="7" t="s">
        <v>279</v>
      </c>
      <c r="F30" s="87" t="s">
        <v>365</v>
      </c>
      <c r="G30" s="32">
        <v>0</v>
      </c>
      <c r="H30" s="31">
        <v>5</v>
      </c>
      <c r="I30" s="27" t="s">
        <v>280</v>
      </c>
      <c r="J30" t="s">
        <v>398</v>
      </c>
    </row>
    <row r="31" spans="3:10" x14ac:dyDescent="0.2">
      <c r="C31" s="9" t="s">
        <v>281</v>
      </c>
      <c r="D31" s="21" t="s">
        <v>277</v>
      </c>
      <c r="E31" s="3" t="s">
        <v>236</v>
      </c>
      <c r="F31" s="81" t="s">
        <v>394</v>
      </c>
      <c r="G31" s="23">
        <v>10</v>
      </c>
      <c r="H31" s="24">
        <v>300</v>
      </c>
      <c r="I31" s="10"/>
    </row>
    <row r="32" spans="3:10" x14ac:dyDescent="0.2">
      <c r="C32" s="9" t="s">
        <v>282</v>
      </c>
      <c r="D32" s="21" t="s">
        <v>278</v>
      </c>
      <c r="E32" s="2" t="s">
        <v>9</v>
      </c>
      <c r="F32" s="85" t="s">
        <v>367</v>
      </c>
      <c r="G32" s="23">
        <v>1.04</v>
      </c>
      <c r="H32" s="24">
        <v>1.1000000000000001</v>
      </c>
      <c r="I32" s="10"/>
    </row>
    <row r="33" spans="2:9" ht="16" thickBot="1" x14ac:dyDescent="0.25">
      <c r="C33" s="13"/>
      <c r="D33" s="22"/>
      <c r="E33" s="14"/>
      <c r="F33" s="86"/>
      <c r="G33" s="13"/>
      <c r="H33" s="15"/>
      <c r="I33" s="15"/>
    </row>
    <row r="34" spans="2:9" x14ac:dyDescent="0.2">
      <c r="C34" s="11" t="s">
        <v>283</v>
      </c>
      <c r="D34" s="20"/>
      <c r="E34" s="1"/>
      <c r="F34" s="84"/>
      <c r="G34" s="11"/>
      <c r="H34" s="12"/>
      <c r="I34" s="12"/>
    </row>
    <row r="35" spans="2:9" x14ac:dyDescent="0.2">
      <c r="C35" s="9" t="s">
        <v>284</v>
      </c>
      <c r="D35" s="21" t="s">
        <v>285</v>
      </c>
      <c r="E35" s="7" t="s">
        <v>245</v>
      </c>
      <c r="F35" s="87" t="s">
        <v>400</v>
      </c>
      <c r="G35" s="28"/>
      <c r="H35" s="27"/>
      <c r="I35" s="10"/>
    </row>
    <row r="36" spans="2:9" x14ac:dyDescent="0.2">
      <c r="C36" s="9" t="s">
        <v>299</v>
      </c>
      <c r="D36" s="21" t="s">
        <v>286</v>
      </c>
      <c r="E36" s="3" t="s">
        <v>236</v>
      </c>
      <c r="F36" s="81" t="s">
        <v>394</v>
      </c>
      <c r="G36" s="32">
        <v>100</v>
      </c>
      <c r="H36" s="31">
        <v>100</v>
      </c>
      <c r="I36" s="10" t="s">
        <v>288</v>
      </c>
    </row>
    <row r="37" spans="2:9" x14ac:dyDescent="0.2">
      <c r="C37" s="9" t="s">
        <v>300</v>
      </c>
      <c r="D37" s="21" t="s">
        <v>287</v>
      </c>
      <c r="E37" s="2" t="s">
        <v>9</v>
      </c>
      <c r="F37" s="85" t="s">
        <v>367</v>
      </c>
      <c r="G37" s="23">
        <v>1.04</v>
      </c>
      <c r="H37" s="24">
        <v>1.1000000000000001</v>
      </c>
      <c r="I37" s="10" t="s">
        <v>288</v>
      </c>
    </row>
    <row r="38" spans="2:9" ht="16" thickBot="1" x14ac:dyDescent="0.25">
      <c r="C38" s="13"/>
      <c r="D38" s="22"/>
      <c r="E38" s="14"/>
      <c r="F38" s="86"/>
      <c r="G38" s="13"/>
      <c r="H38" s="15"/>
      <c r="I38" s="15"/>
    </row>
    <row r="39" spans="2:9" x14ac:dyDescent="0.2">
      <c r="C39" s="11" t="s">
        <v>289</v>
      </c>
      <c r="D39" s="20"/>
      <c r="E39" s="1"/>
      <c r="F39" s="84"/>
      <c r="G39" s="11"/>
      <c r="H39" s="12"/>
      <c r="I39" s="12"/>
    </row>
    <row r="40" spans="2:9" x14ac:dyDescent="0.2">
      <c r="C40" s="9" t="s">
        <v>291</v>
      </c>
      <c r="D40" s="21" t="s">
        <v>293</v>
      </c>
      <c r="E40" s="7" t="s">
        <v>295</v>
      </c>
      <c r="F40" s="87" t="s">
        <v>365</v>
      </c>
      <c r="G40" s="23">
        <v>0</v>
      </c>
      <c r="H40" s="24">
        <v>3</v>
      </c>
      <c r="I40" s="10"/>
    </row>
    <row r="41" spans="2:9" ht="16" thickBot="1" x14ac:dyDescent="0.25">
      <c r="C41" s="13"/>
      <c r="D41" s="22"/>
      <c r="E41" s="14"/>
      <c r="F41" s="86"/>
      <c r="G41" s="13"/>
      <c r="H41" s="15"/>
      <c r="I41" s="15"/>
    </row>
    <row r="42" spans="2:9" x14ac:dyDescent="0.2">
      <c r="C42" s="11" t="s">
        <v>290</v>
      </c>
      <c r="D42" s="20"/>
      <c r="E42" s="1"/>
      <c r="F42" s="84"/>
      <c r="G42" s="11"/>
      <c r="H42" s="12"/>
      <c r="I42" s="12"/>
    </row>
    <row r="43" spans="2:9" x14ac:dyDescent="0.2">
      <c r="C43" s="21" t="s">
        <v>292</v>
      </c>
      <c r="D43" s="21" t="s">
        <v>294</v>
      </c>
      <c r="E43" s="46" t="s">
        <v>296</v>
      </c>
      <c r="F43" s="88" t="s">
        <v>365</v>
      </c>
      <c r="G43" s="28"/>
      <c r="H43" s="27"/>
      <c r="I43" s="21"/>
    </row>
    <row r="44" spans="2:9" ht="16" thickBot="1" x14ac:dyDescent="0.25">
      <c r="B44" s="10"/>
      <c r="C44" s="22"/>
      <c r="D44" s="22"/>
      <c r="E44" s="22"/>
      <c r="F44" s="86"/>
      <c r="G44" s="14"/>
      <c r="H44" s="15"/>
      <c r="I44" s="22"/>
    </row>
    <row r="45" spans="2:9" x14ac:dyDescent="0.2">
      <c r="C45" s="11" t="s">
        <v>347</v>
      </c>
      <c r="D45" s="20"/>
      <c r="E45" s="1"/>
      <c r="F45" s="84"/>
      <c r="G45" s="11"/>
      <c r="H45" s="12"/>
      <c r="I45" s="12"/>
    </row>
    <row r="46" spans="2:9" x14ac:dyDescent="0.2">
      <c r="C46" s="9" t="s">
        <v>350</v>
      </c>
      <c r="D46" s="21"/>
      <c r="E46" s="44"/>
      <c r="F46" s="89"/>
      <c r="G46" s="47"/>
      <c r="H46" s="45"/>
      <c r="I46" s="10"/>
    </row>
    <row r="47" spans="2:9" ht="16" thickBot="1" x14ac:dyDescent="0.25">
      <c r="C47" s="13"/>
      <c r="D47" s="22"/>
      <c r="E47" s="14"/>
      <c r="F47" s="86"/>
      <c r="G47" s="13"/>
      <c r="H47" s="15"/>
      <c r="I47" s="15"/>
    </row>
    <row r="48" spans="2:9" x14ac:dyDescent="0.2">
      <c r="C48" s="11" t="s">
        <v>348</v>
      </c>
      <c r="D48" s="20"/>
      <c r="E48" s="1"/>
      <c r="F48" s="84"/>
      <c r="G48" s="11"/>
      <c r="H48" s="12"/>
      <c r="I48" s="12"/>
    </row>
    <row r="49" spans="3:9" x14ac:dyDescent="0.2">
      <c r="C49" s="9" t="s">
        <v>350</v>
      </c>
      <c r="D49" s="21"/>
      <c r="E49" s="44"/>
      <c r="F49" s="89"/>
      <c r="G49" s="47"/>
      <c r="H49" s="45"/>
      <c r="I49" s="10"/>
    </row>
    <row r="50" spans="3:9" ht="16" thickBot="1" x14ac:dyDescent="0.25">
      <c r="C50" s="13"/>
      <c r="D50" s="22"/>
      <c r="E50" s="14"/>
      <c r="F50" s="86"/>
      <c r="G50" s="13"/>
      <c r="H50" s="15"/>
      <c r="I50" s="15"/>
    </row>
    <row r="51" spans="3:9" x14ac:dyDescent="0.2">
      <c r="C51" s="11" t="s">
        <v>349</v>
      </c>
      <c r="D51" s="20"/>
      <c r="E51" s="1"/>
      <c r="F51" s="84"/>
      <c r="G51" s="11"/>
      <c r="H51" s="12"/>
      <c r="I51" s="12"/>
    </row>
    <row r="52" spans="3:9" x14ac:dyDescent="0.2">
      <c r="C52" s="9" t="s">
        <v>350</v>
      </c>
      <c r="D52" s="21"/>
      <c r="E52" s="44"/>
      <c r="F52" s="89"/>
      <c r="G52" s="47"/>
      <c r="H52" s="45"/>
      <c r="I52" s="10"/>
    </row>
    <row r="53" spans="3:9" ht="16" thickBot="1" x14ac:dyDescent="0.25">
      <c r="C53" s="13"/>
      <c r="D53" s="22"/>
      <c r="E53" s="14"/>
      <c r="F53" s="86"/>
      <c r="G53" s="13"/>
      <c r="H53" s="15"/>
      <c r="I53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workbookViewId="0">
      <selection activeCell="C16" sqref="C16"/>
    </sheetView>
  </sheetViews>
  <sheetFormatPr baseColWidth="10" defaultColWidth="8.83203125" defaultRowHeight="15" x14ac:dyDescent="0.2"/>
  <cols>
    <col min="2" max="2" width="35.83203125" style="117" bestFit="1" customWidth="1"/>
    <col min="3" max="3" width="20.33203125" style="117" customWidth="1"/>
    <col min="4" max="4" width="52.33203125" customWidth="1"/>
    <col min="5" max="5" width="15.5" bestFit="1" customWidth="1"/>
    <col min="6" max="6" width="8.5" customWidth="1"/>
    <col min="7" max="7" width="18.6640625" style="109" bestFit="1" customWidth="1"/>
    <col min="8" max="8" width="50.33203125" customWidth="1"/>
  </cols>
  <sheetData>
    <row r="1" spans="1:8" ht="16" x14ac:dyDescent="0.2">
      <c r="A1" s="118" t="s">
        <v>514</v>
      </c>
      <c r="B1" s="118" t="s">
        <v>410</v>
      </c>
      <c r="C1" s="125" t="s">
        <v>513</v>
      </c>
      <c r="D1" s="97" t="s">
        <v>411</v>
      </c>
      <c r="E1" s="97" t="s">
        <v>412</v>
      </c>
      <c r="F1" s="97" t="s">
        <v>414</v>
      </c>
      <c r="G1" s="110" t="s">
        <v>413</v>
      </c>
      <c r="H1" s="98" t="s">
        <v>127</v>
      </c>
    </row>
    <row r="2" spans="1:8" x14ac:dyDescent="0.2">
      <c r="A2" s="119" t="s">
        <v>409</v>
      </c>
      <c r="B2" s="120" t="s">
        <v>415</v>
      </c>
      <c r="C2" s="120" t="s">
        <v>503</v>
      </c>
      <c r="D2" s="99" t="s">
        <v>418</v>
      </c>
      <c r="E2" s="99" t="s">
        <v>199</v>
      </c>
      <c r="F2" s="99" t="s">
        <v>499</v>
      </c>
      <c r="G2" s="111" t="s">
        <v>437</v>
      </c>
      <c r="H2" s="100"/>
    </row>
    <row r="3" spans="1:8" x14ac:dyDescent="0.2">
      <c r="A3" s="119" t="s">
        <v>409</v>
      </c>
      <c r="B3" s="120" t="s">
        <v>416</v>
      </c>
      <c r="C3" s="120" t="s">
        <v>515</v>
      </c>
      <c r="D3" s="99" t="s">
        <v>420</v>
      </c>
      <c r="E3" s="99" t="s">
        <v>199</v>
      </c>
      <c r="F3" s="99" t="s">
        <v>499</v>
      </c>
      <c r="G3" s="112" t="s">
        <v>471</v>
      </c>
      <c r="H3" s="101"/>
    </row>
    <row r="4" spans="1:8" x14ac:dyDescent="0.2">
      <c r="A4" s="119" t="s">
        <v>409</v>
      </c>
      <c r="B4" s="120" t="s">
        <v>417</v>
      </c>
      <c r="C4" s="120" t="s">
        <v>504</v>
      </c>
      <c r="D4" s="99" t="s">
        <v>421</v>
      </c>
      <c r="E4" s="99"/>
      <c r="F4" s="99" t="s">
        <v>499</v>
      </c>
      <c r="G4" s="111" t="s">
        <v>472</v>
      </c>
      <c r="H4" s="102"/>
    </row>
    <row r="5" spans="1:8" x14ac:dyDescent="0.2">
      <c r="A5" s="121" t="s">
        <v>422</v>
      </c>
      <c r="B5" s="122" t="s">
        <v>423</v>
      </c>
      <c r="C5" s="122" t="s">
        <v>505</v>
      </c>
      <c r="D5" s="103" t="s">
        <v>428</v>
      </c>
      <c r="E5" s="103" t="s">
        <v>434</v>
      </c>
      <c r="F5" s="103" t="s">
        <v>499</v>
      </c>
      <c r="G5" s="114" t="s">
        <v>437</v>
      </c>
      <c r="H5" s="105"/>
    </row>
    <row r="6" spans="1:8" x14ac:dyDescent="0.2">
      <c r="A6" s="121" t="s">
        <v>422</v>
      </c>
      <c r="B6" s="122" t="s">
        <v>507</v>
      </c>
      <c r="C6" s="122" t="s">
        <v>506</v>
      </c>
      <c r="D6" s="103" t="s">
        <v>429</v>
      </c>
      <c r="E6" s="103" t="s">
        <v>435</v>
      </c>
      <c r="F6" s="103" t="s">
        <v>499</v>
      </c>
      <c r="G6" s="113" t="s">
        <v>440</v>
      </c>
      <c r="H6" s="104"/>
    </row>
    <row r="7" spans="1:8" x14ac:dyDescent="0.2">
      <c r="A7" s="121" t="s">
        <v>422</v>
      </c>
      <c r="B7" s="122" t="s">
        <v>424</v>
      </c>
      <c r="C7" s="122" t="s">
        <v>511</v>
      </c>
      <c r="D7" s="103" t="s">
        <v>430</v>
      </c>
      <c r="E7" s="103" t="s">
        <v>436</v>
      </c>
      <c r="F7" s="103" t="s">
        <v>500</v>
      </c>
      <c r="G7" s="114" t="s">
        <v>439</v>
      </c>
      <c r="H7" s="103"/>
    </row>
    <row r="8" spans="1:8" x14ac:dyDescent="0.2">
      <c r="A8" s="121" t="s">
        <v>422</v>
      </c>
      <c r="B8" s="122" t="s">
        <v>427</v>
      </c>
      <c r="C8" s="122" t="s">
        <v>512</v>
      </c>
      <c r="D8" s="103" t="s">
        <v>431</v>
      </c>
      <c r="E8" s="103" t="s">
        <v>436</v>
      </c>
      <c r="F8" s="103" t="s">
        <v>500</v>
      </c>
      <c r="G8" s="114" t="s">
        <v>438</v>
      </c>
      <c r="H8" s="103"/>
    </row>
    <row r="9" spans="1:8" x14ac:dyDescent="0.2">
      <c r="A9" s="121" t="s">
        <v>422</v>
      </c>
      <c r="B9" s="122" t="s">
        <v>425</v>
      </c>
      <c r="C9" s="122"/>
      <c r="D9" s="103" t="s">
        <v>432</v>
      </c>
      <c r="E9" s="103" t="s">
        <v>436</v>
      </c>
      <c r="F9" s="103" t="s">
        <v>501</v>
      </c>
      <c r="G9" s="114" t="s">
        <v>440</v>
      </c>
      <c r="H9" s="103"/>
    </row>
    <row r="10" spans="1:8" x14ac:dyDescent="0.2">
      <c r="A10" s="121" t="s">
        <v>422</v>
      </c>
      <c r="B10" s="122" t="s">
        <v>426</v>
      </c>
      <c r="C10" s="122"/>
      <c r="D10" s="103" t="s">
        <v>433</v>
      </c>
      <c r="E10" s="103" t="s">
        <v>436</v>
      </c>
      <c r="F10" s="103" t="s">
        <v>501</v>
      </c>
      <c r="G10" s="114" t="s">
        <v>438</v>
      </c>
      <c r="H10" s="103"/>
    </row>
    <row r="11" spans="1:8" ht="16" x14ac:dyDescent="0.2">
      <c r="A11" s="123" t="s">
        <v>441</v>
      </c>
      <c r="B11" s="124" t="s">
        <v>442</v>
      </c>
      <c r="C11" s="124" t="s">
        <v>508</v>
      </c>
      <c r="D11" s="107" t="s">
        <v>443</v>
      </c>
      <c r="E11" s="106" t="s">
        <v>199</v>
      </c>
      <c r="F11" s="107" t="s">
        <v>419</v>
      </c>
      <c r="G11" s="115" t="s">
        <v>437</v>
      </c>
      <c r="H11" s="106" t="s">
        <v>494</v>
      </c>
    </row>
    <row r="12" spans="1:8" ht="16" x14ac:dyDescent="0.2">
      <c r="A12" s="123" t="s">
        <v>441</v>
      </c>
      <c r="B12" s="124" t="s">
        <v>241</v>
      </c>
      <c r="C12" s="124" t="s">
        <v>509</v>
      </c>
      <c r="D12" s="107" t="s">
        <v>444</v>
      </c>
      <c r="E12" s="106" t="s">
        <v>436</v>
      </c>
      <c r="F12" s="107" t="s">
        <v>419</v>
      </c>
      <c r="G12" s="115" t="s">
        <v>438</v>
      </c>
      <c r="H12" s="106"/>
    </row>
    <row r="13" spans="1:8" ht="15" customHeight="1" x14ac:dyDescent="0.2">
      <c r="A13" s="123" t="s">
        <v>441</v>
      </c>
      <c r="B13" s="124" t="s">
        <v>242</v>
      </c>
      <c r="C13" s="124" t="s">
        <v>510</v>
      </c>
      <c r="D13" s="107" t="s">
        <v>445</v>
      </c>
      <c r="E13" s="106" t="s">
        <v>236</v>
      </c>
      <c r="F13" s="107" t="s">
        <v>419</v>
      </c>
      <c r="G13" s="116" t="s">
        <v>468</v>
      </c>
      <c r="H13" s="106"/>
    </row>
    <row r="14" spans="1:8" ht="16" x14ac:dyDescent="0.2">
      <c r="A14" s="123" t="s">
        <v>441</v>
      </c>
      <c r="B14" s="124" t="s">
        <v>243</v>
      </c>
      <c r="C14" s="124"/>
      <c r="D14" s="107" t="s">
        <v>446</v>
      </c>
      <c r="E14" s="107"/>
      <c r="F14" s="107" t="s">
        <v>419</v>
      </c>
      <c r="G14" s="116" t="s">
        <v>467</v>
      </c>
      <c r="H14" s="107"/>
    </row>
    <row r="15" spans="1:8" ht="16" x14ac:dyDescent="0.2">
      <c r="A15" s="123" t="s">
        <v>441</v>
      </c>
      <c r="B15" s="124" t="s">
        <v>447</v>
      </c>
      <c r="C15" s="124"/>
      <c r="D15" s="107" t="s">
        <v>448</v>
      </c>
      <c r="E15" s="107"/>
      <c r="F15" s="107" t="s">
        <v>419</v>
      </c>
      <c r="G15" s="116" t="s">
        <v>472</v>
      </c>
      <c r="H15" s="106" t="s">
        <v>494</v>
      </c>
    </row>
    <row r="16" spans="1:8" ht="16" x14ac:dyDescent="0.2">
      <c r="A16" s="123" t="s">
        <v>441</v>
      </c>
      <c r="B16" s="124" t="s">
        <v>449</v>
      </c>
      <c r="C16" s="124"/>
      <c r="D16" s="107" t="s">
        <v>450</v>
      </c>
      <c r="E16" s="107" t="s">
        <v>434</v>
      </c>
      <c r="F16" s="107" t="s">
        <v>419</v>
      </c>
      <c r="G16" s="116">
        <v>3.6699999999999998E-4</v>
      </c>
      <c r="H16" s="107"/>
    </row>
    <row r="17" spans="1:8" ht="16" x14ac:dyDescent="0.2">
      <c r="A17" s="123" t="s">
        <v>441</v>
      </c>
      <c r="B17" s="124" t="s">
        <v>469</v>
      </c>
      <c r="C17" s="124"/>
      <c r="D17" s="107" t="s">
        <v>470</v>
      </c>
      <c r="E17" s="107" t="s">
        <v>434</v>
      </c>
      <c r="F17" s="107" t="s">
        <v>419</v>
      </c>
      <c r="G17" s="116">
        <v>1.7600000000000001E-6</v>
      </c>
      <c r="H17" s="107"/>
    </row>
    <row r="18" spans="1:8" ht="16" x14ac:dyDescent="0.2">
      <c r="A18" s="123" t="s">
        <v>441</v>
      </c>
      <c r="B18" s="124" t="s">
        <v>8</v>
      </c>
      <c r="C18" s="124"/>
      <c r="D18" s="107" t="s">
        <v>451</v>
      </c>
      <c r="E18" s="107" t="s">
        <v>452</v>
      </c>
      <c r="F18" s="107" t="s">
        <v>419</v>
      </c>
      <c r="G18" s="116"/>
      <c r="H18" s="107"/>
    </row>
    <row r="19" spans="1:8" ht="16" x14ac:dyDescent="0.2">
      <c r="A19" s="123" t="s">
        <v>441</v>
      </c>
      <c r="B19" s="124" t="s">
        <v>453</v>
      </c>
      <c r="C19" s="124"/>
      <c r="D19" s="107" t="s">
        <v>454</v>
      </c>
      <c r="E19" s="106" t="s">
        <v>199</v>
      </c>
      <c r="F19" s="107" t="s">
        <v>419</v>
      </c>
      <c r="G19" s="115" t="s">
        <v>471</v>
      </c>
      <c r="H19" s="106" t="s">
        <v>494</v>
      </c>
    </row>
    <row r="20" spans="1:8" ht="16" x14ac:dyDescent="0.2">
      <c r="A20" s="123" t="s">
        <v>441</v>
      </c>
      <c r="B20" s="124" t="s">
        <v>15</v>
      </c>
      <c r="C20" s="124"/>
      <c r="D20" s="107" t="s">
        <v>455</v>
      </c>
      <c r="E20" s="107"/>
      <c r="F20" s="107" t="s">
        <v>419</v>
      </c>
      <c r="G20" s="116" t="s">
        <v>438</v>
      </c>
      <c r="H20" s="107"/>
    </row>
    <row r="21" spans="1:8" ht="16" x14ac:dyDescent="0.2">
      <c r="A21" s="123" t="s">
        <v>441</v>
      </c>
      <c r="B21" s="124" t="s">
        <v>16</v>
      </c>
      <c r="C21" s="124"/>
      <c r="D21" s="107" t="s">
        <v>456</v>
      </c>
      <c r="E21" s="106" t="s">
        <v>236</v>
      </c>
      <c r="F21" s="107" t="s">
        <v>419</v>
      </c>
      <c r="G21" s="115" t="s">
        <v>474</v>
      </c>
      <c r="H21" s="106"/>
    </row>
    <row r="22" spans="1:8" ht="16" x14ac:dyDescent="0.2">
      <c r="A22" s="123" t="s">
        <v>441</v>
      </c>
      <c r="B22" s="124" t="s">
        <v>17</v>
      </c>
      <c r="C22" s="124"/>
      <c r="D22" s="107" t="s">
        <v>457</v>
      </c>
      <c r="E22" s="107"/>
      <c r="F22" s="107" t="s">
        <v>419</v>
      </c>
      <c r="G22" s="116" t="s">
        <v>467</v>
      </c>
      <c r="H22" s="107"/>
    </row>
    <row r="23" spans="1:8" ht="16" x14ac:dyDescent="0.2">
      <c r="A23" s="123" t="s">
        <v>441</v>
      </c>
      <c r="B23" s="124" t="s">
        <v>458</v>
      </c>
      <c r="C23" s="124"/>
      <c r="D23" s="107" t="s">
        <v>459</v>
      </c>
      <c r="E23" s="106" t="s">
        <v>436</v>
      </c>
      <c r="F23" s="107" t="s">
        <v>419</v>
      </c>
      <c r="G23" s="116" t="s">
        <v>438</v>
      </c>
      <c r="H23" s="106"/>
    </row>
    <row r="24" spans="1:8" ht="17.25" customHeight="1" x14ac:dyDescent="0.2">
      <c r="A24" s="123" t="s">
        <v>441</v>
      </c>
      <c r="B24" s="124" t="s">
        <v>460</v>
      </c>
      <c r="C24" s="124"/>
      <c r="D24" s="107" t="s">
        <v>461</v>
      </c>
      <c r="E24" s="106" t="s">
        <v>236</v>
      </c>
      <c r="F24" s="107" t="s">
        <v>419</v>
      </c>
      <c r="G24" s="115" t="s">
        <v>473</v>
      </c>
      <c r="H24" s="106"/>
    </row>
    <row r="25" spans="1:8" ht="16" x14ac:dyDescent="0.2">
      <c r="A25" s="123" t="s">
        <v>441</v>
      </c>
      <c r="B25" s="124" t="s">
        <v>462</v>
      </c>
      <c r="C25" s="124"/>
      <c r="D25" s="107" t="s">
        <v>463</v>
      </c>
      <c r="E25" s="107"/>
      <c r="F25" s="107" t="s">
        <v>419</v>
      </c>
      <c r="G25" s="116" t="s">
        <v>467</v>
      </c>
      <c r="H25" s="107"/>
    </row>
    <row r="26" spans="1:8" ht="16" x14ac:dyDescent="0.2">
      <c r="A26" s="123" t="s">
        <v>441</v>
      </c>
      <c r="B26" s="124" t="s">
        <v>464</v>
      </c>
      <c r="C26" s="124"/>
      <c r="D26" s="107" t="s">
        <v>465</v>
      </c>
      <c r="E26" s="107"/>
      <c r="F26" s="107" t="s">
        <v>466</v>
      </c>
      <c r="G26" s="116" t="s">
        <v>493</v>
      </c>
      <c r="H26" s="107"/>
    </row>
    <row r="27" spans="1:8" ht="16" x14ac:dyDescent="0.2">
      <c r="A27" s="123" t="s">
        <v>441</v>
      </c>
      <c r="B27" s="124" t="s">
        <v>475</v>
      </c>
      <c r="C27" s="124"/>
      <c r="D27" s="107" t="s">
        <v>497</v>
      </c>
      <c r="E27" s="107"/>
      <c r="F27" s="107" t="s">
        <v>484</v>
      </c>
      <c r="G27" s="116" t="s">
        <v>485</v>
      </c>
      <c r="H27" s="107" t="s">
        <v>483</v>
      </c>
    </row>
    <row r="28" spans="1:8" ht="15.75" customHeight="1" x14ac:dyDescent="0.2">
      <c r="A28" s="123" t="s">
        <v>441</v>
      </c>
      <c r="B28" s="124" t="s">
        <v>476</v>
      </c>
      <c r="C28" s="124"/>
      <c r="D28" s="107" t="s">
        <v>498</v>
      </c>
      <c r="E28" s="107"/>
      <c r="F28" s="107" t="s">
        <v>484</v>
      </c>
      <c r="G28" s="116" t="s">
        <v>491</v>
      </c>
      <c r="H28" s="107" t="s">
        <v>492</v>
      </c>
    </row>
    <row r="29" spans="1:8" ht="48" x14ac:dyDescent="0.2">
      <c r="A29" s="123" t="s">
        <v>441</v>
      </c>
      <c r="B29" s="124" t="s">
        <v>477</v>
      </c>
      <c r="C29" s="124"/>
      <c r="D29" s="107" t="s">
        <v>486</v>
      </c>
      <c r="E29" s="107"/>
      <c r="F29" s="107" t="s">
        <v>484</v>
      </c>
      <c r="G29" s="116" t="s">
        <v>496</v>
      </c>
      <c r="H29" s="107" t="s">
        <v>495</v>
      </c>
    </row>
    <row r="30" spans="1:8" ht="48" x14ac:dyDescent="0.2">
      <c r="A30" s="123" t="s">
        <v>441</v>
      </c>
      <c r="B30" s="124" t="s">
        <v>478</v>
      </c>
      <c r="C30" s="124"/>
      <c r="D30" s="107" t="s">
        <v>487</v>
      </c>
      <c r="E30" s="107"/>
      <c r="F30" s="107" t="s">
        <v>484</v>
      </c>
      <c r="G30" s="116" t="s">
        <v>496</v>
      </c>
      <c r="H30" s="107" t="s">
        <v>495</v>
      </c>
    </row>
    <row r="31" spans="1:8" ht="16" x14ac:dyDescent="0.2">
      <c r="A31" s="123" t="s">
        <v>441</v>
      </c>
      <c r="B31" s="124" t="s">
        <v>479</v>
      </c>
      <c r="C31" s="124"/>
      <c r="D31" s="107" t="s">
        <v>465</v>
      </c>
      <c r="E31" s="107"/>
      <c r="F31" s="107" t="s">
        <v>466</v>
      </c>
      <c r="G31" s="116" t="s">
        <v>480</v>
      </c>
      <c r="H31" s="107"/>
    </row>
    <row r="32" spans="1:8" ht="16" x14ac:dyDescent="0.2">
      <c r="A32" s="123" t="s">
        <v>441</v>
      </c>
      <c r="B32" s="108" t="s">
        <v>481</v>
      </c>
      <c r="C32" s="108"/>
      <c r="D32" s="107" t="s">
        <v>488</v>
      </c>
      <c r="E32" s="107"/>
      <c r="F32" s="107" t="s">
        <v>502</v>
      </c>
      <c r="G32" s="107" t="s">
        <v>489</v>
      </c>
      <c r="H32" s="107"/>
    </row>
    <row r="33" spans="1:8" ht="16" x14ac:dyDescent="0.2">
      <c r="A33" s="123" t="s">
        <v>441</v>
      </c>
      <c r="B33" s="108" t="s">
        <v>482</v>
      </c>
      <c r="C33" s="108"/>
      <c r="D33" s="107" t="s">
        <v>490</v>
      </c>
      <c r="E33" s="106" t="s">
        <v>436</v>
      </c>
      <c r="F33" s="107" t="s">
        <v>419</v>
      </c>
      <c r="G33" s="107"/>
      <c r="H33" s="10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Pelagic</vt:lpstr>
      <vt:lpstr>Sed flux</vt:lpstr>
      <vt:lpstr>aed_carbon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Giles Knight</cp:lastModifiedBy>
  <dcterms:created xsi:type="dcterms:W3CDTF">2021-07-20T04:10:45Z</dcterms:created>
  <dcterms:modified xsi:type="dcterms:W3CDTF">2021-08-19T05:29:37Z</dcterms:modified>
</cp:coreProperties>
</file>