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8_{86A6C5D9-4AFE-4821-BA4C-2CED7338514C}" xr6:coauthVersionLast="45" xr6:coauthVersionMax="45" xr10:uidLastSave="{00000000-0000-0000-0000-000000000000}"/>
  <bookViews>
    <workbookView xWindow="31320" yWindow="-2970" windowWidth="26400" windowHeight="16440" activeTab="4" xr2:uid="{F6B05057-E09A-4BB0-A1FC-3E1A65DD7785}"/>
  </bookViews>
  <sheets>
    <sheet name="Import" sheetId="1" r:id="rId1"/>
    <sheet name="Vars" sheetId="5" r:id="rId2"/>
    <sheet name="Links" sheetId="2" r:id="rId3"/>
    <sheet name="Initial" sheetId="4" r:id="rId4"/>
    <sheet name="lookup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3" l="1"/>
  <c r="D11" i="3"/>
  <c r="E30" i="3"/>
  <c r="B19" i="4" l="1"/>
  <c r="B21" i="2"/>
  <c r="E52" i="3"/>
  <c r="D5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E53" i="3"/>
  <c r="E49" i="3"/>
  <c r="E48" i="3"/>
  <c r="E46" i="3"/>
  <c r="E42" i="3"/>
  <c r="E37" i="3"/>
  <c r="E36" i="3"/>
  <c r="E35" i="3"/>
  <c r="E31" i="3"/>
  <c r="E29" i="3"/>
  <c r="E24" i="3"/>
  <c r="E25" i="3"/>
  <c r="E26" i="3"/>
  <c r="E27" i="3"/>
  <c r="E28" i="3"/>
  <c r="E23" i="3"/>
  <c r="E19" i="3"/>
  <c r="E17" i="3"/>
  <c r="E15" i="3"/>
  <c r="B2" i="4"/>
  <c r="B3" i="2"/>
  <c r="D53" i="3"/>
  <c r="D49" i="3"/>
  <c r="D48" i="3"/>
  <c r="D46" i="3"/>
  <c r="D42" i="3"/>
  <c r="D37" i="3"/>
  <c r="D36" i="3"/>
  <c r="D35" i="3"/>
  <c r="D31" i="3"/>
  <c r="D29" i="3"/>
  <c r="D24" i="3"/>
  <c r="D25" i="3"/>
  <c r="D26" i="3"/>
  <c r="D27" i="3"/>
  <c r="D28" i="3"/>
  <c r="D23" i="3"/>
  <c r="D19" i="3"/>
  <c r="D17" i="3"/>
  <c r="D15" i="3"/>
  <c r="C47" i="1" l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B47" i="1"/>
  <c r="F1" i="4"/>
  <c r="D1" i="4"/>
  <c r="G1" i="4" s="1"/>
  <c r="J1" i="4" s="1"/>
  <c r="M1" i="4" s="1"/>
  <c r="P1" i="4" s="1"/>
  <c r="S1" i="4" s="1"/>
  <c r="B62" i="3"/>
  <c r="B65" i="3" s="1"/>
  <c r="B68" i="3" s="1"/>
  <c r="B71" i="3" s="1"/>
  <c r="B74" i="3" s="1"/>
  <c r="B77" i="3" s="1"/>
  <c r="B80" i="3" s="1"/>
  <c r="B83" i="3" s="1"/>
  <c r="B86" i="3" s="1"/>
  <c r="B63" i="3"/>
  <c r="B66" i="3" s="1"/>
  <c r="B69" i="3" s="1"/>
  <c r="B72" i="3" s="1"/>
  <c r="B75" i="3" s="1"/>
  <c r="B78" i="3" s="1"/>
  <c r="B81" i="3" s="1"/>
  <c r="B84" i="3" s="1"/>
  <c r="B64" i="3"/>
  <c r="B67" i="3"/>
  <c r="B70" i="3"/>
  <c r="B73" i="3"/>
  <c r="B76" i="3"/>
  <c r="B79" i="3" s="1"/>
  <c r="B82" i="3" s="1"/>
  <c r="B85" i="3" s="1"/>
  <c r="B61" i="3"/>
  <c r="AJ45" i="1"/>
  <c r="AM45" i="1" s="1"/>
  <c r="AI45" i="1"/>
  <c r="AL45" i="1" s="1"/>
  <c r="AH45" i="1"/>
  <c r="AK45" i="1" s="1"/>
  <c r="AG45" i="1"/>
  <c r="AF45" i="1"/>
  <c r="AE45" i="1"/>
  <c r="AD45" i="1" s="1"/>
  <c r="AC45" i="1"/>
  <c r="Z45" i="1"/>
  <c r="Y45" i="1"/>
  <c r="AA45" i="1" s="1"/>
  <c r="X45" i="1"/>
  <c r="W45" i="1"/>
  <c r="T45" i="1"/>
  <c r="S45" i="1"/>
  <c r="V45" i="1" s="1"/>
  <c r="Q45" i="1"/>
  <c r="L45" i="1"/>
  <c r="R45" i="1" s="1"/>
  <c r="H45" i="1"/>
  <c r="G45" i="1"/>
  <c r="F45" i="1"/>
  <c r="E45" i="1"/>
  <c r="D45" i="1"/>
  <c r="C45" i="1"/>
  <c r="B45" i="1"/>
  <c r="A45" i="1"/>
  <c r="A43" i="5" s="1"/>
  <c r="B43" i="5" s="1"/>
  <c r="AJ44" i="1"/>
  <c r="AM44" i="1" s="1"/>
  <c r="AI44" i="1"/>
  <c r="AL44" i="1" s="1"/>
  <c r="AH44" i="1"/>
  <c r="AK44" i="1" s="1"/>
  <c r="AG44" i="1"/>
  <c r="AF44" i="1"/>
  <c r="AE44" i="1"/>
  <c r="AD44" i="1" s="1"/>
  <c r="AC44" i="1"/>
  <c r="Z44" i="1"/>
  <c r="Y44" i="1"/>
  <c r="AA44" i="1" s="1"/>
  <c r="W44" i="1"/>
  <c r="T44" i="1"/>
  <c r="S44" i="1"/>
  <c r="V44" i="1" s="1"/>
  <c r="Q44" i="1"/>
  <c r="L44" i="1"/>
  <c r="N44" i="1" s="1"/>
  <c r="H44" i="1"/>
  <c r="G44" i="1"/>
  <c r="F44" i="1"/>
  <c r="E44" i="1"/>
  <c r="D44" i="1"/>
  <c r="C44" i="1"/>
  <c r="B44" i="1"/>
  <c r="A44" i="1"/>
  <c r="A42" i="5" s="1"/>
  <c r="B42" i="5" s="1"/>
  <c r="AJ43" i="1"/>
  <c r="AM43" i="1" s="1"/>
  <c r="AI43" i="1"/>
  <c r="AL43" i="1" s="1"/>
  <c r="AH43" i="1"/>
  <c r="AK43" i="1" s="1"/>
  <c r="AG43" i="1"/>
  <c r="AF43" i="1"/>
  <c r="AE43" i="1"/>
  <c r="AB43" i="1" s="1"/>
  <c r="AC43" i="1"/>
  <c r="Z43" i="1"/>
  <c r="Y43" i="1"/>
  <c r="AA43" i="1" s="1"/>
  <c r="W43" i="1"/>
  <c r="T43" i="1"/>
  <c r="S43" i="1"/>
  <c r="U43" i="1" s="1"/>
  <c r="Q43" i="1"/>
  <c r="L43" i="1"/>
  <c r="R43" i="1" s="1"/>
  <c r="H43" i="1"/>
  <c r="G43" i="1"/>
  <c r="F43" i="1"/>
  <c r="E43" i="1"/>
  <c r="D43" i="1"/>
  <c r="C43" i="1"/>
  <c r="B43" i="1"/>
  <c r="A43" i="1"/>
  <c r="A41" i="5" s="1"/>
  <c r="B41" i="5" s="1"/>
  <c r="AJ42" i="1"/>
  <c r="AM42" i="1" s="1"/>
  <c r="AI42" i="1"/>
  <c r="AL42" i="1" s="1"/>
  <c r="AH42" i="1"/>
  <c r="AK42" i="1" s="1"/>
  <c r="AG42" i="1"/>
  <c r="AF42" i="1"/>
  <c r="AE42" i="1"/>
  <c r="AB42" i="1" s="1"/>
  <c r="AC42" i="1"/>
  <c r="Z42" i="1"/>
  <c r="Y42" i="1"/>
  <c r="AA42" i="1" s="1"/>
  <c r="W42" i="1"/>
  <c r="T42" i="1"/>
  <c r="S42" i="1"/>
  <c r="V42" i="1" s="1"/>
  <c r="Q42" i="1"/>
  <c r="L42" i="1"/>
  <c r="M42" i="1" s="1"/>
  <c r="H42" i="1"/>
  <c r="G42" i="1"/>
  <c r="F42" i="1"/>
  <c r="E42" i="1"/>
  <c r="D42" i="1"/>
  <c r="C42" i="1"/>
  <c r="B42" i="1"/>
  <c r="A42" i="1"/>
  <c r="A40" i="5" s="1"/>
  <c r="B40" i="5" s="1"/>
  <c r="AM41" i="1"/>
  <c r="AJ41" i="1"/>
  <c r="AI41" i="1"/>
  <c r="AL41" i="1" s="1"/>
  <c r="AH41" i="1"/>
  <c r="AK41" i="1" s="1"/>
  <c r="AG41" i="1"/>
  <c r="AF41" i="1"/>
  <c r="AE41" i="1"/>
  <c r="AD41" i="1" s="1"/>
  <c r="AC41" i="1"/>
  <c r="Z41" i="1"/>
  <c r="Y41" i="1"/>
  <c r="AA41" i="1" s="1"/>
  <c r="W41" i="1"/>
  <c r="T41" i="1"/>
  <c r="S41" i="1"/>
  <c r="U41" i="1" s="1"/>
  <c r="Q41" i="1"/>
  <c r="L41" i="1"/>
  <c r="R41" i="1" s="1"/>
  <c r="H41" i="1"/>
  <c r="G41" i="1"/>
  <c r="F41" i="1"/>
  <c r="E41" i="1"/>
  <c r="D41" i="1"/>
  <c r="C41" i="1"/>
  <c r="B41" i="1"/>
  <c r="A41" i="1"/>
  <c r="AJ40" i="1"/>
  <c r="AM40" i="1" s="1"/>
  <c r="AI40" i="1"/>
  <c r="AL40" i="1" s="1"/>
  <c r="AH40" i="1"/>
  <c r="AK40" i="1" s="1"/>
  <c r="AG40" i="1"/>
  <c r="AF40" i="1"/>
  <c r="AE40" i="1"/>
  <c r="AD40" i="1" s="1"/>
  <c r="AC40" i="1"/>
  <c r="Z40" i="1"/>
  <c r="Y40" i="1"/>
  <c r="AA40" i="1" s="1"/>
  <c r="W40" i="1"/>
  <c r="T40" i="1"/>
  <c r="S40" i="1"/>
  <c r="V40" i="1" s="1"/>
  <c r="Q40" i="1"/>
  <c r="L40" i="1"/>
  <c r="J40" i="1" s="1"/>
  <c r="H40" i="1"/>
  <c r="G40" i="1"/>
  <c r="F40" i="1"/>
  <c r="E40" i="1"/>
  <c r="D40" i="1"/>
  <c r="C40" i="1"/>
  <c r="B40" i="1"/>
  <c r="A40" i="1"/>
  <c r="A39" i="5" s="1"/>
  <c r="B39" i="5" s="1"/>
  <c r="AJ39" i="1"/>
  <c r="AM39" i="1" s="1"/>
  <c r="AI39" i="1"/>
  <c r="AL39" i="1" s="1"/>
  <c r="AH39" i="1"/>
  <c r="AK39" i="1" s="1"/>
  <c r="AG39" i="1"/>
  <c r="AF39" i="1"/>
  <c r="AE39" i="1"/>
  <c r="AD39" i="1" s="1"/>
  <c r="AC39" i="1"/>
  <c r="Z39" i="1"/>
  <c r="Y39" i="1"/>
  <c r="AA39" i="1" s="1"/>
  <c r="W39" i="1"/>
  <c r="V39" i="1"/>
  <c r="T39" i="1"/>
  <c r="S39" i="1"/>
  <c r="U39" i="1" s="1"/>
  <c r="Q39" i="1"/>
  <c r="L39" i="1"/>
  <c r="P39" i="1" s="1"/>
  <c r="H39" i="1"/>
  <c r="G39" i="1"/>
  <c r="F39" i="1"/>
  <c r="E39" i="1"/>
  <c r="D39" i="1"/>
  <c r="C39" i="1"/>
  <c r="B39" i="1"/>
  <c r="A39" i="1"/>
  <c r="A38" i="5" s="1"/>
  <c r="B38" i="5" s="1"/>
  <c r="AJ38" i="1"/>
  <c r="AM38" i="1" s="1"/>
  <c r="AI38" i="1"/>
  <c r="AL38" i="1" s="1"/>
  <c r="AH38" i="1"/>
  <c r="AK38" i="1" s="1"/>
  <c r="AG38" i="1"/>
  <c r="AF38" i="1"/>
  <c r="AE38" i="1"/>
  <c r="AD38" i="1" s="1"/>
  <c r="AC38" i="1"/>
  <c r="AB38" i="1"/>
  <c r="Z38" i="1"/>
  <c r="Y38" i="1"/>
  <c r="X38" i="1" s="1"/>
  <c r="W38" i="1"/>
  <c r="T38" i="1"/>
  <c r="S38" i="1"/>
  <c r="U38" i="1" s="1"/>
  <c r="Q38" i="1"/>
  <c r="L38" i="1"/>
  <c r="R38" i="1" s="1"/>
  <c r="H38" i="1"/>
  <c r="G38" i="1"/>
  <c r="F38" i="1"/>
  <c r="E38" i="1"/>
  <c r="D38" i="1"/>
  <c r="C38" i="1"/>
  <c r="B38" i="1"/>
  <c r="A38" i="1"/>
  <c r="A37" i="5" s="1"/>
  <c r="B37" i="5" s="1"/>
  <c r="AJ37" i="1"/>
  <c r="AM37" i="1" s="1"/>
  <c r="AI37" i="1"/>
  <c r="AL37" i="1" s="1"/>
  <c r="AH37" i="1"/>
  <c r="AK37" i="1" s="1"/>
  <c r="AG37" i="1"/>
  <c r="AF37" i="1"/>
  <c r="AE37" i="1"/>
  <c r="AD37" i="1" s="1"/>
  <c r="AC37" i="1"/>
  <c r="Z37" i="1"/>
  <c r="Y37" i="1"/>
  <c r="AA37" i="1" s="1"/>
  <c r="X37" i="1"/>
  <c r="W37" i="1"/>
  <c r="U37" i="1"/>
  <c r="T37" i="1"/>
  <c r="S37" i="1"/>
  <c r="V37" i="1" s="1"/>
  <c r="Q37" i="1"/>
  <c r="P37" i="1"/>
  <c r="L37" i="1"/>
  <c r="O37" i="1" s="1"/>
  <c r="H37" i="1"/>
  <c r="G37" i="1"/>
  <c r="F37" i="1"/>
  <c r="E37" i="1"/>
  <c r="D37" i="1"/>
  <c r="C37" i="1"/>
  <c r="B37" i="1"/>
  <c r="A37" i="1"/>
  <c r="A36" i="5" s="1"/>
  <c r="B36" i="5" s="1"/>
  <c r="AJ36" i="1"/>
  <c r="AM36" i="1" s="1"/>
  <c r="AI36" i="1"/>
  <c r="AL36" i="1" s="1"/>
  <c r="AH36" i="1"/>
  <c r="AK36" i="1" s="1"/>
  <c r="AG36" i="1"/>
  <c r="AF36" i="1"/>
  <c r="AE36" i="1"/>
  <c r="AD36" i="1" s="1"/>
  <c r="AC36" i="1"/>
  <c r="AA36" i="1"/>
  <c r="Z36" i="1"/>
  <c r="Y36" i="1"/>
  <c r="X36" i="1" s="1"/>
  <c r="W36" i="1"/>
  <c r="T36" i="1"/>
  <c r="S36" i="1"/>
  <c r="V36" i="1" s="1"/>
  <c r="Q36" i="1"/>
  <c r="L36" i="1"/>
  <c r="R36" i="1" s="1"/>
  <c r="H36" i="1"/>
  <c r="G36" i="1"/>
  <c r="F36" i="1"/>
  <c r="E36" i="1"/>
  <c r="D36" i="1"/>
  <c r="C36" i="1"/>
  <c r="B36" i="1"/>
  <c r="A36" i="1"/>
  <c r="A35" i="5" s="1"/>
  <c r="B35" i="5" s="1"/>
  <c r="AJ35" i="1"/>
  <c r="AM35" i="1" s="1"/>
  <c r="AI35" i="1"/>
  <c r="AL35" i="1" s="1"/>
  <c r="AH35" i="1"/>
  <c r="AK35" i="1" s="1"/>
  <c r="AG35" i="1"/>
  <c r="AF35" i="1"/>
  <c r="AE35" i="1"/>
  <c r="AB35" i="1" s="1"/>
  <c r="AC35" i="1"/>
  <c r="Z35" i="1"/>
  <c r="Y35" i="1"/>
  <c r="AA35" i="1" s="1"/>
  <c r="W35" i="1"/>
  <c r="T35" i="1"/>
  <c r="S35" i="1"/>
  <c r="V35" i="1" s="1"/>
  <c r="Q35" i="1"/>
  <c r="L35" i="1"/>
  <c r="M35" i="1" s="1"/>
  <c r="H35" i="1"/>
  <c r="G35" i="1"/>
  <c r="F35" i="1"/>
  <c r="E35" i="1"/>
  <c r="D35" i="1"/>
  <c r="C35" i="1"/>
  <c r="B35" i="1"/>
  <c r="A35" i="1"/>
  <c r="AJ34" i="1"/>
  <c r="AM34" i="1" s="1"/>
  <c r="AI34" i="1"/>
  <c r="AL34" i="1" s="1"/>
  <c r="AH34" i="1"/>
  <c r="AK34" i="1" s="1"/>
  <c r="AG34" i="1"/>
  <c r="AF34" i="1"/>
  <c r="AE34" i="1"/>
  <c r="AD34" i="1" s="1"/>
  <c r="AC34" i="1"/>
  <c r="Z34" i="1"/>
  <c r="Y34" i="1"/>
  <c r="AA34" i="1" s="1"/>
  <c r="W34" i="1"/>
  <c r="T34" i="1"/>
  <c r="S34" i="1"/>
  <c r="V34" i="1" s="1"/>
  <c r="Q34" i="1"/>
  <c r="L34" i="1"/>
  <c r="R34" i="1" s="1"/>
  <c r="H34" i="1"/>
  <c r="G34" i="1"/>
  <c r="F34" i="1"/>
  <c r="E34" i="1"/>
  <c r="D34" i="1"/>
  <c r="C34" i="1"/>
  <c r="B34" i="1"/>
  <c r="A34" i="1"/>
  <c r="A34" i="5" s="1"/>
  <c r="B34" i="5" s="1"/>
  <c r="AJ33" i="1"/>
  <c r="AM33" i="1" s="1"/>
  <c r="AI33" i="1"/>
  <c r="AL33" i="1" s="1"/>
  <c r="AH33" i="1"/>
  <c r="AK33" i="1" s="1"/>
  <c r="AG33" i="1"/>
  <c r="AF33" i="1"/>
  <c r="AE33" i="1"/>
  <c r="AD33" i="1" s="1"/>
  <c r="AC33" i="1"/>
  <c r="Z33" i="1"/>
  <c r="Y33" i="1"/>
  <c r="AA33" i="1" s="1"/>
  <c r="W33" i="1"/>
  <c r="T33" i="1"/>
  <c r="S33" i="1"/>
  <c r="V33" i="1" s="1"/>
  <c r="Q33" i="1"/>
  <c r="L33" i="1"/>
  <c r="K33" i="1" s="1"/>
  <c r="H33" i="1"/>
  <c r="G33" i="1"/>
  <c r="F33" i="1"/>
  <c r="E33" i="1"/>
  <c r="D33" i="1"/>
  <c r="C33" i="1"/>
  <c r="B33" i="1"/>
  <c r="A33" i="1"/>
  <c r="A33" i="5" s="1"/>
  <c r="B33" i="5" s="1"/>
  <c r="AJ32" i="1"/>
  <c r="AM32" i="1" s="1"/>
  <c r="AI32" i="1"/>
  <c r="AL32" i="1" s="1"/>
  <c r="AH32" i="1"/>
  <c r="AK32" i="1" s="1"/>
  <c r="AG32" i="1"/>
  <c r="AF32" i="1"/>
  <c r="AE32" i="1"/>
  <c r="AD32" i="1" s="1"/>
  <c r="AC32" i="1"/>
  <c r="Z32" i="1"/>
  <c r="Y32" i="1"/>
  <c r="AA32" i="1" s="1"/>
  <c r="W32" i="1"/>
  <c r="T32" i="1"/>
  <c r="S32" i="1"/>
  <c r="U32" i="1" s="1"/>
  <c r="Q32" i="1"/>
  <c r="L32" i="1"/>
  <c r="N32" i="1" s="1"/>
  <c r="H32" i="1"/>
  <c r="G32" i="1"/>
  <c r="F32" i="1"/>
  <c r="E32" i="1"/>
  <c r="D32" i="1"/>
  <c r="C32" i="1"/>
  <c r="B32" i="1"/>
  <c r="A32" i="1"/>
  <c r="A32" i="5" s="1"/>
  <c r="B32" i="5" s="1"/>
  <c r="AJ31" i="1"/>
  <c r="AM31" i="1" s="1"/>
  <c r="AI31" i="1"/>
  <c r="AL31" i="1" s="1"/>
  <c r="AH31" i="1"/>
  <c r="AK31" i="1" s="1"/>
  <c r="AG31" i="1"/>
  <c r="AF31" i="1"/>
  <c r="AE31" i="1"/>
  <c r="AB31" i="1" s="1"/>
  <c r="AC31" i="1"/>
  <c r="Z31" i="1"/>
  <c r="Y31" i="1"/>
  <c r="X31" i="1" s="1"/>
  <c r="W31" i="1"/>
  <c r="T31" i="1"/>
  <c r="S31" i="1"/>
  <c r="U31" i="1" s="1"/>
  <c r="Q31" i="1"/>
  <c r="M31" i="1"/>
  <c r="L31" i="1"/>
  <c r="I31" i="1" s="1"/>
  <c r="H31" i="1"/>
  <c r="G31" i="1"/>
  <c r="F31" i="1"/>
  <c r="E31" i="1"/>
  <c r="D31" i="1"/>
  <c r="C31" i="1"/>
  <c r="B31" i="1"/>
  <c r="A31" i="1"/>
  <c r="A31" i="5" s="1"/>
  <c r="B31" i="5" s="1"/>
  <c r="AJ30" i="1"/>
  <c r="AM30" i="1" s="1"/>
  <c r="AI30" i="1"/>
  <c r="AL30" i="1" s="1"/>
  <c r="AH30" i="1"/>
  <c r="AK30" i="1" s="1"/>
  <c r="AG30" i="1"/>
  <c r="AF30" i="1"/>
  <c r="AE30" i="1"/>
  <c r="AB30" i="1" s="1"/>
  <c r="AC30" i="1"/>
  <c r="Z30" i="1"/>
  <c r="Y30" i="1"/>
  <c r="AA30" i="1" s="1"/>
  <c r="W30" i="1"/>
  <c r="T30" i="1"/>
  <c r="S30" i="1"/>
  <c r="V30" i="1" s="1"/>
  <c r="R30" i="1"/>
  <c r="Q30" i="1"/>
  <c r="P30" i="1"/>
  <c r="N30" i="1"/>
  <c r="L30" i="1"/>
  <c r="J30" i="1" s="1"/>
  <c r="H30" i="1"/>
  <c r="G30" i="1"/>
  <c r="F30" i="1"/>
  <c r="E30" i="1"/>
  <c r="D30" i="1"/>
  <c r="C30" i="1"/>
  <c r="B30" i="1"/>
  <c r="A30" i="1"/>
  <c r="A30" i="5" s="1"/>
  <c r="B30" i="5" s="1"/>
  <c r="AJ29" i="1"/>
  <c r="AM29" i="1" s="1"/>
  <c r="AI29" i="1"/>
  <c r="AL29" i="1" s="1"/>
  <c r="AH29" i="1"/>
  <c r="AK29" i="1" s="1"/>
  <c r="AG29" i="1"/>
  <c r="AF29" i="1"/>
  <c r="AE29" i="1"/>
  <c r="AD29" i="1" s="1"/>
  <c r="AC29" i="1"/>
  <c r="AB29" i="1"/>
  <c r="Z29" i="1"/>
  <c r="Y29" i="1"/>
  <c r="AA29" i="1" s="1"/>
  <c r="W29" i="1"/>
  <c r="T29" i="1"/>
  <c r="S29" i="1"/>
  <c r="U29" i="1" s="1"/>
  <c r="Q29" i="1"/>
  <c r="L29" i="1"/>
  <c r="R29" i="1" s="1"/>
  <c r="H29" i="1"/>
  <c r="G29" i="1"/>
  <c r="F29" i="1"/>
  <c r="E29" i="1"/>
  <c r="D29" i="1"/>
  <c r="C29" i="1"/>
  <c r="B29" i="1"/>
  <c r="A29" i="1"/>
  <c r="A29" i="5" s="1"/>
  <c r="B29" i="5" s="1"/>
  <c r="AJ28" i="1"/>
  <c r="AM28" i="1" s="1"/>
  <c r="AI28" i="1"/>
  <c r="AL28" i="1" s="1"/>
  <c r="AH28" i="1"/>
  <c r="AK28" i="1" s="1"/>
  <c r="AG28" i="1"/>
  <c r="AF28" i="1"/>
  <c r="AE28" i="1"/>
  <c r="AD28" i="1" s="1"/>
  <c r="AC28" i="1"/>
  <c r="Z28" i="1"/>
  <c r="Y28" i="1"/>
  <c r="X28" i="1" s="1"/>
  <c r="W28" i="1"/>
  <c r="T28" i="1"/>
  <c r="S28" i="1"/>
  <c r="V28" i="1" s="1"/>
  <c r="Q28" i="1"/>
  <c r="L28" i="1"/>
  <c r="N28" i="1" s="1"/>
  <c r="H28" i="1"/>
  <c r="G28" i="1"/>
  <c r="F28" i="1"/>
  <c r="E28" i="1"/>
  <c r="D28" i="1"/>
  <c r="C28" i="1"/>
  <c r="B28" i="1"/>
  <c r="A28" i="1"/>
  <c r="A28" i="5" s="1"/>
  <c r="B28" i="5" s="1"/>
  <c r="AJ27" i="1"/>
  <c r="AM27" i="1" s="1"/>
  <c r="AI27" i="1"/>
  <c r="AL27" i="1" s="1"/>
  <c r="AH27" i="1"/>
  <c r="AK27" i="1" s="1"/>
  <c r="AG27" i="1"/>
  <c r="AF27" i="1"/>
  <c r="AE27" i="1"/>
  <c r="AD27" i="1" s="1"/>
  <c r="AC27" i="1"/>
  <c r="Z27" i="1"/>
  <c r="Y27" i="1"/>
  <c r="X27" i="1" s="1"/>
  <c r="W27" i="1"/>
  <c r="T27" i="1"/>
  <c r="S27" i="1"/>
  <c r="U27" i="1" s="1"/>
  <c r="Q27" i="1"/>
  <c r="L27" i="1"/>
  <c r="R27" i="1" s="1"/>
  <c r="H27" i="1"/>
  <c r="G27" i="1"/>
  <c r="F27" i="1"/>
  <c r="E27" i="1"/>
  <c r="D27" i="1"/>
  <c r="C27" i="1"/>
  <c r="B27" i="1"/>
  <c r="A27" i="1"/>
  <c r="A27" i="5" s="1"/>
  <c r="B27" i="5" s="1"/>
  <c r="AJ26" i="1"/>
  <c r="AM26" i="1" s="1"/>
  <c r="AI26" i="1"/>
  <c r="AL26" i="1" s="1"/>
  <c r="AH26" i="1"/>
  <c r="AK26" i="1" s="1"/>
  <c r="AG26" i="1"/>
  <c r="AF26" i="1"/>
  <c r="AE26" i="1"/>
  <c r="AB26" i="1" s="1"/>
  <c r="AC26" i="1"/>
  <c r="Z26" i="1"/>
  <c r="Y26" i="1"/>
  <c r="AA26" i="1" s="1"/>
  <c r="W26" i="1"/>
  <c r="T26" i="1"/>
  <c r="S26" i="1"/>
  <c r="V26" i="1" s="1"/>
  <c r="R26" i="1"/>
  <c r="Q26" i="1"/>
  <c r="P26" i="1"/>
  <c r="O26" i="1"/>
  <c r="N26" i="1"/>
  <c r="L26" i="1"/>
  <c r="I26" i="1" s="1"/>
  <c r="K26" i="1"/>
  <c r="J26" i="1"/>
  <c r="H26" i="1"/>
  <c r="G26" i="1"/>
  <c r="F26" i="1"/>
  <c r="E26" i="1"/>
  <c r="D26" i="1"/>
  <c r="C26" i="1"/>
  <c r="B26" i="1"/>
  <c r="A26" i="1"/>
  <c r="A26" i="5" s="1"/>
  <c r="B26" i="5" s="1"/>
  <c r="AJ25" i="1"/>
  <c r="AM25" i="1" s="1"/>
  <c r="AI25" i="1"/>
  <c r="AL25" i="1" s="1"/>
  <c r="AH25" i="1"/>
  <c r="AK25" i="1" s="1"/>
  <c r="AG25" i="1"/>
  <c r="AF25" i="1"/>
  <c r="AE25" i="1"/>
  <c r="AD25" i="1" s="1"/>
  <c r="AC25" i="1"/>
  <c r="Z25" i="1"/>
  <c r="Y25" i="1"/>
  <c r="AA25" i="1" s="1"/>
  <c r="W25" i="1"/>
  <c r="T25" i="1"/>
  <c r="S25" i="1"/>
  <c r="V25" i="1" s="1"/>
  <c r="Q25" i="1"/>
  <c r="L25" i="1"/>
  <c r="R25" i="1" s="1"/>
  <c r="H25" i="1"/>
  <c r="G25" i="1"/>
  <c r="F25" i="1"/>
  <c r="E25" i="1"/>
  <c r="D25" i="1"/>
  <c r="C25" i="1"/>
  <c r="B25" i="1"/>
  <c r="A25" i="1"/>
  <c r="A25" i="5" s="1"/>
  <c r="B25" i="5" s="1"/>
  <c r="AJ24" i="1"/>
  <c r="AM24" i="1" s="1"/>
  <c r="AI24" i="1"/>
  <c r="AL24" i="1" s="1"/>
  <c r="AH24" i="1"/>
  <c r="AK24" i="1" s="1"/>
  <c r="AG24" i="1"/>
  <c r="AF24" i="1"/>
  <c r="AE24" i="1"/>
  <c r="AD24" i="1" s="1"/>
  <c r="AC24" i="1"/>
  <c r="Z24" i="1"/>
  <c r="Y24" i="1"/>
  <c r="AA24" i="1" s="1"/>
  <c r="W24" i="1"/>
  <c r="T24" i="1"/>
  <c r="S24" i="1"/>
  <c r="V24" i="1" s="1"/>
  <c r="Q24" i="1"/>
  <c r="L24" i="1"/>
  <c r="J24" i="1" s="1"/>
  <c r="H24" i="1"/>
  <c r="G24" i="1"/>
  <c r="F24" i="1"/>
  <c r="E24" i="1"/>
  <c r="D24" i="1"/>
  <c r="C24" i="1"/>
  <c r="B24" i="1"/>
  <c r="A24" i="1"/>
  <c r="A24" i="5" s="1"/>
  <c r="B24" i="5" s="1"/>
  <c r="AJ23" i="1"/>
  <c r="AM23" i="1" s="1"/>
  <c r="AI23" i="1"/>
  <c r="AL23" i="1" s="1"/>
  <c r="AH23" i="1"/>
  <c r="AK23" i="1" s="1"/>
  <c r="AG23" i="1"/>
  <c r="AF23" i="1"/>
  <c r="AE23" i="1"/>
  <c r="AD23" i="1" s="1"/>
  <c r="AC23" i="1"/>
  <c r="Z23" i="1"/>
  <c r="Y23" i="1"/>
  <c r="AA23" i="1" s="1"/>
  <c r="W23" i="1"/>
  <c r="T23" i="1"/>
  <c r="S23" i="1"/>
  <c r="U23" i="1" s="1"/>
  <c r="Q23" i="1"/>
  <c r="L23" i="1"/>
  <c r="N23" i="1" s="1"/>
  <c r="H23" i="1"/>
  <c r="G23" i="1"/>
  <c r="F23" i="1"/>
  <c r="E23" i="1"/>
  <c r="D23" i="1"/>
  <c r="C23" i="1"/>
  <c r="B23" i="1"/>
  <c r="A23" i="1"/>
  <c r="A23" i="5" s="1"/>
  <c r="B23" i="5" s="1"/>
  <c r="AJ22" i="1"/>
  <c r="AM22" i="1" s="1"/>
  <c r="AI22" i="1"/>
  <c r="AL22" i="1" s="1"/>
  <c r="AH22" i="1"/>
  <c r="AK22" i="1" s="1"/>
  <c r="AG22" i="1"/>
  <c r="AF22" i="1"/>
  <c r="AE22" i="1"/>
  <c r="AD22" i="1" s="1"/>
  <c r="AC22" i="1"/>
  <c r="Z22" i="1"/>
  <c r="Y22" i="1"/>
  <c r="X22" i="1" s="1"/>
  <c r="W22" i="1"/>
  <c r="T22" i="1"/>
  <c r="S22" i="1"/>
  <c r="U22" i="1" s="1"/>
  <c r="Q22" i="1"/>
  <c r="L22" i="1"/>
  <c r="R22" i="1" s="1"/>
  <c r="H22" i="1"/>
  <c r="G22" i="1"/>
  <c r="F22" i="1"/>
  <c r="E22" i="1"/>
  <c r="D22" i="1"/>
  <c r="C22" i="1"/>
  <c r="B22" i="1"/>
  <c r="A22" i="1"/>
  <c r="A22" i="5" s="1"/>
  <c r="B22" i="5" s="1"/>
  <c r="AJ21" i="1"/>
  <c r="AM21" i="1" s="1"/>
  <c r="AI21" i="1"/>
  <c r="AL21" i="1" s="1"/>
  <c r="AH21" i="1"/>
  <c r="AK21" i="1" s="1"/>
  <c r="AG21" i="1"/>
  <c r="AF21" i="1"/>
  <c r="AE21" i="1"/>
  <c r="AD21" i="1" s="1"/>
  <c r="AC21" i="1"/>
  <c r="Z21" i="1"/>
  <c r="Y21" i="1"/>
  <c r="AA21" i="1" s="1"/>
  <c r="W21" i="1"/>
  <c r="T21" i="1"/>
  <c r="S21" i="1"/>
  <c r="V21" i="1" s="1"/>
  <c r="Q21" i="1"/>
  <c r="L21" i="1"/>
  <c r="I21" i="1" s="1"/>
  <c r="H21" i="1"/>
  <c r="G21" i="1"/>
  <c r="F21" i="1"/>
  <c r="E21" i="1"/>
  <c r="D21" i="1"/>
  <c r="C21" i="1"/>
  <c r="B21" i="1"/>
  <c r="A21" i="1"/>
  <c r="A21" i="5" s="1"/>
  <c r="B21" i="5" s="1"/>
  <c r="AJ20" i="1"/>
  <c r="AM20" i="1" s="1"/>
  <c r="AI20" i="1"/>
  <c r="AL20" i="1" s="1"/>
  <c r="AH20" i="1"/>
  <c r="AK20" i="1" s="1"/>
  <c r="AG20" i="1"/>
  <c r="AF20" i="1"/>
  <c r="AE20" i="1"/>
  <c r="AD20" i="1" s="1"/>
  <c r="AC20" i="1"/>
  <c r="Z20" i="1"/>
  <c r="Y20" i="1"/>
  <c r="AA20" i="1" s="1"/>
  <c r="W20" i="1"/>
  <c r="T20" i="1"/>
  <c r="S20" i="1"/>
  <c r="V20" i="1" s="1"/>
  <c r="Q20" i="1"/>
  <c r="L20" i="1"/>
  <c r="R20" i="1" s="1"/>
  <c r="H20" i="1"/>
  <c r="G20" i="1"/>
  <c r="F20" i="1"/>
  <c r="E20" i="1"/>
  <c r="D20" i="1"/>
  <c r="C20" i="1"/>
  <c r="B20" i="1"/>
  <c r="A20" i="1"/>
  <c r="A20" i="5" s="1"/>
  <c r="B20" i="5" s="1"/>
  <c r="AJ19" i="1"/>
  <c r="AM19" i="1" s="1"/>
  <c r="AI19" i="1"/>
  <c r="AL19" i="1" s="1"/>
  <c r="AH19" i="1"/>
  <c r="AK19" i="1" s="1"/>
  <c r="AG19" i="1"/>
  <c r="AF19" i="1"/>
  <c r="AE19" i="1"/>
  <c r="AB19" i="1" s="1"/>
  <c r="AC19" i="1"/>
  <c r="Z19" i="1"/>
  <c r="Y19" i="1"/>
  <c r="X19" i="1" s="1"/>
  <c r="W19" i="1"/>
  <c r="T19" i="1"/>
  <c r="S19" i="1"/>
  <c r="V19" i="1" s="1"/>
  <c r="R19" i="1"/>
  <c r="Q19" i="1"/>
  <c r="L19" i="1"/>
  <c r="M19" i="1" s="1"/>
  <c r="H19" i="1"/>
  <c r="G19" i="1"/>
  <c r="F19" i="1"/>
  <c r="E19" i="1"/>
  <c r="D19" i="1"/>
  <c r="C19" i="1"/>
  <c r="B19" i="1"/>
  <c r="A19" i="1"/>
  <c r="A19" i="5" s="1"/>
  <c r="B19" i="5" s="1"/>
  <c r="AJ18" i="1"/>
  <c r="AM18" i="1" s="1"/>
  <c r="AI18" i="1"/>
  <c r="AL18" i="1" s="1"/>
  <c r="AH18" i="1"/>
  <c r="AK18" i="1" s="1"/>
  <c r="AG18" i="1"/>
  <c r="AF18" i="1"/>
  <c r="AE18" i="1"/>
  <c r="AD18" i="1" s="1"/>
  <c r="AC18" i="1"/>
  <c r="Z18" i="1"/>
  <c r="Y18" i="1"/>
  <c r="AA18" i="1" s="1"/>
  <c r="W18" i="1"/>
  <c r="T18" i="1"/>
  <c r="S18" i="1"/>
  <c r="V18" i="1" s="1"/>
  <c r="Q18" i="1"/>
  <c r="L18" i="1"/>
  <c r="P18" i="1" s="1"/>
  <c r="K18" i="1"/>
  <c r="H18" i="1"/>
  <c r="G18" i="1"/>
  <c r="F18" i="1"/>
  <c r="E18" i="1"/>
  <c r="D18" i="1"/>
  <c r="C18" i="1"/>
  <c r="B18" i="1"/>
  <c r="A18" i="1"/>
  <c r="A18" i="5" s="1"/>
  <c r="B18" i="5" s="1"/>
  <c r="AJ17" i="1"/>
  <c r="AM17" i="1" s="1"/>
  <c r="AI17" i="1"/>
  <c r="AL17" i="1" s="1"/>
  <c r="AH17" i="1"/>
  <c r="AK17" i="1" s="1"/>
  <c r="AG17" i="1"/>
  <c r="AF17" i="1"/>
  <c r="AE17" i="1"/>
  <c r="AD17" i="1" s="1"/>
  <c r="AC17" i="1"/>
  <c r="Z17" i="1"/>
  <c r="Y17" i="1"/>
  <c r="AA17" i="1" s="1"/>
  <c r="W17" i="1"/>
  <c r="T17" i="1"/>
  <c r="S17" i="1"/>
  <c r="V17" i="1" s="1"/>
  <c r="Q17" i="1"/>
  <c r="L17" i="1"/>
  <c r="K17" i="1" s="1"/>
  <c r="H17" i="1"/>
  <c r="G17" i="1"/>
  <c r="F17" i="1"/>
  <c r="E17" i="1"/>
  <c r="D17" i="1"/>
  <c r="C17" i="1"/>
  <c r="B17" i="1"/>
  <c r="A17" i="1"/>
  <c r="A17" i="5" s="1"/>
  <c r="B17" i="5" s="1"/>
  <c r="AK16" i="1"/>
  <c r="AJ16" i="1"/>
  <c r="AM16" i="1" s="1"/>
  <c r="AI16" i="1"/>
  <c r="AL16" i="1" s="1"/>
  <c r="AH16" i="1"/>
  <c r="AG16" i="1"/>
  <c r="AF16" i="1"/>
  <c r="AE16" i="1"/>
  <c r="AD16" i="1" s="1"/>
  <c r="AC16" i="1"/>
  <c r="Z16" i="1"/>
  <c r="Y16" i="1"/>
  <c r="AA16" i="1" s="1"/>
  <c r="W16" i="1"/>
  <c r="T16" i="1"/>
  <c r="S16" i="1"/>
  <c r="V16" i="1" s="1"/>
  <c r="Q16" i="1"/>
  <c r="L16" i="1"/>
  <c r="O16" i="1" s="1"/>
  <c r="H16" i="1"/>
  <c r="G16" i="1"/>
  <c r="F16" i="1"/>
  <c r="E16" i="1"/>
  <c r="D16" i="1"/>
  <c r="C16" i="1"/>
  <c r="B16" i="1"/>
  <c r="A16" i="1"/>
  <c r="A16" i="5" s="1"/>
  <c r="B16" i="5" s="1"/>
  <c r="AM15" i="1"/>
  <c r="AJ15" i="1"/>
  <c r="AI15" i="1"/>
  <c r="AL15" i="1" s="1"/>
  <c r="AH15" i="1"/>
  <c r="AK15" i="1" s="1"/>
  <c r="AG15" i="1"/>
  <c r="AF15" i="1"/>
  <c r="AE15" i="1"/>
  <c r="AB15" i="1" s="1"/>
  <c r="AC15" i="1"/>
  <c r="Z15" i="1"/>
  <c r="Y15" i="1"/>
  <c r="AA15" i="1" s="1"/>
  <c r="W15" i="1"/>
  <c r="T15" i="1"/>
  <c r="S15" i="1"/>
  <c r="V15" i="1" s="1"/>
  <c r="Q15" i="1"/>
  <c r="L15" i="1"/>
  <c r="I15" i="1" s="1"/>
  <c r="H15" i="1"/>
  <c r="G15" i="1"/>
  <c r="F15" i="1"/>
  <c r="E15" i="1"/>
  <c r="D15" i="1"/>
  <c r="C15" i="1"/>
  <c r="B15" i="1"/>
  <c r="A15" i="1"/>
  <c r="A15" i="5" s="1"/>
  <c r="B15" i="5" s="1"/>
  <c r="AJ14" i="1"/>
  <c r="AM14" i="1" s="1"/>
  <c r="AI14" i="1"/>
  <c r="AL14" i="1" s="1"/>
  <c r="AH14" i="1"/>
  <c r="AK14" i="1" s="1"/>
  <c r="AG14" i="1"/>
  <c r="AF14" i="1"/>
  <c r="AE14" i="1"/>
  <c r="AD14" i="1" s="1"/>
  <c r="AC14" i="1"/>
  <c r="AB14" i="1"/>
  <c r="Z14" i="1"/>
  <c r="Y14" i="1"/>
  <c r="AA14" i="1" s="1"/>
  <c r="W14" i="1"/>
  <c r="U14" i="1"/>
  <c r="T14" i="1"/>
  <c r="S14" i="1"/>
  <c r="V14" i="1" s="1"/>
  <c r="Q14" i="1"/>
  <c r="L14" i="1"/>
  <c r="P14" i="1" s="1"/>
  <c r="H14" i="1"/>
  <c r="G14" i="1"/>
  <c r="F14" i="1"/>
  <c r="E14" i="1"/>
  <c r="D14" i="1"/>
  <c r="C14" i="1"/>
  <c r="B14" i="1"/>
  <c r="A14" i="1"/>
  <c r="A14" i="5" s="1"/>
  <c r="B14" i="5" s="1"/>
  <c r="AJ13" i="1"/>
  <c r="AM13" i="1" s="1"/>
  <c r="AI13" i="1"/>
  <c r="AL13" i="1" s="1"/>
  <c r="AH13" i="1"/>
  <c r="AK13" i="1" s="1"/>
  <c r="AG13" i="1"/>
  <c r="AF13" i="1"/>
  <c r="AE13" i="1"/>
  <c r="AB13" i="1" s="1"/>
  <c r="AD13" i="1"/>
  <c r="AC13" i="1"/>
  <c r="Z13" i="1"/>
  <c r="Y13" i="1"/>
  <c r="AA13" i="1" s="1"/>
  <c r="W13" i="1"/>
  <c r="T13" i="1"/>
  <c r="S13" i="1"/>
  <c r="V13" i="1" s="1"/>
  <c r="Q13" i="1"/>
  <c r="L13" i="1"/>
  <c r="P13" i="1" s="1"/>
  <c r="H13" i="1"/>
  <c r="G13" i="1"/>
  <c r="F13" i="1"/>
  <c r="E13" i="1"/>
  <c r="D13" i="1"/>
  <c r="C13" i="1"/>
  <c r="B13" i="1"/>
  <c r="A13" i="1"/>
  <c r="A13" i="5" s="1"/>
  <c r="B13" i="5" s="1"/>
  <c r="AJ12" i="1"/>
  <c r="AM12" i="1" s="1"/>
  <c r="AI12" i="1"/>
  <c r="AL12" i="1" s="1"/>
  <c r="AH12" i="1"/>
  <c r="AK12" i="1" s="1"/>
  <c r="AG12" i="1"/>
  <c r="AF12" i="1"/>
  <c r="AE12" i="1"/>
  <c r="AD12" i="1" s="1"/>
  <c r="AC12" i="1"/>
  <c r="Z12" i="1"/>
  <c r="Y12" i="1"/>
  <c r="AA12" i="1" s="1"/>
  <c r="W12" i="1"/>
  <c r="T12" i="1"/>
  <c r="S12" i="1"/>
  <c r="V12" i="1" s="1"/>
  <c r="Q12" i="1"/>
  <c r="L12" i="1"/>
  <c r="N12" i="1" s="1"/>
  <c r="H12" i="1"/>
  <c r="G12" i="1"/>
  <c r="F12" i="1"/>
  <c r="E12" i="1"/>
  <c r="D12" i="1"/>
  <c r="C12" i="1"/>
  <c r="B12" i="1"/>
  <c r="A12" i="1"/>
  <c r="A12" i="5" s="1"/>
  <c r="B12" i="5" s="1"/>
  <c r="AJ11" i="1"/>
  <c r="AM11" i="1" s="1"/>
  <c r="AI11" i="1"/>
  <c r="AL11" i="1" s="1"/>
  <c r="AH11" i="1"/>
  <c r="AK11" i="1" s="1"/>
  <c r="AG11" i="1"/>
  <c r="AF11" i="1"/>
  <c r="AE11" i="1"/>
  <c r="AB11" i="1" s="1"/>
  <c r="AC11" i="1"/>
  <c r="Z11" i="1"/>
  <c r="Y11" i="1"/>
  <c r="X11" i="1" s="1"/>
  <c r="W11" i="1"/>
  <c r="T11" i="1"/>
  <c r="S11" i="1"/>
  <c r="U11" i="1" s="1"/>
  <c r="Q11" i="1"/>
  <c r="L11" i="1"/>
  <c r="R11" i="1" s="1"/>
  <c r="H11" i="1"/>
  <c r="G11" i="1"/>
  <c r="F11" i="1"/>
  <c r="E11" i="1"/>
  <c r="D11" i="1"/>
  <c r="C11" i="1"/>
  <c r="B11" i="1"/>
  <c r="A11" i="1"/>
  <c r="A11" i="5" s="1"/>
  <c r="B11" i="5" s="1"/>
  <c r="AJ10" i="1"/>
  <c r="AM10" i="1" s="1"/>
  <c r="AI10" i="1"/>
  <c r="AL10" i="1" s="1"/>
  <c r="AH10" i="1"/>
  <c r="AK10" i="1" s="1"/>
  <c r="AG10" i="1"/>
  <c r="AF10" i="1"/>
  <c r="AE10" i="1"/>
  <c r="AB10" i="1" s="1"/>
  <c r="AD10" i="1"/>
  <c r="AC10" i="1"/>
  <c r="Z10" i="1"/>
  <c r="Y10" i="1"/>
  <c r="AA10" i="1" s="1"/>
  <c r="W10" i="1"/>
  <c r="T10" i="1"/>
  <c r="S10" i="1"/>
  <c r="V10" i="1" s="1"/>
  <c r="Q10" i="1"/>
  <c r="L10" i="1"/>
  <c r="M10" i="1" s="1"/>
  <c r="H10" i="1"/>
  <c r="G10" i="1"/>
  <c r="F10" i="1"/>
  <c r="E10" i="1"/>
  <c r="D10" i="1"/>
  <c r="C10" i="1"/>
  <c r="B10" i="1"/>
  <c r="A10" i="1"/>
  <c r="A10" i="5" s="1"/>
  <c r="B10" i="5" s="1"/>
  <c r="AJ9" i="1"/>
  <c r="AM9" i="1" s="1"/>
  <c r="AI9" i="1"/>
  <c r="AL9" i="1" s="1"/>
  <c r="AH9" i="1"/>
  <c r="AK9" i="1" s="1"/>
  <c r="AG9" i="1"/>
  <c r="AF9" i="1"/>
  <c r="AE9" i="1"/>
  <c r="AD9" i="1" s="1"/>
  <c r="AC9" i="1"/>
  <c r="AB9" i="1"/>
  <c r="Z9" i="1"/>
  <c r="Y9" i="1"/>
  <c r="AA9" i="1" s="1"/>
  <c r="X9" i="1"/>
  <c r="W9" i="1"/>
  <c r="T9" i="1"/>
  <c r="S9" i="1"/>
  <c r="V9" i="1" s="1"/>
  <c r="Q9" i="1"/>
  <c r="L9" i="1"/>
  <c r="R9" i="1" s="1"/>
  <c r="H9" i="1"/>
  <c r="G9" i="1"/>
  <c r="F9" i="1"/>
  <c r="E9" i="1"/>
  <c r="D9" i="1"/>
  <c r="C9" i="1"/>
  <c r="B9" i="1"/>
  <c r="A9" i="1"/>
  <c r="A9" i="5" s="1"/>
  <c r="B9" i="5" s="1"/>
  <c r="AJ8" i="1"/>
  <c r="AM8" i="1" s="1"/>
  <c r="AI8" i="1"/>
  <c r="AL8" i="1" s="1"/>
  <c r="AH8" i="1"/>
  <c r="AK8" i="1" s="1"/>
  <c r="AG8" i="1"/>
  <c r="AF8" i="1"/>
  <c r="AE8" i="1"/>
  <c r="AD8" i="1" s="1"/>
  <c r="AC8" i="1"/>
  <c r="Z8" i="1"/>
  <c r="Y8" i="1"/>
  <c r="AA8" i="1" s="1"/>
  <c r="W8" i="1"/>
  <c r="T8" i="1"/>
  <c r="S8" i="1"/>
  <c r="V8" i="1" s="1"/>
  <c r="Q8" i="1"/>
  <c r="L8" i="1"/>
  <c r="J8" i="1" s="1"/>
  <c r="H8" i="1"/>
  <c r="G8" i="1"/>
  <c r="F8" i="1"/>
  <c r="E8" i="1"/>
  <c r="D8" i="1"/>
  <c r="C8" i="1"/>
  <c r="B8" i="1"/>
  <c r="A8" i="1"/>
  <c r="A8" i="5" s="1"/>
  <c r="B8" i="5" s="1"/>
  <c r="AL7" i="1"/>
  <c r="AJ7" i="1"/>
  <c r="AM7" i="1" s="1"/>
  <c r="AI7" i="1"/>
  <c r="AH7" i="1"/>
  <c r="AK7" i="1" s="1"/>
  <c r="AG7" i="1"/>
  <c r="AF7" i="1"/>
  <c r="AE7" i="1"/>
  <c r="AD7" i="1" s="1"/>
  <c r="AC7" i="1"/>
  <c r="Z7" i="1"/>
  <c r="Y7" i="1"/>
  <c r="X7" i="1" s="1"/>
  <c r="W7" i="1"/>
  <c r="T7" i="1"/>
  <c r="S7" i="1"/>
  <c r="U7" i="1" s="1"/>
  <c r="Q7" i="1"/>
  <c r="L7" i="1"/>
  <c r="N7" i="1" s="1"/>
  <c r="H7" i="1"/>
  <c r="G7" i="1"/>
  <c r="F7" i="1"/>
  <c r="E7" i="1"/>
  <c r="D7" i="1"/>
  <c r="C7" i="1"/>
  <c r="B7" i="1"/>
  <c r="A7" i="1"/>
  <c r="A7" i="5" s="1"/>
  <c r="B7" i="5" s="1"/>
  <c r="AL6" i="1"/>
  <c r="AJ6" i="1"/>
  <c r="AM6" i="1" s="1"/>
  <c r="AI6" i="1"/>
  <c r="AH6" i="1"/>
  <c r="AK6" i="1" s="1"/>
  <c r="AG6" i="1"/>
  <c r="AF6" i="1"/>
  <c r="AE6" i="1"/>
  <c r="AB6" i="1" s="1"/>
  <c r="AD6" i="1"/>
  <c r="AC6" i="1"/>
  <c r="Z6" i="1"/>
  <c r="Y6" i="1"/>
  <c r="X6" i="1" s="1"/>
  <c r="W6" i="1"/>
  <c r="T6" i="1"/>
  <c r="S6" i="1"/>
  <c r="U6" i="1" s="1"/>
  <c r="Q6" i="1"/>
  <c r="L6" i="1"/>
  <c r="R6" i="1" s="1"/>
  <c r="H6" i="1"/>
  <c r="G6" i="1"/>
  <c r="F6" i="1"/>
  <c r="E6" i="1"/>
  <c r="D6" i="1"/>
  <c r="C6" i="1"/>
  <c r="B6" i="1"/>
  <c r="A6" i="1"/>
  <c r="A6" i="5" s="1"/>
  <c r="B6" i="5" s="1"/>
  <c r="AJ5" i="1"/>
  <c r="AM5" i="1" s="1"/>
  <c r="AI5" i="1"/>
  <c r="AL5" i="1" s="1"/>
  <c r="AH5" i="1"/>
  <c r="AK5" i="1" s="1"/>
  <c r="AG5" i="1"/>
  <c r="AF5" i="1"/>
  <c r="AE5" i="1"/>
  <c r="AD5" i="1" s="1"/>
  <c r="AC5" i="1"/>
  <c r="Z5" i="1"/>
  <c r="Y5" i="1"/>
  <c r="AA5" i="1" s="1"/>
  <c r="W5" i="1"/>
  <c r="T5" i="1"/>
  <c r="S5" i="1"/>
  <c r="V5" i="1" s="1"/>
  <c r="Q5" i="1"/>
  <c r="P5" i="1"/>
  <c r="O5" i="1"/>
  <c r="L5" i="1"/>
  <c r="R5" i="1" s="1"/>
  <c r="H5" i="1"/>
  <c r="G5" i="1"/>
  <c r="F5" i="1"/>
  <c r="E5" i="1"/>
  <c r="D5" i="1"/>
  <c r="C5" i="1"/>
  <c r="B5" i="1"/>
  <c r="A5" i="1"/>
  <c r="A5" i="5" s="1"/>
  <c r="B5" i="5" s="1"/>
  <c r="AJ4" i="1"/>
  <c r="AM4" i="1" s="1"/>
  <c r="AI4" i="1"/>
  <c r="AL4" i="1" s="1"/>
  <c r="AH4" i="1"/>
  <c r="AK4" i="1" s="1"/>
  <c r="AG4" i="1"/>
  <c r="AF4" i="1"/>
  <c r="AE4" i="1"/>
  <c r="AD4" i="1" s="1"/>
  <c r="AC4" i="1"/>
  <c r="Z4" i="1"/>
  <c r="Y4" i="1"/>
  <c r="AA4" i="1" s="1"/>
  <c r="W4" i="1"/>
  <c r="T4" i="1"/>
  <c r="S4" i="1"/>
  <c r="V4" i="1" s="1"/>
  <c r="Q4" i="1"/>
  <c r="L4" i="1"/>
  <c r="O4" i="1" s="1"/>
  <c r="H4" i="1"/>
  <c r="G4" i="1"/>
  <c r="F4" i="1"/>
  <c r="E4" i="1"/>
  <c r="D4" i="1"/>
  <c r="C4" i="1"/>
  <c r="B4" i="1"/>
  <c r="A4" i="1"/>
  <c r="A4" i="5" s="1"/>
  <c r="B4" i="5" s="1"/>
  <c r="AJ3" i="1"/>
  <c r="AM3" i="1" s="1"/>
  <c r="AI3" i="1"/>
  <c r="AL3" i="1" s="1"/>
  <c r="AH3" i="1"/>
  <c r="AK3" i="1" s="1"/>
  <c r="AG3" i="1"/>
  <c r="AF3" i="1"/>
  <c r="AE3" i="1"/>
  <c r="AB3" i="1" s="1"/>
  <c r="AC3" i="1"/>
  <c r="Z3" i="1"/>
  <c r="Y3" i="1"/>
  <c r="AA3" i="1" s="1"/>
  <c r="W3" i="1"/>
  <c r="T3" i="1"/>
  <c r="S3" i="1"/>
  <c r="V3" i="1" s="1"/>
  <c r="R3" i="1"/>
  <c r="Q3" i="1"/>
  <c r="P3" i="1"/>
  <c r="O3" i="1"/>
  <c r="L3" i="1"/>
  <c r="J3" i="1" s="1"/>
  <c r="H3" i="1"/>
  <c r="G3" i="1"/>
  <c r="F3" i="1"/>
  <c r="E3" i="1"/>
  <c r="D3" i="1"/>
  <c r="C3" i="1"/>
  <c r="B3" i="1"/>
  <c r="A3" i="1"/>
  <c r="AK2" i="1"/>
  <c r="AJ2" i="1"/>
  <c r="AM2" i="1" s="1"/>
  <c r="AI2" i="1"/>
  <c r="AL2" i="1" s="1"/>
  <c r="AH2" i="1"/>
  <c r="AG2" i="1"/>
  <c r="AF2" i="1"/>
  <c r="AE2" i="1"/>
  <c r="AD2" i="1" s="1"/>
  <c r="AC2" i="1"/>
  <c r="Z2" i="1"/>
  <c r="Y2" i="1"/>
  <c r="AA2" i="1" s="1"/>
  <c r="W2" i="1"/>
  <c r="T2" i="1"/>
  <c r="S2" i="1"/>
  <c r="V2" i="1" s="1"/>
  <c r="Q2" i="1"/>
  <c r="L2" i="1"/>
  <c r="O2" i="1" s="1"/>
  <c r="H2" i="1"/>
  <c r="G2" i="1"/>
  <c r="F2" i="1"/>
  <c r="E2" i="1"/>
  <c r="D2" i="1"/>
  <c r="C2" i="1"/>
  <c r="B2" i="1"/>
  <c r="A2" i="1"/>
  <c r="A3" i="5" s="1"/>
  <c r="B3" i="5" s="1"/>
  <c r="H1" i="1"/>
  <c r="G1" i="1"/>
  <c r="F1" i="1"/>
  <c r="E2" i="2" s="1"/>
  <c r="E1" i="2" s="1"/>
  <c r="E1" i="1"/>
  <c r="D2" i="2" s="1"/>
  <c r="D1" i="2" s="1"/>
  <c r="D1" i="1"/>
  <c r="C2" i="2" s="1"/>
  <c r="C1" i="2" s="1"/>
  <c r="C1" i="1"/>
  <c r="B1" i="1"/>
  <c r="A1" i="1"/>
  <c r="F2" i="2"/>
  <c r="F1" i="2" s="1"/>
  <c r="R15" i="1" l="1"/>
  <c r="I30" i="1"/>
  <c r="C6" i="2"/>
  <c r="O24" i="1"/>
  <c r="U42" i="1"/>
  <c r="J22" i="1"/>
  <c r="P24" i="1"/>
  <c r="X5" i="1"/>
  <c r="I14" i="1"/>
  <c r="J18" i="1"/>
  <c r="O30" i="1"/>
  <c r="X40" i="1"/>
  <c r="AD3" i="1"/>
  <c r="O8" i="1"/>
  <c r="N14" i="1"/>
  <c r="AD31" i="1"/>
  <c r="R14" i="1"/>
  <c r="R18" i="1"/>
  <c r="O39" i="1"/>
  <c r="I3" i="1"/>
  <c r="K3" i="1"/>
  <c r="X4" i="1"/>
  <c r="X20" i="1"/>
  <c r="X8" i="1"/>
  <c r="X32" i="1"/>
  <c r="AB45" i="1"/>
  <c r="AB4" i="1"/>
  <c r="I9" i="1"/>
  <c r="I11" i="1"/>
  <c r="O21" i="1"/>
  <c r="AD26" i="1"/>
  <c r="AD43" i="1"/>
  <c r="L19" i="4" s="1"/>
  <c r="J11" i="1"/>
  <c r="AB18" i="1"/>
  <c r="K11" i="1"/>
  <c r="J38" i="1"/>
  <c r="O15" i="1"/>
  <c r="X16" i="1"/>
  <c r="X21" i="1"/>
  <c r="J23" i="1"/>
  <c r="V29" i="1"/>
  <c r="R32" i="1"/>
  <c r="J34" i="1"/>
  <c r="I41" i="1"/>
  <c r="P42" i="1"/>
  <c r="K34" i="1"/>
  <c r="R42" i="1"/>
  <c r="M2" i="1"/>
  <c r="P2" i="1"/>
  <c r="I22" i="1"/>
  <c r="R23" i="1"/>
  <c r="X24" i="1"/>
  <c r="V32" i="1"/>
  <c r="M34" i="1"/>
  <c r="R44" i="1"/>
  <c r="AA27" i="1"/>
  <c r="AD30" i="1"/>
  <c r="M19" i="4"/>
  <c r="N19" i="4"/>
  <c r="O19" i="4"/>
  <c r="P19" i="4"/>
  <c r="Q19" i="4"/>
  <c r="C21" i="2"/>
  <c r="D21" i="2"/>
  <c r="E21" i="2"/>
  <c r="F21" i="2"/>
  <c r="Y19" i="4"/>
  <c r="U19" i="4"/>
  <c r="V19" i="4"/>
  <c r="W19" i="4"/>
  <c r="X19" i="4"/>
  <c r="F19" i="4"/>
  <c r="H19" i="4"/>
  <c r="AD19" i="4"/>
  <c r="I19" i="4"/>
  <c r="J19" i="4"/>
  <c r="K19" i="4"/>
  <c r="R2" i="1"/>
  <c r="I10" i="1"/>
  <c r="AG11" i="4" s="1"/>
  <c r="M22" i="1"/>
  <c r="V23" i="1"/>
  <c r="R28" i="1"/>
  <c r="N31" i="1"/>
  <c r="U44" i="1"/>
  <c r="X3" i="1"/>
  <c r="J10" i="1"/>
  <c r="P19" i="1"/>
  <c r="N22" i="1"/>
  <c r="U26" i="1"/>
  <c r="K30" i="1"/>
  <c r="U34" i="1"/>
  <c r="X42" i="1"/>
  <c r="K10" i="1"/>
  <c r="K21" i="1"/>
  <c r="X23" i="1"/>
  <c r="AB41" i="1"/>
  <c r="AD15" i="1"/>
  <c r="I16" i="1"/>
  <c r="X26" i="1"/>
  <c r="C19" i="4"/>
  <c r="N10" i="1"/>
  <c r="M7" i="1"/>
  <c r="J15" i="1"/>
  <c r="P21" i="1"/>
  <c r="V22" i="1"/>
  <c r="J35" i="1"/>
  <c r="AB36" i="1"/>
  <c r="J42" i="1"/>
  <c r="S19" i="4"/>
  <c r="O10" i="1"/>
  <c r="P16" i="1"/>
  <c r="P10" i="1"/>
  <c r="K15" i="1"/>
  <c r="AA28" i="1"/>
  <c r="K35" i="1"/>
  <c r="M37" i="1"/>
  <c r="K42" i="1"/>
  <c r="K45" i="1"/>
  <c r="D19" i="4"/>
  <c r="R7" i="1"/>
  <c r="U4" i="1"/>
  <c r="N42" i="1"/>
  <c r="E19" i="4"/>
  <c r="R10" i="1"/>
  <c r="M15" i="1"/>
  <c r="N3" i="1"/>
  <c r="AD11" i="1"/>
  <c r="N15" i="1"/>
  <c r="AA19" i="1"/>
  <c r="K20" i="1"/>
  <c r="AB22" i="1"/>
  <c r="I34" i="1"/>
  <c r="R37" i="1"/>
  <c r="O42" i="1"/>
  <c r="G19" i="4"/>
  <c r="G4" i="4"/>
  <c r="E1" i="4"/>
  <c r="C10" i="4"/>
  <c r="V43" i="1"/>
  <c r="T19" i="4" s="1"/>
  <c r="AG13" i="4"/>
  <c r="P13" i="4"/>
  <c r="V7" i="1"/>
  <c r="C7" i="2"/>
  <c r="I2" i="1"/>
  <c r="AA7" i="1"/>
  <c r="M32" i="1"/>
  <c r="M33" i="1"/>
  <c r="F14" i="4"/>
  <c r="C12" i="4"/>
  <c r="J2" i="1"/>
  <c r="I5" i="1"/>
  <c r="J7" i="1"/>
  <c r="U9" i="1"/>
  <c r="V11" i="1"/>
  <c r="R16" i="1"/>
  <c r="AD19" i="1"/>
  <c r="M21" i="1"/>
  <c r="O23" i="1"/>
  <c r="AB25" i="1"/>
  <c r="AB27" i="1"/>
  <c r="O31" i="1"/>
  <c r="O32" i="1"/>
  <c r="O33" i="1"/>
  <c r="M38" i="1"/>
  <c r="R39" i="1"/>
  <c r="O44" i="1"/>
  <c r="M45" i="1"/>
  <c r="S16" i="4"/>
  <c r="J7" i="4"/>
  <c r="E15" i="4"/>
  <c r="S18" i="4"/>
  <c r="I7" i="1"/>
  <c r="K2" i="1"/>
  <c r="J5" i="1"/>
  <c r="I6" i="1"/>
  <c r="K7" i="1"/>
  <c r="K8" i="1"/>
  <c r="AB17" i="1"/>
  <c r="I18" i="1"/>
  <c r="AG7" i="4" s="1"/>
  <c r="N21" i="1"/>
  <c r="P23" i="1"/>
  <c r="P32" i="1"/>
  <c r="P33" i="1"/>
  <c r="N38" i="1"/>
  <c r="I42" i="1"/>
  <c r="I43" i="1"/>
  <c r="AG19" i="4" s="1"/>
  <c r="P44" i="1"/>
  <c r="P11" i="4"/>
  <c r="C7" i="4"/>
  <c r="C15" i="4"/>
  <c r="D2" i="4"/>
  <c r="D18" i="4"/>
  <c r="K4" i="1"/>
  <c r="K5" i="1"/>
  <c r="J6" i="1"/>
  <c r="K19" i="1"/>
  <c r="X35" i="1"/>
  <c r="K43" i="1"/>
  <c r="AE19" i="4" s="1"/>
  <c r="J11" i="4"/>
  <c r="C20" i="2"/>
  <c r="I27" i="1"/>
  <c r="AG14" i="4" s="1"/>
  <c r="C2" i="4"/>
  <c r="C11" i="4"/>
  <c r="J6" i="4"/>
  <c r="E14" i="4"/>
  <c r="C19" i="2"/>
  <c r="N2" i="1"/>
  <c r="M5" i="1"/>
  <c r="M6" i="1"/>
  <c r="O7" i="1"/>
  <c r="U10" i="1"/>
  <c r="AA11" i="1"/>
  <c r="N19" i="1"/>
  <c r="U20" i="1"/>
  <c r="J27" i="1"/>
  <c r="O28" i="1"/>
  <c r="U30" i="1"/>
  <c r="V31" i="1"/>
  <c r="AB34" i="1"/>
  <c r="N43" i="1"/>
  <c r="AB19" i="4" s="1"/>
  <c r="U45" i="1"/>
  <c r="AG2" i="4"/>
  <c r="G6" i="4"/>
  <c r="D14" i="4"/>
  <c r="C15" i="2"/>
  <c r="M3" i="1"/>
  <c r="N5" i="1"/>
  <c r="N6" i="1"/>
  <c r="P7" i="1"/>
  <c r="U13" i="1"/>
  <c r="X15" i="1"/>
  <c r="M18" i="1"/>
  <c r="O19" i="1"/>
  <c r="R21" i="1"/>
  <c r="M26" i="1"/>
  <c r="K27" i="1"/>
  <c r="P28" i="1"/>
  <c r="K36" i="1"/>
  <c r="V38" i="1"/>
  <c r="X39" i="1"/>
  <c r="S2" i="4"/>
  <c r="M10" i="4"/>
  <c r="C6" i="4"/>
  <c r="C14" i="4"/>
  <c r="P2" i="4"/>
  <c r="J10" i="4"/>
  <c r="AG5" i="4"/>
  <c r="O35" i="1"/>
  <c r="I39" i="1"/>
  <c r="X41" i="1"/>
  <c r="C13" i="4"/>
  <c r="C9" i="4"/>
  <c r="AG3" i="4"/>
  <c r="S17" i="4"/>
  <c r="U21" i="1"/>
  <c r="V6" i="1"/>
  <c r="V41" i="1"/>
  <c r="M9" i="4"/>
  <c r="P12" i="1"/>
  <c r="P17" i="1"/>
  <c r="U18" i="1"/>
  <c r="U25" i="1"/>
  <c r="N35" i="1"/>
  <c r="O40" i="1"/>
  <c r="M13" i="4"/>
  <c r="J9" i="4"/>
  <c r="C4" i="4"/>
  <c r="C11" i="2"/>
  <c r="U2" i="1"/>
  <c r="J16" i="1"/>
  <c r="AB20" i="1"/>
  <c r="V27" i="1"/>
  <c r="J31" i="1"/>
  <c r="I32" i="1"/>
  <c r="U5" i="1"/>
  <c r="N11" i="1"/>
  <c r="R12" i="1"/>
  <c r="K16" i="1"/>
  <c r="M30" i="1"/>
  <c r="K31" i="1"/>
  <c r="J32" i="1"/>
  <c r="P35" i="1"/>
  <c r="J39" i="1"/>
  <c r="I45" i="1"/>
  <c r="G3" i="4"/>
  <c r="C17" i="4"/>
  <c r="N27" i="1"/>
  <c r="C5" i="4"/>
  <c r="AA31" i="1"/>
  <c r="AG4" i="4"/>
  <c r="O12" i="1"/>
  <c r="C18" i="4"/>
  <c r="J21" i="1"/>
  <c r="I23" i="1"/>
  <c r="X25" i="1"/>
  <c r="K32" i="1"/>
  <c r="AB37" i="1"/>
  <c r="J45" i="1"/>
  <c r="D17" i="4"/>
  <c r="P12" i="4"/>
  <c r="G8" i="4"/>
  <c r="D3" i="4"/>
  <c r="AG16" i="4"/>
  <c r="AG9" i="4"/>
  <c r="R35" i="1"/>
  <c r="E18" i="4"/>
  <c r="M12" i="4"/>
  <c r="C8" i="4"/>
  <c r="C3" i="4"/>
  <c r="C16" i="4"/>
  <c r="F15" i="4"/>
  <c r="M11" i="4"/>
  <c r="J8" i="4"/>
  <c r="G5" i="4"/>
  <c r="F4" i="4"/>
  <c r="E3" i="4"/>
  <c r="D15" i="4"/>
  <c r="S14" i="4"/>
  <c r="P16" i="4"/>
  <c r="F5" i="4"/>
  <c r="E4" i="4"/>
  <c r="S15" i="4"/>
  <c r="P17" i="4"/>
  <c r="G7" i="4"/>
  <c r="F6" i="4"/>
  <c r="E5" i="4"/>
  <c r="D4" i="4"/>
  <c r="S3" i="4"/>
  <c r="P18" i="4"/>
  <c r="F7" i="4"/>
  <c r="E6" i="4"/>
  <c r="D5" i="4"/>
  <c r="S4" i="4"/>
  <c r="P14" i="4"/>
  <c r="M16" i="4"/>
  <c r="F3" i="4"/>
  <c r="M2" i="4"/>
  <c r="J12" i="4"/>
  <c r="G9" i="4"/>
  <c r="F8" i="4"/>
  <c r="E7" i="4"/>
  <c r="D6" i="4"/>
  <c r="S5" i="4"/>
  <c r="P15" i="4"/>
  <c r="M17" i="4"/>
  <c r="J13" i="4"/>
  <c r="G10" i="4"/>
  <c r="F9" i="4"/>
  <c r="E8" i="4"/>
  <c r="D7" i="4"/>
  <c r="S6" i="4"/>
  <c r="P3" i="4"/>
  <c r="M18" i="4"/>
  <c r="I1" i="4"/>
  <c r="G11" i="4"/>
  <c r="F10" i="4"/>
  <c r="E9" i="4"/>
  <c r="D8" i="4"/>
  <c r="S7" i="4"/>
  <c r="P4" i="4"/>
  <c r="M14" i="4"/>
  <c r="J16" i="4"/>
  <c r="H1" i="4"/>
  <c r="J2" i="4"/>
  <c r="G12" i="4"/>
  <c r="F11" i="4"/>
  <c r="E10" i="4"/>
  <c r="D9" i="4"/>
  <c r="S8" i="4"/>
  <c r="P5" i="4"/>
  <c r="M15" i="4"/>
  <c r="J17" i="4"/>
  <c r="G13" i="4"/>
  <c r="F12" i="4"/>
  <c r="E11" i="4"/>
  <c r="D10" i="4"/>
  <c r="S9" i="4"/>
  <c r="P6" i="4"/>
  <c r="M3" i="4"/>
  <c r="J18" i="4"/>
  <c r="F13" i="4"/>
  <c r="E12" i="4"/>
  <c r="D11" i="4"/>
  <c r="S10" i="4"/>
  <c r="P7" i="4"/>
  <c r="M4" i="4"/>
  <c r="J14" i="4"/>
  <c r="G16" i="4"/>
  <c r="V1" i="4"/>
  <c r="G2" i="4"/>
  <c r="E13" i="4"/>
  <c r="D12" i="4"/>
  <c r="S11" i="4"/>
  <c r="P8" i="4"/>
  <c r="M5" i="4"/>
  <c r="J15" i="4"/>
  <c r="G17" i="4"/>
  <c r="F16" i="4"/>
  <c r="F2" i="4"/>
  <c r="D13" i="4"/>
  <c r="S12" i="4"/>
  <c r="P9" i="4"/>
  <c r="M6" i="4"/>
  <c r="J3" i="4"/>
  <c r="G18" i="4"/>
  <c r="F17" i="4"/>
  <c r="E16" i="4"/>
  <c r="E2" i="4"/>
  <c r="S13" i="4"/>
  <c r="P10" i="4"/>
  <c r="M7" i="4"/>
  <c r="J4" i="4"/>
  <c r="G14" i="4"/>
  <c r="F18" i="4"/>
  <c r="E17" i="4"/>
  <c r="D16" i="4"/>
  <c r="M8" i="4"/>
  <c r="J5" i="4"/>
  <c r="G15" i="4"/>
  <c r="X13" i="1"/>
  <c r="K24" i="1"/>
  <c r="X29" i="1"/>
  <c r="AB33" i="1"/>
  <c r="AD35" i="1"/>
  <c r="I38" i="1"/>
  <c r="K40" i="1"/>
  <c r="F11" i="2"/>
  <c r="AB8" i="1"/>
  <c r="I13" i="1"/>
  <c r="M17" i="1"/>
  <c r="AB24" i="1"/>
  <c r="I29" i="1"/>
  <c r="AB40" i="1"/>
  <c r="AD42" i="1"/>
  <c r="F9" i="2"/>
  <c r="F19" i="2"/>
  <c r="F15" i="2"/>
  <c r="E19" i="2"/>
  <c r="E15" i="2"/>
  <c r="E11" i="2"/>
  <c r="D9" i="2"/>
  <c r="I4" i="1"/>
  <c r="K6" i="1"/>
  <c r="AA6" i="1"/>
  <c r="M8" i="1"/>
  <c r="J13" i="1"/>
  <c r="U16" i="1"/>
  <c r="N17" i="1"/>
  <c r="I20" i="1"/>
  <c r="K22" i="1"/>
  <c r="AA22" i="1"/>
  <c r="M24" i="1"/>
  <c r="J29" i="1"/>
  <c r="N33" i="1"/>
  <c r="I36" i="1"/>
  <c r="K38" i="1"/>
  <c r="AA38" i="1"/>
  <c r="M40" i="1"/>
  <c r="X43" i="1"/>
  <c r="R19" i="4" s="1"/>
  <c r="E9" i="2"/>
  <c r="D19" i="2"/>
  <c r="D15" i="2"/>
  <c r="D11" i="2"/>
  <c r="C9" i="2"/>
  <c r="X2" i="1"/>
  <c r="J4" i="1"/>
  <c r="N8" i="1"/>
  <c r="K13" i="1"/>
  <c r="O17" i="1"/>
  <c r="X18" i="1"/>
  <c r="J20" i="1"/>
  <c r="N24" i="1"/>
  <c r="K29" i="1"/>
  <c r="X34" i="1"/>
  <c r="J36" i="1"/>
  <c r="N40" i="1"/>
  <c r="J43" i="1"/>
  <c r="AF19" i="4" s="1"/>
  <c r="P40" i="1"/>
  <c r="M13" i="1"/>
  <c r="M29" i="1"/>
  <c r="E18" i="2"/>
  <c r="E10" i="2"/>
  <c r="E14" i="2"/>
  <c r="M4" i="1"/>
  <c r="O6" i="1"/>
  <c r="J9" i="1"/>
  <c r="U12" i="1"/>
  <c r="N13" i="1"/>
  <c r="P15" i="1"/>
  <c r="R17" i="1"/>
  <c r="M20" i="1"/>
  <c r="O22" i="1"/>
  <c r="J25" i="1"/>
  <c r="U28" i="1"/>
  <c r="N29" i="1"/>
  <c r="P31" i="1"/>
  <c r="R33" i="1"/>
  <c r="M36" i="1"/>
  <c r="O38" i="1"/>
  <c r="J41" i="1"/>
  <c r="N45" i="1"/>
  <c r="F14" i="2"/>
  <c r="P8" i="1"/>
  <c r="I25" i="1"/>
  <c r="D18" i="2"/>
  <c r="D10" i="2"/>
  <c r="D14" i="2"/>
  <c r="AB2" i="1"/>
  <c r="U3" i="1"/>
  <c r="N4" i="1"/>
  <c r="P6" i="1"/>
  <c r="R8" i="1"/>
  <c r="K9" i="1"/>
  <c r="M11" i="1"/>
  <c r="O13" i="1"/>
  <c r="X14" i="1"/>
  <c r="U19" i="1"/>
  <c r="N20" i="1"/>
  <c r="P22" i="1"/>
  <c r="R24" i="1"/>
  <c r="K25" i="1"/>
  <c r="M27" i="1"/>
  <c r="O29" i="1"/>
  <c r="X30" i="1"/>
  <c r="U35" i="1"/>
  <c r="N36" i="1"/>
  <c r="P38" i="1"/>
  <c r="R40" i="1"/>
  <c r="K41" i="1"/>
  <c r="M43" i="1"/>
  <c r="AC19" i="4" s="1"/>
  <c r="O45" i="1"/>
  <c r="P29" i="1"/>
  <c r="R31" i="1"/>
  <c r="O36" i="1"/>
  <c r="P45" i="1"/>
  <c r="C16" i="2"/>
  <c r="C14" i="2"/>
  <c r="O20" i="1"/>
  <c r="C3" i="2"/>
  <c r="F17" i="2"/>
  <c r="F8" i="2"/>
  <c r="F13" i="2"/>
  <c r="E5" i="2"/>
  <c r="P4" i="1"/>
  <c r="M9" i="1"/>
  <c r="O11" i="1"/>
  <c r="X12" i="1"/>
  <c r="J14" i="1"/>
  <c r="AB16" i="1"/>
  <c r="U17" i="1"/>
  <c r="N18" i="1"/>
  <c r="P20" i="1"/>
  <c r="K23" i="1"/>
  <c r="M25" i="1"/>
  <c r="O27" i="1"/>
  <c r="AB32" i="1"/>
  <c r="U33" i="1"/>
  <c r="N34" i="1"/>
  <c r="P36" i="1"/>
  <c r="I37" i="1"/>
  <c r="K39" i="1"/>
  <c r="M41" i="1"/>
  <c r="O43" i="1"/>
  <c r="AA19" i="4" s="1"/>
  <c r="X44" i="1"/>
  <c r="C12" i="2"/>
  <c r="A2" i="2"/>
  <c r="A1" i="2" s="1"/>
  <c r="D3" i="2"/>
  <c r="E17" i="2"/>
  <c r="E8" i="2"/>
  <c r="E13" i="2"/>
  <c r="D5" i="2"/>
  <c r="AB7" i="1"/>
  <c r="U8" i="1"/>
  <c r="N9" i="1"/>
  <c r="P11" i="1"/>
  <c r="I12" i="1"/>
  <c r="R13" i="1"/>
  <c r="K14" i="1"/>
  <c r="M16" i="1"/>
  <c r="O18" i="1"/>
  <c r="AB23" i="1"/>
  <c r="U24" i="1"/>
  <c r="N25" i="1"/>
  <c r="P27" i="1"/>
  <c r="I28" i="1"/>
  <c r="AG12" i="4" s="1"/>
  <c r="O34" i="1"/>
  <c r="J37" i="1"/>
  <c r="AB39" i="1"/>
  <c r="U40" i="1"/>
  <c r="N41" i="1"/>
  <c r="P43" i="1"/>
  <c r="Z19" i="4" s="1"/>
  <c r="I44" i="1"/>
  <c r="AG18" i="4" s="1"/>
  <c r="F18" i="2"/>
  <c r="C10" i="2"/>
  <c r="E3" i="2"/>
  <c r="D17" i="2"/>
  <c r="D8" i="2"/>
  <c r="D13" i="2"/>
  <c r="C5" i="2"/>
  <c r="R4" i="1"/>
  <c r="O9" i="1"/>
  <c r="X10" i="1"/>
  <c r="J12" i="1"/>
  <c r="U15" i="1"/>
  <c r="N16" i="1"/>
  <c r="I19" i="1"/>
  <c r="AG8" i="4" s="1"/>
  <c r="M23" i="1"/>
  <c r="O25" i="1"/>
  <c r="J28" i="1"/>
  <c r="P34" i="1"/>
  <c r="I35" i="1"/>
  <c r="K37" i="1"/>
  <c r="M39" i="1"/>
  <c r="O41" i="1"/>
  <c r="J44" i="1"/>
  <c r="F3" i="2"/>
  <c r="C17" i="2"/>
  <c r="C8" i="2"/>
  <c r="C13" i="2"/>
  <c r="F7" i="2"/>
  <c r="AB5" i="1"/>
  <c r="P9" i="1"/>
  <c r="K12" i="1"/>
  <c r="M14" i="1"/>
  <c r="X17" i="1"/>
  <c r="J19" i="1"/>
  <c r="AB21" i="1"/>
  <c r="P25" i="1"/>
  <c r="K28" i="1"/>
  <c r="X33" i="1"/>
  <c r="N39" i="1"/>
  <c r="P41" i="1"/>
  <c r="K44" i="1"/>
  <c r="F6" i="2"/>
  <c r="E7" i="2"/>
  <c r="AB12" i="1"/>
  <c r="I17" i="1"/>
  <c r="AG6" i="4" s="1"/>
  <c r="AB28" i="1"/>
  <c r="I33" i="1"/>
  <c r="AG15" i="4" s="1"/>
  <c r="AB44" i="1"/>
  <c r="F10" i="2"/>
  <c r="F5" i="2"/>
  <c r="E20" i="2"/>
  <c r="E16" i="2"/>
  <c r="E6" i="2"/>
  <c r="E12" i="2"/>
  <c r="D7" i="2"/>
  <c r="I8" i="1"/>
  <c r="AG10" i="4" s="1"/>
  <c r="M12" i="1"/>
  <c r="O14" i="1"/>
  <c r="J17" i="1"/>
  <c r="I24" i="1"/>
  <c r="M28" i="1"/>
  <c r="J33" i="1"/>
  <c r="U36" i="1"/>
  <c r="N37" i="1"/>
  <c r="I40" i="1"/>
  <c r="AG17" i="4" s="1"/>
  <c r="M44" i="1"/>
  <c r="C18" i="2"/>
  <c r="F20" i="2"/>
  <c r="F16" i="2"/>
  <c r="F12" i="2"/>
  <c r="D20" i="2"/>
  <c r="D16" i="2"/>
  <c r="D6" i="2"/>
  <c r="D12" i="2"/>
  <c r="I4" i="4" l="1"/>
  <c r="I3" i="4"/>
  <c r="I15" i="4"/>
  <c r="I14" i="4"/>
  <c r="I18" i="4"/>
  <c r="I17" i="4"/>
  <c r="I2" i="4"/>
  <c r="I16" i="4"/>
  <c r="I13" i="4"/>
  <c r="I6" i="4"/>
  <c r="I12" i="4"/>
  <c r="I10" i="4"/>
  <c r="I11" i="4"/>
  <c r="L1" i="4"/>
  <c r="I9" i="4"/>
  <c r="I8" i="4"/>
  <c r="I7" i="4"/>
  <c r="I5" i="4"/>
  <c r="Y1" i="4"/>
  <c r="V14" i="4"/>
  <c r="V18" i="4"/>
  <c r="V3" i="4"/>
  <c r="V17" i="4"/>
  <c r="V2" i="4"/>
  <c r="V16" i="4"/>
  <c r="V13" i="4"/>
  <c r="V12" i="4"/>
  <c r="V11" i="4"/>
  <c r="V10" i="4"/>
  <c r="V9" i="4"/>
  <c r="V8" i="4"/>
  <c r="V7" i="4"/>
  <c r="V15" i="4"/>
  <c r="V6" i="4"/>
  <c r="V5" i="4"/>
  <c r="V4" i="4"/>
  <c r="H3" i="4"/>
  <c r="H15" i="4"/>
  <c r="H14" i="4"/>
  <c r="H5" i="4"/>
  <c r="H18" i="4"/>
  <c r="H17" i="4"/>
  <c r="H2" i="4"/>
  <c r="H16" i="4"/>
  <c r="H13" i="4"/>
  <c r="H12" i="4"/>
  <c r="H11" i="4"/>
  <c r="K1" i="4"/>
  <c r="H9" i="4"/>
  <c r="H4" i="4"/>
  <c r="H10" i="4"/>
  <c r="H8" i="4"/>
  <c r="H7" i="4"/>
  <c r="H6" i="4"/>
  <c r="L7" i="4" l="1"/>
  <c r="L6" i="4"/>
  <c r="O1" i="4"/>
  <c r="L5" i="4"/>
  <c r="L4" i="4"/>
  <c r="L3" i="4"/>
  <c r="L15" i="4"/>
  <c r="L8" i="4"/>
  <c r="L14" i="4"/>
  <c r="L11" i="4"/>
  <c r="L18" i="4"/>
  <c r="L17" i="4"/>
  <c r="L2" i="4"/>
  <c r="L16" i="4"/>
  <c r="L13" i="4"/>
  <c r="L12" i="4"/>
  <c r="L9" i="4"/>
  <c r="L10" i="4"/>
  <c r="K6" i="4"/>
  <c r="K5" i="4"/>
  <c r="K4" i="4"/>
  <c r="K3" i="4"/>
  <c r="K10" i="4"/>
  <c r="K15" i="4"/>
  <c r="K14" i="4"/>
  <c r="K18" i="4"/>
  <c r="K17" i="4"/>
  <c r="K2" i="4"/>
  <c r="K16" i="4"/>
  <c r="K13" i="4"/>
  <c r="K12" i="4"/>
  <c r="N1" i="4"/>
  <c r="K8" i="4"/>
  <c r="K11" i="4"/>
  <c r="K9" i="4"/>
  <c r="K7" i="4"/>
  <c r="AB1" i="4"/>
  <c r="Y4" i="4"/>
  <c r="Y3" i="4"/>
  <c r="Y15" i="4"/>
  <c r="Y14" i="4"/>
  <c r="Y5" i="4"/>
  <c r="Y18" i="4"/>
  <c r="Y17" i="4"/>
  <c r="Y2" i="4"/>
  <c r="Y16" i="4"/>
  <c r="Y13" i="4"/>
  <c r="Y12" i="4"/>
  <c r="Y11" i="4"/>
  <c r="Y10" i="4"/>
  <c r="Y6" i="4"/>
  <c r="Y9" i="4"/>
  <c r="Y8" i="4"/>
  <c r="Y7" i="4"/>
  <c r="AE1" i="4" l="1"/>
  <c r="AB7" i="4"/>
  <c r="AB9" i="4"/>
  <c r="AB6" i="4"/>
  <c r="AB5" i="4"/>
  <c r="AB4" i="4"/>
  <c r="AB3" i="4"/>
  <c r="AB15" i="4"/>
  <c r="AB14" i="4"/>
  <c r="AB18" i="4"/>
  <c r="AB17" i="4"/>
  <c r="AB2" i="4"/>
  <c r="AB16" i="4"/>
  <c r="AB13" i="4"/>
  <c r="AB11" i="4"/>
  <c r="AB8" i="4"/>
  <c r="AB12" i="4"/>
  <c r="AB10" i="4"/>
  <c r="O10" i="4"/>
  <c r="O9" i="4"/>
  <c r="O8" i="4"/>
  <c r="O7" i="4"/>
  <c r="O2" i="4"/>
  <c r="O6" i="4"/>
  <c r="O12" i="4"/>
  <c r="O5" i="4"/>
  <c r="O4" i="4"/>
  <c r="O3" i="4"/>
  <c r="O15" i="4"/>
  <c r="O14" i="4"/>
  <c r="O18" i="4"/>
  <c r="O17" i="4"/>
  <c r="O16" i="4"/>
  <c r="O13" i="4"/>
  <c r="R1" i="4"/>
  <c r="O11" i="4"/>
  <c r="N9" i="4"/>
  <c r="N8" i="4"/>
  <c r="N7" i="4"/>
  <c r="N10" i="4"/>
  <c r="N6" i="4"/>
  <c r="N5" i="4"/>
  <c r="N4" i="4"/>
  <c r="N13" i="4"/>
  <c r="N3" i="4"/>
  <c r="N15" i="4"/>
  <c r="N14" i="4"/>
  <c r="N18" i="4"/>
  <c r="N2" i="4"/>
  <c r="N17" i="4"/>
  <c r="Q1" i="4"/>
  <c r="N11" i="4"/>
  <c r="N16" i="4"/>
  <c r="N12" i="4"/>
  <c r="Q12" i="4" l="1"/>
  <c r="T1" i="4"/>
  <c r="Q11" i="4"/>
  <c r="Q10" i="4"/>
  <c r="Q9" i="4"/>
  <c r="Q8" i="4"/>
  <c r="Q7" i="4"/>
  <c r="Q6" i="4"/>
  <c r="Q13" i="4"/>
  <c r="Q5" i="4"/>
  <c r="Q4" i="4"/>
  <c r="Q3" i="4"/>
  <c r="Q15" i="4"/>
  <c r="Q14" i="4"/>
  <c r="Q18" i="4"/>
  <c r="Q17" i="4"/>
  <c r="Q2" i="4"/>
  <c r="Q16" i="4"/>
  <c r="R13" i="4"/>
  <c r="R12" i="4"/>
  <c r="R11" i="4"/>
  <c r="U1" i="4"/>
  <c r="R10" i="4"/>
  <c r="R16" i="4"/>
  <c r="R9" i="4"/>
  <c r="R8" i="4"/>
  <c r="R7" i="4"/>
  <c r="R6" i="4"/>
  <c r="R5" i="4"/>
  <c r="R4" i="4"/>
  <c r="R3" i="4"/>
  <c r="R15" i="4"/>
  <c r="R2" i="4"/>
  <c r="R14" i="4"/>
  <c r="R18" i="4"/>
  <c r="R17" i="4"/>
  <c r="AE10" i="4"/>
  <c r="AE9" i="4"/>
  <c r="AE8" i="4"/>
  <c r="AE7" i="4"/>
  <c r="AE6" i="4"/>
  <c r="AE5" i="4"/>
  <c r="AE4" i="4"/>
  <c r="AE3" i="4"/>
  <c r="AE12" i="4"/>
  <c r="AE15" i="4"/>
  <c r="AE2" i="4"/>
  <c r="AE11" i="4"/>
  <c r="AE14" i="4"/>
  <c r="AE18" i="4"/>
  <c r="AE17" i="4"/>
  <c r="AE16" i="4"/>
  <c r="AE13" i="4"/>
  <c r="X1" i="4" l="1"/>
  <c r="U18" i="4"/>
  <c r="U15" i="4"/>
  <c r="U17" i="4"/>
  <c r="U2" i="4"/>
  <c r="U16" i="4"/>
  <c r="U14" i="4"/>
  <c r="U13" i="4"/>
  <c r="U12" i="4"/>
  <c r="U11" i="4"/>
  <c r="U10" i="4"/>
  <c r="U9" i="4"/>
  <c r="U8" i="4"/>
  <c r="U7" i="4"/>
  <c r="U6" i="4"/>
  <c r="U5" i="4"/>
  <c r="U4" i="4"/>
  <c r="U3" i="4"/>
  <c r="T17" i="4"/>
  <c r="T2" i="4"/>
  <c r="T16" i="4"/>
  <c r="T13" i="4"/>
  <c r="T12" i="4"/>
  <c r="T11" i="4"/>
  <c r="W1" i="4"/>
  <c r="T10" i="4"/>
  <c r="T9" i="4"/>
  <c r="T8" i="4"/>
  <c r="T7" i="4"/>
  <c r="T6" i="4"/>
  <c r="T5" i="4"/>
  <c r="T4" i="4"/>
  <c r="T18" i="4"/>
  <c r="T3" i="4"/>
  <c r="T15" i="4"/>
  <c r="T14" i="4"/>
  <c r="Z1" i="4" l="1"/>
  <c r="W15" i="4"/>
  <c r="W14" i="4"/>
  <c r="W18" i="4"/>
  <c r="W17" i="4"/>
  <c r="W2" i="4"/>
  <c r="W16" i="4"/>
  <c r="W13" i="4"/>
  <c r="W12" i="4"/>
  <c r="W3" i="4"/>
  <c r="W11" i="4"/>
  <c r="W10" i="4"/>
  <c r="W9" i="4"/>
  <c r="W8" i="4"/>
  <c r="W7" i="4"/>
  <c r="W4" i="4"/>
  <c r="W6" i="4"/>
  <c r="W5" i="4"/>
  <c r="AA1" i="4"/>
  <c r="X3" i="4"/>
  <c r="X15" i="4"/>
  <c r="X14" i="4"/>
  <c r="X18" i="4"/>
  <c r="X4" i="4"/>
  <c r="X17" i="4"/>
  <c r="X2" i="4"/>
  <c r="X5" i="4"/>
  <c r="X16" i="4"/>
  <c r="X13" i="4"/>
  <c r="X12" i="4"/>
  <c r="X11" i="4"/>
  <c r="X10" i="4"/>
  <c r="X9" i="4"/>
  <c r="X8" i="4"/>
  <c r="X7" i="4"/>
  <c r="X6" i="4"/>
  <c r="AD1" i="4" l="1"/>
  <c r="AA6" i="4"/>
  <c r="AA5" i="4"/>
  <c r="AA4" i="4"/>
  <c r="AA3" i="4"/>
  <c r="AA15" i="4"/>
  <c r="AA14" i="4"/>
  <c r="AA18" i="4"/>
  <c r="AA17" i="4"/>
  <c r="AA2" i="4"/>
  <c r="AA16" i="4"/>
  <c r="AA10" i="4"/>
  <c r="AA13" i="4"/>
  <c r="AA8" i="4"/>
  <c r="AA12" i="4"/>
  <c r="AA11" i="4"/>
  <c r="AA7" i="4"/>
  <c r="AA9" i="4"/>
  <c r="AC1" i="4"/>
  <c r="Z5" i="4"/>
  <c r="Z4" i="4"/>
  <c r="Z3" i="4"/>
  <c r="Z15" i="4"/>
  <c r="Z7" i="4"/>
  <c r="Z14" i="4"/>
  <c r="Z18" i="4"/>
  <c r="Z17" i="4"/>
  <c r="Z2" i="4"/>
  <c r="Z16" i="4"/>
  <c r="Z13" i="4"/>
  <c r="Z12" i="4"/>
  <c r="Z11" i="4"/>
  <c r="Z9" i="4"/>
  <c r="Z10" i="4"/>
  <c r="Z8" i="4"/>
  <c r="Z6" i="4"/>
  <c r="AC8" i="4" l="1"/>
  <c r="AC7" i="4"/>
  <c r="AF1" i="4"/>
  <c r="AC6" i="4"/>
  <c r="AC5" i="4"/>
  <c r="AC4" i="4"/>
  <c r="AC12" i="4"/>
  <c r="AC3" i="4"/>
  <c r="AC15" i="4"/>
  <c r="AC10" i="4"/>
  <c r="AC9" i="4"/>
  <c r="AC14" i="4"/>
  <c r="AC18" i="4"/>
  <c r="AC17" i="4"/>
  <c r="AC2" i="4"/>
  <c r="AC13" i="4"/>
  <c r="AC16" i="4"/>
  <c r="AC11" i="4"/>
  <c r="AD9" i="4"/>
  <c r="AD8" i="4"/>
  <c r="AD11" i="4"/>
  <c r="AD7" i="4"/>
  <c r="AD6" i="4"/>
  <c r="AD5" i="4"/>
  <c r="AD4" i="4"/>
  <c r="AD3" i="4"/>
  <c r="AD15" i="4"/>
  <c r="AD14" i="4"/>
  <c r="AD18" i="4"/>
  <c r="AD13" i="4"/>
  <c r="AD17" i="4"/>
  <c r="AD2" i="4"/>
  <c r="AD16" i="4"/>
  <c r="AD12" i="4"/>
  <c r="AD10" i="4"/>
  <c r="AF11" i="4" l="1"/>
  <c r="AF10" i="4"/>
  <c r="AF9" i="4"/>
  <c r="AF13" i="4"/>
  <c r="AF8" i="4"/>
  <c r="AF7" i="4"/>
  <c r="AF6" i="4"/>
  <c r="AF5" i="4"/>
  <c r="AF4" i="4"/>
  <c r="AF2" i="4"/>
  <c r="AF3" i="4"/>
  <c r="AF15" i="4"/>
  <c r="AF14" i="4"/>
  <c r="AF18" i="4"/>
  <c r="AF12" i="4"/>
  <c r="AF17" i="4"/>
  <c r="AF16" i="4"/>
</calcChain>
</file>

<file path=xl/sharedStrings.xml><?xml version="1.0" encoding="utf-8"?>
<sst xmlns="http://schemas.openxmlformats.org/spreadsheetml/2006/main" count="215" uniqueCount="146">
  <si>
    <t xml:space="preserve">   variables</t>
  </si>
  <si>
    <t xml:space="preserve"> default_vals</t>
  </si>
  <si>
    <t>initial_vals</t>
  </si>
  <si>
    <t>water_link</t>
  </si>
  <si>
    <t>diss_flux_link</t>
  </si>
  <si>
    <t>part_sed_link</t>
  </si>
  <si>
    <t>part_sed_scale</t>
  </si>
  <si>
    <t>initial_101</t>
  </si>
  <si>
    <t>initial_73</t>
  </si>
  <si>
    <t>initial_52</t>
  </si>
  <si>
    <t>initial_42</t>
  </si>
  <si>
    <t>initial_33</t>
  </si>
  <si>
    <t>initial_23</t>
  </si>
  <si>
    <t>initial_82</t>
  </si>
  <si>
    <t>initial_72</t>
  </si>
  <si>
    <t>initial_62</t>
  </si>
  <si>
    <t>initial_53</t>
  </si>
  <si>
    <t>initial_32</t>
  </si>
  <si>
    <t>initial_31</t>
  </si>
  <si>
    <t>initial_22</t>
  </si>
  <si>
    <t>initial_21</t>
  </si>
  <si>
    <t xml:space="preserve">      'salt'</t>
  </si>
  <si>
    <t>!      'mag'</t>
  </si>
  <si>
    <t xml:space="preserve">       'mpb'</t>
  </si>
  <si>
    <t xml:space="preserve">      'docl'</t>
  </si>
  <si>
    <t xml:space="preserve">      'docr'</t>
  </si>
  <si>
    <t xml:space="preserve">      'donl'</t>
  </si>
  <si>
    <t xml:space="preserve">      'donr'</t>
  </si>
  <si>
    <t xml:space="preserve">      'dopl'</t>
  </si>
  <si>
    <t xml:space="preserve">      'dopr'</t>
  </si>
  <si>
    <t xml:space="preserve">      'pocs'</t>
  </si>
  <si>
    <t xml:space="preserve">      'pons'</t>
  </si>
  <si>
    <t xml:space="preserve">      'pops'</t>
  </si>
  <si>
    <t xml:space="preserve">      'pocl'</t>
  </si>
  <si>
    <t xml:space="preserve">      'pocr'</t>
  </si>
  <si>
    <t xml:space="preserve">      'ponl'</t>
  </si>
  <si>
    <t xml:space="preserve">      'ponr'</t>
  </si>
  <si>
    <t xml:space="preserve">      'popl'</t>
  </si>
  <si>
    <t xml:space="preserve">      'popr'</t>
  </si>
  <si>
    <t xml:space="preserve">       'oxy'</t>
  </si>
  <si>
    <t xml:space="preserve">       'nit'</t>
  </si>
  <si>
    <t xml:space="preserve">       'amm'</t>
  </si>
  <si>
    <t xml:space="preserve">       'n2o'</t>
  </si>
  <si>
    <t xml:space="preserve">       'no2'</t>
  </si>
  <si>
    <t xml:space="preserve">        'n2'</t>
  </si>
  <si>
    <t xml:space="preserve">       'so4'</t>
  </si>
  <si>
    <t xml:space="preserve">       'h2s'</t>
  </si>
  <si>
    <t xml:space="preserve">       'frp'</t>
  </si>
  <si>
    <t xml:space="preserve">       'pip'</t>
  </si>
  <si>
    <t xml:space="preserve">       'ch4'</t>
  </si>
  <si>
    <t xml:space="preserve">       'dic'</t>
  </si>
  <si>
    <t xml:space="preserve">      'mnii'</t>
  </si>
  <si>
    <t xml:space="preserve">     'mno2a'</t>
  </si>
  <si>
    <t xml:space="preserve">     'mno2b'</t>
  </si>
  <si>
    <t>!    'mnco3'</t>
  </si>
  <si>
    <t xml:space="preserve">      'feii'</t>
  </si>
  <si>
    <t xml:space="preserve">    'feoh3a'</t>
  </si>
  <si>
    <t xml:space="preserve">    'feoh3b'</t>
  </si>
  <si>
    <t xml:space="preserve">       'fes'</t>
  </si>
  <si>
    <t xml:space="preserve">      'fes2'</t>
  </si>
  <si>
    <t>!    'feco3'</t>
  </si>
  <si>
    <t xml:space="preserve">       'ca'</t>
  </si>
  <si>
    <t xml:space="preserve">    'caco3'</t>
  </si>
  <si>
    <t xml:space="preserve">   'pipvr'</t>
  </si>
  <si>
    <t xml:space="preserve">    'pin'</t>
  </si>
  <si>
    <t>8 9 10</t>
  </si>
  <si>
    <t>Constant sediment-water boundary</t>
  </si>
  <si>
    <t>Initial concentration</t>
  </si>
  <si>
    <t>Linked dissolved concentration</t>
  </si>
  <si>
    <t>Linked dissolved flux</t>
  </si>
  <si>
    <t>Linked particle flux</t>
  </si>
  <si>
    <t>Scaling for linked particles</t>
  </si>
  <si>
    <t>initial_104</t>
  </si>
  <si>
    <t>initial_103</t>
  </si>
  <si>
    <t>initial_102</t>
  </si>
  <si>
    <t>initial_93</t>
  </si>
  <si>
    <t>initial_92</t>
  </si>
  <si>
    <t>initial_91</t>
  </si>
  <si>
    <t>initial_83</t>
  </si>
  <si>
    <t>initial_81</t>
  </si>
  <si>
    <t>initial_71</t>
  </si>
  <si>
    <t>initial_63</t>
  </si>
  <si>
    <t>initial_61</t>
  </si>
  <si>
    <t>initial_51</t>
  </si>
  <si>
    <t>initial_43</t>
  </si>
  <si>
    <t>initial_41</t>
  </si>
  <si>
    <t>initial_13</t>
  </si>
  <si>
    <t>initial_12</t>
  </si>
  <si>
    <t>initial_11</t>
  </si>
  <si>
    <t>Model variable name</t>
  </si>
  <si>
    <t>Variable description</t>
  </si>
  <si>
    <t>Zone</t>
  </si>
  <si>
    <t>Solid flux</t>
  </si>
  <si>
    <t>Solid conc</t>
  </si>
  <si>
    <t>Dissolved conc</t>
  </si>
  <si>
    <t xml:space="preserve"> (mmol m^-2^ y^-1^)</t>
  </si>
  <si>
    <t>Refractory DOC</t>
  </si>
  <si>
    <t>Refractory DON</t>
  </si>
  <si>
    <t>Refractory DOP</t>
  </si>
  <si>
    <t>Labile POC</t>
  </si>
  <si>
    <t>Refractory POC</t>
  </si>
  <si>
    <t>Labile PON</t>
  </si>
  <si>
    <t>Refractory PON</t>
  </si>
  <si>
    <t>Labile POP</t>
  </si>
  <si>
    <t>Refractory POP</t>
  </si>
  <si>
    <t>O~2~</t>
  </si>
  <si>
    <t>NH~4~^+^</t>
  </si>
  <si>
    <t>SO~4~^2-^</t>
  </si>
  <si>
    <t>H~2~S</t>
  </si>
  <si>
    <t>Reactive dissolved PO~4~^3-^</t>
  </si>
  <si>
    <t>Amorphous MnO~2~</t>
  </si>
  <si>
    <t>Amorphous Fe(OH)~3~</t>
  </si>
  <si>
    <t>FeS</t>
  </si>
  <si>
    <t>FeS~2~</t>
  </si>
  <si>
    <t>Unreactive solid P</t>
  </si>
  <si>
    <t xml:space="preserve"> (mmol m^-3^ porewater)</t>
  </si>
  <si>
    <t xml:space="preserve"> (mmol m^-3^ solids)</t>
  </si>
  <si>
    <t>Boundary</t>
  </si>
  <si>
    <t>Init</t>
  </si>
  <si>
    <t>CaCO~3~</t>
  </si>
  <si>
    <t>Variables</t>
  </si>
  <si>
    <t>Macroalgae</t>
  </si>
  <si>
    <t>Microphytobenthos</t>
  </si>
  <si>
    <t>Labile DOC</t>
  </si>
  <si>
    <t>Labile DON</t>
  </si>
  <si>
    <t>Labile DOP</t>
  </si>
  <si>
    <t>Macroaglage C</t>
  </si>
  <si>
    <t>Macroaglage N</t>
  </si>
  <si>
    <t>Macroaglage P</t>
  </si>
  <si>
    <t>NO~3~^-^</t>
  </si>
  <si>
    <t>N~2~O</t>
  </si>
  <si>
    <t>NO~2~</t>
  </si>
  <si>
    <t>N~2~</t>
  </si>
  <si>
    <t>Adsorbed P</t>
  </si>
  <si>
    <t>Methane</t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</si>
  <si>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CO~2~</t>
    </r>
  </si>
  <si>
    <t>Mn^2+^</t>
  </si>
  <si>
    <t>Crystalline MnO~2~</t>
  </si>
  <si>
    <t>Fe^2+^</t>
  </si>
  <si>
    <t>Crystalline Fe(OH)~3~</t>
  </si>
  <si>
    <t>Ca^2+^</t>
  </si>
  <si>
    <t>Adsorbed N</t>
  </si>
  <si>
    <t>Salinity</t>
  </si>
  <si>
    <t>Sal</t>
  </si>
  <si>
    <t xml:space="preserve"> (PSU)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</si>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</sst>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88D6BE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9A6E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DE2F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3" fillId="5" borderId="1" xfId="0" applyFont="1" applyFill="1" applyBorder="1"/>
    <xf numFmtId="0" fontId="3" fillId="0" borderId="0" xfId="0" applyFont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2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2" fillId="13" borderId="0" xfId="0" applyFont="1" applyFill="1"/>
    <xf numFmtId="0" fontId="0" fillId="3" borderId="0" xfId="0" applyFill="1"/>
    <xf numFmtId="0" fontId="0" fillId="14" borderId="0" xfId="0" applyFill="1"/>
    <xf numFmtId="0" fontId="0" fillId="15" borderId="0" xfId="0" applyFill="1"/>
    <xf numFmtId="0" fontId="0" fillId="0" borderId="0" xfId="0" applyFill="1"/>
    <xf numFmtId="0" fontId="4" fillId="0" borderId="1" xfId="0" applyFont="1" applyFill="1" applyBorder="1"/>
    <xf numFmtId="0" fontId="3" fillId="0" borderId="0" xfId="0" applyFont="1" applyFill="1"/>
    <xf numFmtId="0" fontId="0" fillId="0" borderId="0" xfId="0" applyFill="1" applyBorder="1"/>
    <xf numFmtId="0" fontId="0" fillId="0" borderId="0" xfId="0" applyBorder="1"/>
    <xf numFmtId="0" fontId="4" fillId="0" borderId="0" xfId="0" applyFont="1" applyFill="1" applyBorder="1"/>
    <xf numFmtId="0" fontId="3" fillId="0" borderId="0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11" fontId="3" fillId="0" borderId="0" xfId="0" applyNumberFormat="1" applyFont="1" applyFill="1"/>
    <xf numFmtId="11" fontId="3" fillId="0" borderId="3" xfId="0" applyNumberFormat="1" applyFont="1" applyFill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evelopment\danp\AED_Testing\hchb_13\external\AED\aed_sdg_v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d_sdg_vars"/>
      <sheetName val="aed_sdg_vars (2)"/>
      <sheetName val="export 31 to 1"/>
      <sheetName val="1 to 31"/>
      <sheetName val="export 1 to 31"/>
      <sheetName val="aed_sdg_varsOMM2"/>
      <sheetName val="exportOMM2"/>
      <sheetName val="1to31 OMM2"/>
      <sheetName val="export some"/>
      <sheetName val="OMM2 104"/>
      <sheetName val="OMM2 104 (2)"/>
      <sheetName val="export_104"/>
      <sheetName val="11to104 OMM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 xml:space="preserve">   variables</v>
          </cell>
          <cell r="B1" t="str">
            <v xml:space="preserve"> default_vals</v>
          </cell>
          <cell r="C1" t="str">
            <v>initial_vals</v>
          </cell>
          <cell r="D1" t="str">
            <v>water_link</v>
          </cell>
          <cell r="E1" t="str">
            <v>diss_flux_link</v>
          </cell>
          <cell r="F1" t="str">
            <v>part_sed_link</v>
          </cell>
          <cell r="G1" t="str">
            <v>part_sed_scale</v>
          </cell>
          <cell r="H1" t="str">
            <v>deep_vals</v>
          </cell>
        </row>
        <row r="2">
          <cell r="A2" t="str">
            <v xml:space="preserve">      'salt'</v>
          </cell>
          <cell r="B2">
            <v>35000</v>
          </cell>
          <cell r="C2">
            <v>1E-10</v>
          </cell>
          <cell r="D2" t="str">
            <v xml:space="preserve">        ''</v>
          </cell>
          <cell r="E2" t="str">
            <v xml:space="preserve">        ''</v>
          </cell>
          <cell r="F2" t="str">
            <v xml:space="preserve">        ''</v>
          </cell>
          <cell r="G2">
            <v>1</v>
          </cell>
          <cell r="H2">
            <v>-999</v>
          </cell>
        </row>
        <row r="3">
          <cell r="A3" t="str">
            <v>!      'mag'</v>
          </cell>
          <cell r="B3">
            <v>11.1</v>
          </cell>
          <cell r="C3">
            <v>1E-10</v>
          </cell>
          <cell r="D3" t="str">
            <v xml:space="preserve">        ''</v>
          </cell>
          <cell r="E3" t="str">
            <v xml:space="preserve">        ''</v>
          </cell>
          <cell r="F3" t="str">
            <v xml:space="preserve">        ''</v>
          </cell>
          <cell r="G3">
            <v>1</v>
          </cell>
          <cell r="H3">
            <v>-999</v>
          </cell>
        </row>
        <row r="4">
          <cell r="A4" t="str">
            <v xml:space="preserve">       'mpb'</v>
          </cell>
          <cell r="B4">
            <v>11.1</v>
          </cell>
          <cell r="C4">
            <v>1E-10</v>
          </cell>
          <cell r="D4" t="str">
            <v xml:space="preserve">        ''</v>
          </cell>
          <cell r="E4" t="str">
            <v xml:space="preserve">        ''</v>
          </cell>
          <cell r="F4" t="str">
            <v xml:space="preserve"> 'PHY_mpb_swi'</v>
          </cell>
          <cell r="G4">
            <v>1</v>
          </cell>
          <cell r="H4">
            <v>-999</v>
          </cell>
        </row>
        <row r="5">
          <cell r="A5" t="str">
            <v xml:space="preserve">      'docl'</v>
          </cell>
          <cell r="B5">
            <v>1E-10</v>
          </cell>
          <cell r="C5">
            <v>1E-10</v>
          </cell>
          <cell r="D5" t="str">
            <v xml:space="preserve">        ''</v>
          </cell>
          <cell r="E5" t="str">
            <v xml:space="preserve">        ''</v>
          </cell>
          <cell r="F5" t="str">
            <v xml:space="preserve">        ''</v>
          </cell>
          <cell r="G5">
            <v>1</v>
          </cell>
          <cell r="H5">
            <v>-999</v>
          </cell>
        </row>
        <row r="6">
          <cell r="A6" t="str">
            <v xml:space="preserve">      'docr'</v>
          </cell>
          <cell r="B6">
            <v>1E-10</v>
          </cell>
          <cell r="C6">
            <v>1E-10</v>
          </cell>
          <cell r="D6" t="str">
            <v>'OGM_doc'</v>
          </cell>
          <cell r="E6" t="str">
            <v xml:space="preserve"> 'SDF_Fsed_doc'</v>
          </cell>
          <cell r="F6" t="str">
            <v xml:space="preserve">        ''</v>
          </cell>
          <cell r="G6">
            <v>1</v>
          </cell>
          <cell r="H6">
            <v>-999</v>
          </cell>
        </row>
        <row r="7">
          <cell r="A7" t="str">
            <v xml:space="preserve">      'donl'</v>
          </cell>
          <cell r="B7">
            <v>1E-10</v>
          </cell>
          <cell r="C7">
            <v>1E-10</v>
          </cell>
          <cell r="D7" t="str">
            <v xml:space="preserve">        ''</v>
          </cell>
          <cell r="E7" t="str">
            <v xml:space="preserve">        ''</v>
          </cell>
          <cell r="F7" t="str">
            <v xml:space="preserve">        ''</v>
          </cell>
          <cell r="G7">
            <v>1</v>
          </cell>
          <cell r="H7">
            <v>-999</v>
          </cell>
        </row>
        <row r="8">
          <cell r="A8" t="str">
            <v xml:space="preserve">      'donr'</v>
          </cell>
          <cell r="B8">
            <v>1E-10</v>
          </cell>
          <cell r="C8">
            <v>1E-10</v>
          </cell>
          <cell r="D8" t="str">
            <v>'OGM_don'</v>
          </cell>
          <cell r="E8" t="str">
            <v xml:space="preserve"> 'SDF_Fsed_don'</v>
          </cell>
          <cell r="F8" t="str">
            <v xml:space="preserve">        ''</v>
          </cell>
          <cell r="G8">
            <v>1</v>
          </cell>
          <cell r="H8">
            <v>-999</v>
          </cell>
        </row>
        <row r="9">
          <cell r="A9" t="str">
            <v xml:space="preserve">      'dopl'</v>
          </cell>
          <cell r="B9">
            <v>1E-10</v>
          </cell>
          <cell r="C9">
            <v>1E-10</v>
          </cell>
          <cell r="D9" t="str">
            <v xml:space="preserve">        ''</v>
          </cell>
          <cell r="E9" t="str">
            <v xml:space="preserve">        ''</v>
          </cell>
          <cell r="F9" t="str">
            <v xml:space="preserve">        ''</v>
          </cell>
          <cell r="G9">
            <v>1</v>
          </cell>
          <cell r="H9">
            <v>-999</v>
          </cell>
        </row>
        <row r="10">
          <cell r="A10" t="str">
            <v xml:space="preserve">      'dopr'</v>
          </cell>
          <cell r="B10">
            <v>1E-10</v>
          </cell>
          <cell r="C10">
            <v>1E-10</v>
          </cell>
          <cell r="D10" t="str">
            <v>'OGM_dop'</v>
          </cell>
          <cell r="E10" t="str">
            <v>'SDF_Fsed_dop'</v>
          </cell>
          <cell r="F10" t="str">
            <v xml:space="preserve">        ''</v>
          </cell>
          <cell r="G10">
            <v>1</v>
          </cell>
          <cell r="H10">
            <v>-999</v>
          </cell>
        </row>
        <row r="11">
          <cell r="A11" t="str">
            <v xml:space="preserve">      'pocs'</v>
          </cell>
          <cell r="B11">
            <v>1E-10</v>
          </cell>
          <cell r="C11">
            <v>1E-10</v>
          </cell>
          <cell r="D11" t="str">
            <v xml:space="preserve">        ''</v>
          </cell>
          <cell r="E11" t="str">
            <v xml:space="preserve">        ''</v>
          </cell>
          <cell r="F11" t="str">
            <v xml:space="preserve"> 'MA2_mag_swi_c'</v>
          </cell>
          <cell r="G11">
            <v>1</v>
          </cell>
          <cell r="H11">
            <v>-999</v>
          </cell>
        </row>
        <row r="12">
          <cell r="A12" t="str">
            <v xml:space="preserve">      'pons'</v>
          </cell>
          <cell r="B12">
            <v>1E-10</v>
          </cell>
          <cell r="C12">
            <v>1E-10</v>
          </cell>
          <cell r="D12" t="str">
            <v xml:space="preserve">        ''</v>
          </cell>
          <cell r="E12" t="str">
            <v xml:space="preserve">        ''</v>
          </cell>
          <cell r="F12" t="str">
            <v xml:space="preserve"> 'MA2_mag_swi_n'</v>
          </cell>
          <cell r="G12">
            <v>1</v>
          </cell>
          <cell r="H12">
            <v>-999</v>
          </cell>
        </row>
        <row r="13">
          <cell r="A13" t="str">
            <v xml:space="preserve">      'pops'</v>
          </cell>
          <cell r="B13">
            <v>1E-10</v>
          </cell>
          <cell r="C13">
            <v>1E-10</v>
          </cell>
          <cell r="D13" t="str">
            <v xml:space="preserve">        ''</v>
          </cell>
          <cell r="E13" t="str">
            <v xml:space="preserve">        ''</v>
          </cell>
          <cell r="F13" t="str">
            <v xml:space="preserve"> 'MA2_mag_swi_p'</v>
          </cell>
          <cell r="G13">
            <v>1</v>
          </cell>
          <cell r="H13">
            <v>-999</v>
          </cell>
        </row>
        <row r="14">
          <cell r="A14" t="str">
            <v xml:space="preserve">      'pocl'</v>
          </cell>
          <cell r="B14">
            <v>1E-10</v>
          </cell>
          <cell r="C14">
            <v>1E-10</v>
          </cell>
          <cell r="D14" t="str">
            <v xml:space="preserve">        ''</v>
          </cell>
          <cell r="E14" t="str">
            <v xml:space="preserve">        ''</v>
          </cell>
          <cell r="F14" t="str">
            <v xml:space="preserve"> 'OGM_poc_swi'</v>
          </cell>
          <cell r="G14">
            <v>0.5</v>
          </cell>
          <cell r="H14">
            <v>-999</v>
          </cell>
        </row>
        <row r="15">
          <cell r="A15" t="str">
            <v xml:space="preserve">      'pocr'</v>
          </cell>
          <cell r="B15">
            <v>1E-10</v>
          </cell>
          <cell r="C15">
            <v>1E-10</v>
          </cell>
          <cell r="D15" t="str">
            <v xml:space="preserve">        ''</v>
          </cell>
          <cell r="E15" t="str">
            <v xml:space="preserve">        ''</v>
          </cell>
          <cell r="F15" t="str">
            <v xml:space="preserve"> 'OGM_poc_swi'</v>
          </cell>
          <cell r="G15">
            <v>0.5</v>
          </cell>
          <cell r="H15">
            <v>-999</v>
          </cell>
        </row>
        <row r="16">
          <cell r="A16" t="str">
            <v xml:space="preserve">      'ponl'</v>
          </cell>
          <cell r="B16">
            <v>1E-10</v>
          </cell>
          <cell r="C16">
            <v>1E-10</v>
          </cell>
          <cell r="D16" t="str">
            <v xml:space="preserve">        ''</v>
          </cell>
          <cell r="E16" t="str">
            <v xml:space="preserve">        ''</v>
          </cell>
          <cell r="F16" t="str">
            <v xml:space="preserve"> 'OGM_pon_swi'</v>
          </cell>
          <cell r="G16">
            <v>0.5</v>
          </cell>
          <cell r="H16">
            <v>-999</v>
          </cell>
        </row>
        <row r="17">
          <cell r="A17" t="str">
            <v xml:space="preserve">      'ponr'</v>
          </cell>
          <cell r="B17">
            <v>1E-10</v>
          </cell>
          <cell r="C17">
            <v>1E-10</v>
          </cell>
          <cell r="D17" t="str">
            <v xml:space="preserve">        ''</v>
          </cell>
          <cell r="E17" t="str">
            <v xml:space="preserve">        ''</v>
          </cell>
          <cell r="F17" t="str">
            <v xml:space="preserve"> 'OGM_pon_swi'</v>
          </cell>
          <cell r="G17">
            <v>0.5</v>
          </cell>
          <cell r="H17">
            <v>-999</v>
          </cell>
        </row>
        <row r="18">
          <cell r="A18" t="str">
            <v xml:space="preserve">      'popl'</v>
          </cell>
          <cell r="B18">
            <v>1E-10</v>
          </cell>
          <cell r="C18">
            <v>1E-10</v>
          </cell>
          <cell r="D18" t="str">
            <v xml:space="preserve">        ''</v>
          </cell>
          <cell r="E18" t="str">
            <v xml:space="preserve">        ''</v>
          </cell>
          <cell r="F18" t="str">
            <v xml:space="preserve"> 'OGM_pop_swi'</v>
          </cell>
          <cell r="G18">
            <v>0.5</v>
          </cell>
          <cell r="H18">
            <v>-999</v>
          </cell>
        </row>
        <row r="19">
          <cell r="A19" t="str">
            <v xml:space="preserve">      'popr'</v>
          </cell>
          <cell r="B19">
            <v>1E-10</v>
          </cell>
          <cell r="C19">
            <v>1E-10</v>
          </cell>
          <cell r="D19" t="str">
            <v xml:space="preserve">        ''</v>
          </cell>
          <cell r="E19" t="str">
            <v xml:space="preserve">        ''</v>
          </cell>
          <cell r="F19" t="str">
            <v xml:space="preserve"> 'OGM_pop_swi'</v>
          </cell>
          <cell r="G19">
            <v>0.5</v>
          </cell>
          <cell r="H19">
            <v>-999</v>
          </cell>
        </row>
        <row r="20">
          <cell r="A20" t="str">
            <v xml:space="preserve">       'oxy'</v>
          </cell>
          <cell r="B20">
            <v>233</v>
          </cell>
          <cell r="C20">
            <v>1E-10</v>
          </cell>
          <cell r="D20" t="str">
            <v xml:space="preserve"> 'OXY_oxy'</v>
          </cell>
          <cell r="E20" t="str">
            <v xml:space="preserve"> 'SDF_Fsed_oxy'</v>
          </cell>
          <cell r="F20" t="str">
            <v xml:space="preserve">   ''</v>
          </cell>
          <cell r="G20">
            <v>1</v>
          </cell>
          <cell r="H20">
            <v>-999</v>
          </cell>
        </row>
        <row r="21">
          <cell r="A21" t="str">
            <v xml:space="preserve">       'nit'</v>
          </cell>
          <cell r="B21">
            <v>1E-10</v>
          </cell>
          <cell r="C21">
            <v>1E-10</v>
          </cell>
          <cell r="D21" t="str">
            <v xml:space="preserve"> 'NIT_nit'</v>
          </cell>
          <cell r="E21" t="str">
            <v xml:space="preserve"> 'SDF_Fsed_nit'</v>
          </cell>
          <cell r="F21" t="str">
            <v xml:space="preserve">   ''</v>
          </cell>
          <cell r="G21">
            <v>1</v>
          </cell>
          <cell r="H21">
            <v>-999</v>
          </cell>
        </row>
        <row r="22">
          <cell r="A22" t="str">
            <v xml:space="preserve">       'amm'</v>
          </cell>
          <cell r="B22">
            <v>1E-10</v>
          </cell>
          <cell r="C22">
            <v>33000</v>
          </cell>
          <cell r="D22" t="str">
            <v xml:space="preserve">  'NIT_amm'</v>
          </cell>
          <cell r="E22" t="str">
            <v xml:space="preserve"> 'SDF_Fsed_amm'</v>
          </cell>
          <cell r="F22" t="str">
            <v xml:space="preserve">   ''</v>
          </cell>
          <cell r="G22">
            <v>1</v>
          </cell>
          <cell r="H22">
            <v>-999</v>
          </cell>
        </row>
        <row r="23">
          <cell r="A23" t="str">
            <v xml:space="preserve">       'n2o'</v>
          </cell>
          <cell r="B23">
            <v>0.01</v>
          </cell>
          <cell r="C23">
            <v>1E-10</v>
          </cell>
          <cell r="D23" t="str">
            <v xml:space="preserve">        ''</v>
          </cell>
          <cell r="E23" t="str">
            <v xml:space="preserve">        ''</v>
          </cell>
          <cell r="F23" t="str">
            <v xml:space="preserve">        ''</v>
          </cell>
          <cell r="G23">
            <v>1</v>
          </cell>
          <cell r="H23">
            <v>-999</v>
          </cell>
        </row>
        <row r="24">
          <cell r="A24" t="str">
            <v xml:space="preserve">       'no2'</v>
          </cell>
          <cell r="B24">
            <v>1E-10</v>
          </cell>
          <cell r="C24">
            <v>1E-10</v>
          </cell>
          <cell r="D24" t="str">
            <v xml:space="preserve">        ''</v>
          </cell>
          <cell r="E24" t="str">
            <v xml:space="preserve">        ''</v>
          </cell>
          <cell r="F24" t="str">
            <v xml:space="preserve">        ''</v>
          </cell>
          <cell r="G24">
            <v>1</v>
          </cell>
          <cell r="H24">
            <v>-999</v>
          </cell>
        </row>
        <row r="25">
          <cell r="A25" t="str">
            <v xml:space="preserve">        'n2'</v>
          </cell>
          <cell r="B25">
            <v>1E-10</v>
          </cell>
          <cell r="C25">
            <v>1E-10</v>
          </cell>
          <cell r="D25" t="str">
            <v xml:space="preserve">        ''</v>
          </cell>
          <cell r="E25" t="str">
            <v xml:space="preserve">        ''</v>
          </cell>
          <cell r="F25" t="str">
            <v xml:space="preserve">        ''</v>
          </cell>
          <cell r="G25">
            <v>1</v>
          </cell>
          <cell r="H25">
            <v>-999</v>
          </cell>
        </row>
        <row r="26">
          <cell r="A26" t="str">
            <v xml:space="preserve">       'so4'</v>
          </cell>
          <cell r="B26">
            <v>31000</v>
          </cell>
          <cell r="C26">
            <v>35000</v>
          </cell>
          <cell r="D26" t="str">
            <v xml:space="preserve">        ''</v>
          </cell>
          <cell r="E26" t="str">
            <v xml:space="preserve">        ''</v>
          </cell>
          <cell r="F26" t="str">
            <v xml:space="preserve">        ''</v>
          </cell>
          <cell r="G26">
            <v>1</v>
          </cell>
          <cell r="H26">
            <v>-999</v>
          </cell>
        </row>
        <row r="27">
          <cell r="A27" t="str">
            <v xml:space="preserve">       'h2s'</v>
          </cell>
          <cell r="B27">
            <v>1E-10</v>
          </cell>
          <cell r="C27">
            <v>1E-10</v>
          </cell>
          <cell r="D27" t="str">
            <v xml:space="preserve">        ''</v>
          </cell>
          <cell r="E27" t="str">
            <v xml:space="preserve">        ''</v>
          </cell>
          <cell r="F27" t="str">
            <v xml:space="preserve">        ''</v>
          </cell>
          <cell r="G27">
            <v>1</v>
          </cell>
          <cell r="H27">
            <v>-999</v>
          </cell>
        </row>
        <row r="28">
          <cell r="A28" t="str">
            <v xml:space="preserve">       'frp'</v>
          </cell>
          <cell r="B28">
            <v>1E-10</v>
          </cell>
          <cell r="C28">
            <v>1E-10</v>
          </cell>
          <cell r="D28" t="str">
            <v xml:space="preserve"> 'PHS_frp'</v>
          </cell>
          <cell r="E28" t="str">
            <v xml:space="preserve"> 'SDF_Fsed_frp'</v>
          </cell>
          <cell r="F28" t="str">
            <v xml:space="preserve">   ''</v>
          </cell>
          <cell r="G28">
            <v>1</v>
          </cell>
          <cell r="H28">
            <v>-999</v>
          </cell>
        </row>
        <row r="29">
          <cell r="A29" t="str">
            <v xml:space="preserve">       'pip'</v>
          </cell>
          <cell r="B29">
            <v>100</v>
          </cell>
          <cell r="C29">
            <v>1E-10</v>
          </cell>
          <cell r="D29" t="str">
            <v xml:space="preserve">        ''</v>
          </cell>
          <cell r="E29" t="str">
            <v xml:space="preserve">        ''</v>
          </cell>
          <cell r="F29" t="str">
            <v xml:space="preserve">        ''</v>
          </cell>
          <cell r="G29">
            <v>1</v>
          </cell>
          <cell r="H29">
            <v>-999</v>
          </cell>
        </row>
        <row r="30">
          <cell r="A30" t="str">
            <v xml:space="preserve">       'ch4'</v>
          </cell>
          <cell r="B30">
            <v>1E-10</v>
          </cell>
          <cell r="C30">
            <v>1E-10</v>
          </cell>
          <cell r="D30" t="str">
            <v xml:space="preserve">        ''</v>
          </cell>
          <cell r="E30" t="str">
            <v xml:space="preserve">        ''</v>
          </cell>
          <cell r="F30" t="str">
            <v xml:space="preserve">        ''</v>
          </cell>
          <cell r="G30">
            <v>1</v>
          </cell>
          <cell r="H30">
            <v>-999</v>
          </cell>
        </row>
        <row r="31">
          <cell r="A31" t="str">
            <v xml:space="preserve">       'dic'</v>
          </cell>
          <cell r="B31">
            <v>2000</v>
          </cell>
          <cell r="C31">
            <v>1</v>
          </cell>
          <cell r="D31" t="str">
            <v xml:space="preserve">        ''</v>
          </cell>
          <cell r="E31" t="str">
            <v xml:space="preserve">        ''</v>
          </cell>
          <cell r="F31" t="str">
            <v xml:space="preserve">        ''</v>
          </cell>
          <cell r="G31">
            <v>1</v>
          </cell>
          <cell r="H31">
            <v>-999</v>
          </cell>
        </row>
        <row r="32">
          <cell r="A32" t="str">
            <v xml:space="preserve">      'mnii'</v>
          </cell>
          <cell r="B32">
            <v>1E-10</v>
          </cell>
          <cell r="C32">
            <v>1E-10</v>
          </cell>
          <cell r="D32" t="str">
            <v xml:space="preserve">        ''</v>
          </cell>
          <cell r="E32" t="str">
            <v xml:space="preserve">        ''</v>
          </cell>
          <cell r="F32" t="str">
            <v xml:space="preserve">        ''</v>
          </cell>
          <cell r="G32">
            <v>1</v>
          </cell>
          <cell r="H32">
            <v>-999</v>
          </cell>
        </row>
        <row r="33">
          <cell r="A33" t="str">
            <v xml:space="preserve">     'mno2a'</v>
          </cell>
          <cell r="B33">
            <v>1</v>
          </cell>
          <cell r="C33">
            <v>141</v>
          </cell>
          <cell r="D33" t="str">
            <v xml:space="preserve">        ''</v>
          </cell>
          <cell r="E33" t="str">
            <v xml:space="preserve">        ''</v>
          </cell>
          <cell r="F33" t="str">
            <v xml:space="preserve">        ''</v>
          </cell>
          <cell r="G33">
            <v>1</v>
          </cell>
          <cell r="H33">
            <v>-999</v>
          </cell>
        </row>
        <row r="34">
          <cell r="A34" t="str">
            <v xml:space="preserve">     'mno2b'</v>
          </cell>
          <cell r="B34">
            <v>1E-10</v>
          </cell>
          <cell r="C34">
            <v>0.1</v>
          </cell>
          <cell r="D34" t="str">
            <v xml:space="preserve">        ''</v>
          </cell>
          <cell r="E34" t="str">
            <v xml:space="preserve">        ''</v>
          </cell>
          <cell r="F34" t="str">
            <v xml:space="preserve">        ''</v>
          </cell>
          <cell r="G34">
            <v>1</v>
          </cell>
          <cell r="H34">
            <v>-999</v>
          </cell>
        </row>
        <row r="35">
          <cell r="A35" t="str">
            <v>!    'mnco3'</v>
          </cell>
          <cell r="B35">
            <v>1E-10</v>
          </cell>
          <cell r="C35">
            <v>1E-10</v>
          </cell>
          <cell r="D35" t="str">
            <v xml:space="preserve">        ''</v>
          </cell>
          <cell r="E35" t="str">
            <v xml:space="preserve">        ''</v>
          </cell>
          <cell r="F35" t="str">
            <v xml:space="preserve">        ''</v>
          </cell>
          <cell r="G35">
            <v>1</v>
          </cell>
          <cell r="H35">
            <v>-999</v>
          </cell>
        </row>
        <row r="36">
          <cell r="A36" t="str">
            <v xml:space="preserve">      'feii'</v>
          </cell>
          <cell r="B36">
            <v>0.46400000000000002</v>
          </cell>
          <cell r="C36">
            <v>0.4</v>
          </cell>
          <cell r="D36" t="str">
            <v xml:space="preserve">        ''</v>
          </cell>
          <cell r="E36" t="str">
            <v xml:space="preserve">        ''</v>
          </cell>
          <cell r="F36" t="str">
            <v xml:space="preserve">        ''</v>
          </cell>
          <cell r="G36">
            <v>1</v>
          </cell>
          <cell r="H36">
            <v>-999</v>
          </cell>
        </row>
        <row r="37">
          <cell r="A37" t="str">
            <v xml:space="preserve">    'feoh3a'</v>
          </cell>
          <cell r="C37">
            <v>11000</v>
          </cell>
          <cell r="D37" t="str">
            <v xml:space="preserve">        ''</v>
          </cell>
          <cell r="E37" t="str">
            <v xml:space="preserve">        ''</v>
          </cell>
          <cell r="F37" t="str">
            <v xml:space="preserve">        ''</v>
          </cell>
          <cell r="G37">
            <v>1</v>
          </cell>
          <cell r="H37">
            <v>-999</v>
          </cell>
        </row>
        <row r="38">
          <cell r="A38" t="str">
            <v xml:space="preserve">    'feoh3b'</v>
          </cell>
          <cell r="B38">
            <v>1E-10</v>
          </cell>
          <cell r="C38">
            <v>1E-10</v>
          </cell>
          <cell r="D38" t="str">
            <v xml:space="preserve">        ''</v>
          </cell>
          <cell r="E38" t="str">
            <v xml:space="preserve">        ''</v>
          </cell>
          <cell r="F38" t="str">
            <v xml:space="preserve">        ''</v>
          </cell>
          <cell r="G38">
            <v>1</v>
          </cell>
          <cell r="H38">
            <v>-999</v>
          </cell>
        </row>
        <row r="39">
          <cell r="A39" t="str">
            <v xml:space="preserve">       'fes'</v>
          </cell>
          <cell r="B39">
            <v>1E-10</v>
          </cell>
          <cell r="C39">
            <v>3700</v>
          </cell>
          <cell r="D39" t="str">
            <v xml:space="preserve">        ''</v>
          </cell>
          <cell r="E39" t="str">
            <v xml:space="preserve">        ''</v>
          </cell>
          <cell r="F39" t="str">
            <v xml:space="preserve">        ''</v>
          </cell>
          <cell r="G39">
            <v>1</v>
          </cell>
          <cell r="H39">
            <v>-999</v>
          </cell>
        </row>
        <row r="40">
          <cell r="A40" t="str">
            <v xml:space="preserve">      'fes2'</v>
          </cell>
          <cell r="B40">
            <v>1E-10</v>
          </cell>
          <cell r="C40">
            <v>37</v>
          </cell>
          <cell r="D40" t="str">
            <v xml:space="preserve">        ''</v>
          </cell>
          <cell r="E40" t="str">
            <v xml:space="preserve">        ''</v>
          </cell>
          <cell r="F40" t="str">
            <v xml:space="preserve">        ''</v>
          </cell>
          <cell r="G40">
            <v>1</v>
          </cell>
          <cell r="H40">
            <v>-999</v>
          </cell>
        </row>
        <row r="41">
          <cell r="A41" t="str">
            <v>!    'feco3'</v>
          </cell>
          <cell r="B41">
            <v>2.2000000000000002</v>
          </cell>
          <cell r="C41">
            <v>1E-10</v>
          </cell>
          <cell r="D41" t="str">
            <v xml:space="preserve">        ''</v>
          </cell>
          <cell r="E41" t="str">
            <v xml:space="preserve">        ''</v>
          </cell>
          <cell r="F41" t="str">
            <v xml:space="preserve">        ''</v>
          </cell>
          <cell r="G41">
            <v>1</v>
          </cell>
          <cell r="H41">
            <v>-999</v>
          </cell>
        </row>
        <row r="42">
          <cell r="A42" t="str">
            <v xml:space="preserve">       'ca'</v>
          </cell>
          <cell r="B42">
            <v>1000</v>
          </cell>
          <cell r="C42">
            <v>1E-10</v>
          </cell>
          <cell r="D42" t="str">
            <v xml:space="preserve">        ''</v>
          </cell>
          <cell r="E42" t="str">
            <v xml:space="preserve">        ''</v>
          </cell>
          <cell r="F42" t="str">
            <v xml:space="preserve">        ''</v>
          </cell>
          <cell r="G42">
            <v>1</v>
          </cell>
          <cell r="H42">
            <v>-999</v>
          </cell>
        </row>
        <row r="43">
          <cell r="A43" t="str">
            <v xml:space="preserve">    'caco3'</v>
          </cell>
          <cell r="B43">
            <v>1000</v>
          </cell>
          <cell r="C43">
            <v>1E-10</v>
          </cell>
          <cell r="D43" t="str">
            <v xml:space="preserve">        ''</v>
          </cell>
          <cell r="E43" t="str">
            <v xml:space="preserve">        ''</v>
          </cell>
          <cell r="F43" t="str">
            <v xml:space="preserve">        ''</v>
          </cell>
          <cell r="G43">
            <v>1</v>
          </cell>
          <cell r="H43">
            <v>-999</v>
          </cell>
        </row>
        <row r="44">
          <cell r="A44" t="str">
            <v xml:space="preserve">   'pipvr'</v>
          </cell>
          <cell r="B44">
            <v>1</v>
          </cell>
          <cell r="C44">
            <v>1</v>
          </cell>
          <cell r="D44" t="str">
            <v xml:space="preserve">        ''</v>
          </cell>
          <cell r="E44" t="str">
            <v xml:space="preserve">        ''</v>
          </cell>
          <cell r="F44" t="str">
            <v xml:space="preserve">        ''</v>
          </cell>
          <cell r="G44">
            <v>1</v>
          </cell>
          <cell r="H44">
            <v>-999</v>
          </cell>
        </row>
        <row r="45">
          <cell r="A45" t="str">
            <v xml:space="preserve">    'pin'</v>
          </cell>
          <cell r="B45">
            <v>1E-10</v>
          </cell>
          <cell r="C45">
            <v>1</v>
          </cell>
          <cell r="D45" t="str">
            <v xml:space="preserve">  ''</v>
          </cell>
          <cell r="E45" t="str">
            <v xml:space="preserve"> ''</v>
          </cell>
          <cell r="F45" t="str">
            <v xml:space="preserve">   ''</v>
          </cell>
          <cell r="G45">
            <v>1</v>
          </cell>
          <cell r="H45">
            <v>-999</v>
          </cell>
        </row>
      </sheetData>
      <sheetData sheetId="10">
        <row r="2">
          <cell r="I2">
            <v>35000</v>
          </cell>
          <cell r="J2">
            <v>45000</v>
          </cell>
          <cell r="K2">
            <v>55000</v>
          </cell>
          <cell r="L2">
            <v>65000</v>
          </cell>
          <cell r="M2">
            <v>75000</v>
          </cell>
          <cell r="N2">
            <v>85000</v>
          </cell>
          <cell r="O2">
            <v>40000</v>
          </cell>
          <cell r="P2">
            <v>45000</v>
          </cell>
          <cell r="Q2">
            <v>50000</v>
          </cell>
          <cell r="R2">
            <v>60000</v>
          </cell>
          <cell r="S2">
            <v>75000</v>
          </cell>
          <cell r="T2">
            <v>75000</v>
          </cell>
          <cell r="U2">
            <v>85000</v>
          </cell>
          <cell r="V2">
            <v>85000</v>
          </cell>
        </row>
        <row r="3">
          <cell r="I3">
            <v>1E-10</v>
          </cell>
          <cell r="J3">
            <v>1E-10</v>
          </cell>
          <cell r="K3">
            <v>1E-10</v>
          </cell>
          <cell r="L3">
            <v>1E-10</v>
          </cell>
          <cell r="M3">
            <v>1E-10</v>
          </cell>
          <cell r="N3">
            <v>1E-10</v>
          </cell>
          <cell r="O3">
            <v>1E-10</v>
          </cell>
          <cell r="P3">
            <v>1E-10</v>
          </cell>
          <cell r="Q3">
            <v>1E-10</v>
          </cell>
          <cell r="R3">
            <v>1E-10</v>
          </cell>
          <cell r="S3">
            <v>1E-10</v>
          </cell>
          <cell r="T3">
            <v>1E-10</v>
          </cell>
          <cell r="U3">
            <v>1E-10</v>
          </cell>
          <cell r="V3">
            <v>1E-10</v>
          </cell>
        </row>
        <row r="4">
          <cell r="I4">
            <v>1E-10</v>
          </cell>
          <cell r="J4">
            <v>1E-10</v>
          </cell>
          <cell r="K4">
            <v>1E-10</v>
          </cell>
          <cell r="L4">
            <v>1E-10</v>
          </cell>
          <cell r="M4">
            <v>1E-10</v>
          </cell>
          <cell r="N4">
            <v>1E-10</v>
          </cell>
          <cell r="O4">
            <v>1E-10</v>
          </cell>
          <cell r="P4">
            <v>1E-10</v>
          </cell>
          <cell r="Q4">
            <v>1E-10</v>
          </cell>
          <cell r="R4">
            <v>1E-10</v>
          </cell>
          <cell r="S4">
            <v>1E-10</v>
          </cell>
          <cell r="T4">
            <v>1E-10</v>
          </cell>
          <cell r="U4">
            <v>1E-10</v>
          </cell>
          <cell r="V4">
            <v>1E-10</v>
          </cell>
        </row>
        <row r="5"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1E-10</v>
          </cell>
          <cell r="O5">
            <v>1</v>
          </cell>
          <cell r="P5">
            <v>1</v>
          </cell>
          <cell r="Q5">
            <v>1</v>
          </cell>
          <cell r="R5">
            <v>1E-10</v>
          </cell>
          <cell r="S5">
            <v>1</v>
          </cell>
          <cell r="T5">
            <v>1E-10</v>
          </cell>
          <cell r="U5">
            <v>1</v>
          </cell>
          <cell r="V5">
            <v>1E-10</v>
          </cell>
        </row>
        <row r="6">
          <cell r="I6">
            <v>1E-10</v>
          </cell>
          <cell r="J6">
            <v>1E-10</v>
          </cell>
          <cell r="K6">
            <v>1E-10</v>
          </cell>
          <cell r="L6">
            <v>1E-10</v>
          </cell>
          <cell r="M6">
            <v>1E-10</v>
          </cell>
          <cell r="N6">
            <v>1E-10</v>
          </cell>
          <cell r="O6">
            <v>1E-10</v>
          </cell>
          <cell r="P6">
            <v>1E-10</v>
          </cell>
          <cell r="Q6">
            <v>1E-10</v>
          </cell>
          <cell r="R6">
            <v>1E-10</v>
          </cell>
          <cell r="S6">
            <v>1E-10</v>
          </cell>
          <cell r="T6">
            <v>1E-10</v>
          </cell>
          <cell r="U6">
            <v>1E-10</v>
          </cell>
          <cell r="V6">
            <v>1E-10</v>
          </cell>
        </row>
        <row r="7">
          <cell r="I7">
            <v>1E-10</v>
          </cell>
          <cell r="J7">
            <v>1E-10</v>
          </cell>
          <cell r="K7">
            <v>1E-10</v>
          </cell>
          <cell r="L7">
            <v>1E-10</v>
          </cell>
          <cell r="M7">
            <v>1E-10</v>
          </cell>
          <cell r="N7">
            <v>1E-10</v>
          </cell>
          <cell r="O7">
            <v>1E-10</v>
          </cell>
          <cell r="P7">
            <v>1E-10</v>
          </cell>
          <cell r="Q7">
            <v>1E-10</v>
          </cell>
          <cell r="R7">
            <v>1E-10</v>
          </cell>
          <cell r="S7">
            <v>1E-10</v>
          </cell>
          <cell r="T7">
            <v>1E-10</v>
          </cell>
          <cell r="U7">
            <v>1E-10</v>
          </cell>
          <cell r="V7">
            <v>1E-10</v>
          </cell>
        </row>
        <row r="8">
          <cell r="I8">
            <v>1E-10</v>
          </cell>
          <cell r="J8">
            <v>1E-10</v>
          </cell>
          <cell r="K8">
            <v>1E-10</v>
          </cell>
          <cell r="L8">
            <v>1E-10</v>
          </cell>
          <cell r="M8">
            <v>1E-10</v>
          </cell>
          <cell r="N8">
            <v>1E-10</v>
          </cell>
          <cell r="O8">
            <v>1E-10</v>
          </cell>
          <cell r="P8">
            <v>1E-10</v>
          </cell>
          <cell r="Q8">
            <v>1E-10</v>
          </cell>
          <cell r="R8">
            <v>1E-10</v>
          </cell>
          <cell r="S8">
            <v>1E-10</v>
          </cell>
          <cell r="T8">
            <v>1E-10</v>
          </cell>
          <cell r="U8">
            <v>1E-10</v>
          </cell>
          <cell r="V8">
            <v>1E-10</v>
          </cell>
        </row>
        <row r="9">
          <cell r="I9">
            <v>1E-10</v>
          </cell>
          <cell r="J9">
            <v>1E-10</v>
          </cell>
          <cell r="K9">
            <v>1E-10</v>
          </cell>
          <cell r="L9">
            <v>1E-10</v>
          </cell>
          <cell r="M9">
            <v>1E-10</v>
          </cell>
          <cell r="N9">
            <v>1E-10</v>
          </cell>
          <cell r="O9">
            <v>1E-10</v>
          </cell>
          <cell r="P9">
            <v>1E-10</v>
          </cell>
          <cell r="Q9">
            <v>1E-10</v>
          </cell>
          <cell r="R9">
            <v>1E-10</v>
          </cell>
          <cell r="S9">
            <v>1E-10</v>
          </cell>
          <cell r="T9">
            <v>1E-10</v>
          </cell>
          <cell r="U9">
            <v>1E-10</v>
          </cell>
          <cell r="V9">
            <v>1E-10</v>
          </cell>
        </row>
        <row r="10">
          <cell r="I10">
            <v>1E-10</v>
          </cell>
          <cell r="J10">
            <v>1E-10</v>
          </cell>
          <cell r="K10">
            <v>1E-10</v>
          </cell>
          <cell r="L10">
            <v>1E-10</v>
          </cell>
          <cell r="M10">
            <v>1E-10</v>
          </cell>
          <cell r="N10">
            <v>1E-10</v>
          </cell>
          <cell r="O10">
            <v>1E-10</v>
          </cell>
          <cell r="P10">
            <v>1E-10</v>
          </cell>
          <cell r="Q10">
            <v>1E-10</v>
          </cell>
          <cell r="R10">
            <v>1E-10</v>
          </cell>
          <cell r="S10">
            <v>1E-10</v>
          </cell>
          <cell r="T10">
            <v>1E-10</v>
          </cell>
          <cell r="U10">
            <v>1E-10</v>
          </cell>
          <cell r="V10">
            <v>1E-10</v>
          </cell>
        </row>
        <row r="11">
          <cell r="I11">
            <v>1E-10</v>
          </cell>
          <cell r="J11">
            <v>1E-10</v>
          </cell>
          <cell r="K11">
            <v>1E-10</v>
          </cell>
          <cell r="L11">
            <v>1E-10</v>
          </cell>
          <cell r="M11">
            <v>1E-10</v>
          </cell>
          <cell r="N11">
            <v>1E-10</v>
          </cell>
          <cell r="O11">
            <v>1E-10</v>
          </cell>
          <cell r="P11">
            <v>1E-10</v>
          </cell>
          <cell r="Q11">
            <v>1E-10</v>
          </cell>
          <cell r="R11">
            <v>1E-10</v>
          </cell>
          <cell r="S11">
            <v>1E-10</v>
          </cell>
          <cell r="T11">
            <v>1E-10</v>
          </cell>
          <cell r="U11">
            <v>1E-10</v>
          </cell>
          <cell r="V11">
            <v>1E-10</v>
          </cell>
        </row>
        <row r="12">
          <cell r="I12">
            <v>1E-10</v>
          </cell>
          <cell r="J12">
            <v>1E-10</v>
          </cell>
          <cell r="K12">
            <v>1E-10</v>
          </cell>
          <cell r="L12">
            <v>1E-10</v>
          </cell>
          <cell r="M12">
            <v>1E-10</v>
          </cell>
          <cell r="N12">
            <v>1E-10</v>
          </cell>
          <cell r="O12">
            <v>1E-10</v>
          </cell>
          <cell r="P12">
            <v>1E-10</v>
          </cell>
          <cell r="Q12">
            <v>1E-10</v>
          </cell>
          <cell r="R12">
            <v>1E-10</v>
          </cell>
          <cell r="S12">
            <v>1E-10</v>
          </cell>
          <cell r="T12">
            <v>1E-10</v>
          </cell>
          <cell r="U12">
            <v>1E-10</v>
          </cell>
          <cell r="V12">
            <v>1E-10</v>
          </cell>
        </row>
        <row r="13">
          <cell r="I13">
            <v>1E-10</v>
          </cell>
          <cell r="J13">
            <v>1E-10</v>
          </cell>
          <cell r="K13">
            <v>1E-10</v>
          </cell>
          <cell r="L13">
            <v>1E-10</v>
          </cell>
          <cell r="M13">
            <v>1E-10</v>
          </cell>
          <cell r="N13">
            <v>1E-10</v>
          </cell>
          <cell r="O13">
            <v>1E-10</v>
          </cell>
          <cell r="P13">
            <v>1E-10</v>
          </cell>
          <cell r="Q13">
            <v>1E-10</v>
          </cell>
          <cell r="R13">
            <v>1E-10</v>
          </cell>
          <cell r="S13">
            <v>1E-10</v>
          </cell>
          <cell r="T13">
            <v>1E-10</v>
          </cell>
          <cell r="U13">
            <v>1E-10</v>
          </cell>
          <cell r="V13">
            <v>1E-10</v>
          </cell>
        </row>
        <row r="14">
          <cell r="I14">
            <v>1E-10</v>
          </cell>
          <cell r="J14">
            <v>1E-10</v>
          </cell>
          <cell r="K14">
            <v>1E-10</v>
          </cell>
          <cell r="L14">
            <v>1E-10</v>
          </cell>
          <cell r="M14">
            <v>1E-10</v>
          </cell>
          <cell r="N14">
            <v>1E-10</v>
          </cell>
          <cell r="O14">
            <v>1E-10</v>
          </cell>
          <cell r="P14">
            <v>1E-10</v>
          </cell>
          <cell r="Q14">
            <v>1E-10</v>
          </cell>
          <cell r="R14">
            <v>1E-10</v>
          </cell>
          <cell r="S14">
            <v>1E-10</v>
          </cell>
          <cell r="T14">
            <v>1E-10</v>
          </cell>
          <cell r="U14">
            <v>1E-10</v>
          </cell>
          <cell r="V14">
            <v>1E-10</v>
          </cell>
        </row>
        <row r="15">
          <cell r="I15">
            <v>4050000</v>
          </cell>
          <cell r="J15">
            <v>1900000</v>
          </cell>
          <cell r="K15">
            <v>710000</v>
          </cell>
          <cell r="L15">
            <v>4050000</v>
          </cell>
          <cell r="M15">
            <v>1500000</v>
          </cell>
          <cell r="N15">
            <v>2520000</v>
          </cell>
          <cell r="O15">
            <v>9000000</v>
          </cell>
          <cell r="P15">
            <v>3525000</v>
          </cell>
          <cell r="Q15">
            <v>5325000</v>
          </cell>
          <cell r="R15">
            <v>2700000</v>
          </cell>
          <cell r="S15">
            <v>5175000</v>
          </cell>
          <cell r="T15">
            <v>24000000</v>
          </cell>
          <cell r="U15">
            <v>10000000</v>
          </cell>
          <cell r="V15">
            <v>610000</v>
          </cell>
        </row>
        <row r="16">
          <cell r="I16">
            <v>1E-10</v>
          </cell>
          <cell r="J16">
            <v>1E-10</v>
          </cell>
          <cell r="K16">
            <v>1E-10</v>
          </cell>
          <cell r="L16">
            <v>1E-10</v>
          </cell>
          <cell r="M16">
            <v>1E-10</v>
          </cell>
          <cell r="N16">
            <v>1E-10</v>
          </cell>
          <cell r="O16">
            <v>1E-10</v>
          </cell>
          <cell r="P16">
            <v>1E-10</v>
          </cell>
          <cell r="Q16">
            <v>1E-10</v>
          </cell>
          <cell r="R16">
            <v>1E-10</v>
          </cell>
          <cell r="S16">
            <v>1E-10</v>
          </cell>
          <cell r="T16">
            <v>1E-10</v>
          </cell>
          <cell r="U16">
            <v>1E-10</v>
          </cell>
          <cell r="V16">
            <v>1E-10</v>
          </cell>
        </row>
        <row r="17">
          <cell r="I17">
            <v>500000</v>
          </cell>
          <cell r="J17">
            <v>50000</v>
          </cell>
          <cell r="K17">
            <v>500000</v>
          </cell>
          <cell r="L17">
            <v>5000000</v>
          </cell>
          <cell r="M17">
            <v>1000000</v>
          </cell>
          <cell r="N17">
            <v>1000000</v>
          </cell>
          <cell r="O17">
            <v>1000000</v>
          </cell>
          <cell r="P17">
            <v>500000</v>
          </cell>
          <cell r="Q17">
            <v>500000</v>
          </cell>
          <cell r="R17">
            <v>500000</v>
          </cell>
          <cell r="S17">
            <v>5000000</v>
          </cell>
          <cell r="T17">
            <v>1000000</v>
          </cell>
          <cell r="U17">
            <v>1000000</v>
          </cell>
          <cell r="V17">
            <v>1000000</v>
          </cell>
        </row>
        <row r="18">
          <cell r="I18">
            <v>1E-10</v>
          </cell>
          <cell r="J18">
            <v>1E-10</v>
          </cell>
          <cell r="K18">
            <v>1E-10</v>
          </cell>
          <cell r="L18">
            <v>1E-10</v>
          </cell>
          <cell r="M18">
            <v>1E-10</v>
          </cell>
          <cell r="N18">
            <v>1E-10</v>
          </cell>
          <cell r="O18">
            <v>1E-10</v>
          </cell>
          <cell r="P18">
            <v>1E-10</v>
          </cell>
          <cell r="Q18">
            <v>1E-10</v>
          </cell>
          <cell r="R18">
            <v>1E-10</v>
          </cell>
          <cell r="S18">
            <v>1E-10</v>
          </cell>
          <cell r="T18">
            <v>1E-10</v>
          </cell>
          <cell r="U18">
            <v>1E-10</v>
          </cell>
          <cell r="V18">
            <v>1E-10</v>
          </cell>
        </row>
        <row r="19">
          <cell r="I19">
            <v>18600</v>
          </cell>
          <cell r="J19">
            <v>6600</v>
          </cell>
          <cell r="K19">
            <v>19200</v>
          </cell>
          <cell r="L19">
            <v>420</v>
          </cell>
          <cell r="M19">
            <v>10000</v>
          </cell>
          <cell r="N19">
            <v>10000</v>
          </cell>
          <cell r="O19">
            <v>12150</v>
          </cell>
          <cell r="P19">
            <v>36</v>
          </cell>
          <cell r="Q19">
            <v>390</v>
          </cell>
          <cell r="R19">
            <v>5940</v>
          </cell>
          <cell r="S19">
            <v>390</v>
          </cell>
          <cell r="T19">
            <v>78000</v>
          </cell>
          <cell r="U19">
            <v>525</v>
          </cell>
          <cell r="V19">
            <v>10000</v>
          </cell>
        </row>
        <row r="20">
          <cell r="I20">
            <v>23.3</v>
          </cell>
          <cell r="J20">
            <v>1E-10</v>
          </cell>
          <cell r="K20">
            <v>1E-10</v>
          </cell>
          <cell r="L20">
            <v>1E-10</v>
          </cell>
          <cell r="M20">
            <v>1E-10</v>
          </cell>
          <cell r="N20">
            <v>1E-10</v>
          </cell>
          <cell r="O20">
            <v>23.3</v>
          </cell>
          <cell r="P20">
            <v>1E-10</v>
          </cell>
          <cell r="Q20">
            <v>1E-10</v>
          </cell>
          <cell r="R20">
            <v>1E-10</v>
          </cell>
          <cell r="S20">
            <v>1E-10</v>
          </cell>
          <cell r="T20">
            <v>1E-10</v>
          </cell>
          <cell r="U20">
            <v>1E-10</v>
          </cell>
          <cell r="V20">
            <v>1E-10</v>
          </cell>
        </row>
        <row r="21">
          <cell r="I21">
            <v>1E-10</v>
          </cell>
          <cell r="J21">
            <v>1E-10</v>
          </cell>
          <cell r="K21">
            <v>1E-10</v>
          </cell>
          <cell r="L21">
            <v>1E-10</v>
          </cell>
          <cell r="M21">
            <v>1E-10</v>
          </cell>
          <cell r="N21">
            <v>1E-10</v>
          </cell>
          <cell r="O21">
            <v>1E-10</v>
          </cell>
          <cell r="P21">
            <v>1E-10</v>
          </cell>
          <cell r="Q21">
            <v>1E-10</v>
          </cell>
          <cell r="R21">
            <v>1E-10</v>
          </cell>
          <cell r="S21">
            <v>1E-10</v>
          </cell>
          <cell r="T21">
            <v>1E-10</v>
          </cell>
          <cell r="U21">
            <v>1E-10</v>
          </cell>
          <cell r="V21">
            <v>1E-10</v>
          </cell>
        </row>
        <row r="22">
          <cell r="I22">
            <v>40</v>
          </cell>
          <cell r="J22">
            <v>40</v>
          </cell>
          <cell r="K22">
            <v>100</v>
          </cell>
          <cell r="L22">
            <v>100</v>
          </cell>
          <cell r="M22">
            <v>200</v>
          </cell>
          <cell r="N22">
            <v>200</v>
          </cell>
          <cell r="O22">
            <v>40</v>
          </cell>
          <cell r="P22">
            <v>40</v>
          </cell>
          <cell r="Q22">
            <v>100</v>
          </cell>
          <cell r="R22">
            <v>100</v>
          </cell>
          <cell r="S22">
            <v>200</v>
          </cell>
          <cell r="T22">
            <v>200</v>
          </cell>
          <cell r="U22">
            <v>200</v>
          </cell>
          <cell r="V22">
            <v>200</v>
          </cell>
        </row>
        <row r="23">
          <cell r="I23">
            <v>0.01</v>
          </cell>
          <cell r="J23">
            <v>0.01</v>
          </cell>
          <cell r="K23">
            <v>0.01</v>
          </cell>
          <cell r="L23">
            <v>0.01</v>
          </cell>
          <cell r="M23">
            <v>0.01</v>
          </cell>
          <cell r="N23">
            <v>0.01</v>
          </cell>
          <cell r="O23">
            <v>0.01</v>
          </cell>
          <cell r="P23">
            <v>0.01</v>
          </cell>
          <cell r="Q23">
            <v>0.01</v>
          </cell>
          <cell r="R23">
            <v>0.01</v>
          </cell>
          <cell r="S23">
            <v>0.01</v>
          </cell>
          <cell r="T23">
            <v>0.01</v>
          </cell>
          <cell r="U23">
            <v>0.01</v>
          </cell>
          <cell r="V23">
            <v>0.01</v>
          </cell>
        </row>
        <row r="24">
          <cell r="I24">
            <v>1E-10</v>
          </cell>
          <cell r="J24">
            <v>1E-10</v>
          </cell>
          <cell r="K24">
            <v>1E-10</v>
          </cell>
          <cell r="L24">
            <v>1E-10</v>
          </cell>
          <cell r="M24">
            <v>1E-10</v>
          </cell>
          <cell r="N24">
            <v>1E-10</v>
          </cell>
          <cell r="O24">
            <v>1E-10</v>
          </cell>
          <cell r="P24">
            <v>1E-10</v>
          </cell>
          <cell r="Q24">
            <v>1E-10</v>
          </cell>
          <cell r="R24">
            <v>1E-10</v>
          </cell>
          <cell r="S24">
            <v>1E-10</v>
          </cell>
          <cell r="T24">
            <v>1E-10</v>
          </cell>
          <cell r="U24">
            <v>1E-10</v>
          </cell>
          <cell r="V24">
            <v>1E-10</v>
          </cell>
        </row>
        <row r="25">
          <cell r="I25">
            <v>1E-10</v>
          </cell>
          <cell r="J25">
            <v>1E-10</v>
          </cell>
          <cell r="K25">
            <v>1E-10</v>
          </cell>
          <cell r="L25">
            <v>1E-10</v>
          </cell>
          <cell r="M25">
            <v>1E-10</v>
          </cell>
          <cell r="N25">
            <v>1E-10</v>
          </cell>
          <cell r="O25">
            <v>1E-10</v>
          </cell>
          <cell r="P25">
            <v>1E-10</v>
          </cell>
          <cell r="Q25">
            <v>1E-10</v>
          </cell>
          <cell r="R25">
            <v>1E-10</v>
          </cell>
          <cell r="S25">
            <v>1E-10</v>
          </cell>
          <cell r="T25">
            <v>1E-10</v>
          </cell>
          <cell r="U25">
            <v>1E-10</v>
          </cell>
          <cell r="V25">
            <v>1E-10</v>
          </cell>
        </row>
        <row r="26">
          <cell r="I26">
            <v>31000</v>
          </cell>
          <cell r="J26">
            <v>48000</v>
          </cell>
          <cell r="K26">
            <v>71000</v>
          </cell>
          <cell r="L26">
            <v>84000</v>
          </cell>
          <cell r="M26">
            <v>86000</v>
          </cell>
          <cell r="N26">
            <v>90000</v>
          </cell>
          <cell r="O26">
            <v>35600</v>
          </cell>
          <cell r="P26">
            <v>40050</v>
          </cell>
          <cell r="Q26">
            <v>44500</v>
          </cell>
          <cell r="R26">
            <v>53400</v>
          </cell>
          <cell r="S26">
            <v>66750</v>
          </cell>
          <cell r="T26">
            <v>66750</v>
          </cell>
          <cell r="U26">
            <v>75650</v>
          </cell>
          <cell r="V26">
            <v>75650</v>
          </cell>
        </row>
        <row r="27">
          <cell r="I27">
            <v>1E-10</v>
          </cell>
          <cell r="J27">
            <v>30</v>
          </cell>
          <cell r="K27">
            <v>36</v>
          </cell>
          <cell r="L27">
            <v>56</v>
          </cell>
          <cell r="M27">
            <v>57</v>
          </cell>
          <cell r="N27">
            <v>72</v>
          </cell>
          <cell r="O27">
            <v>1E-10</v>
          </cell>
          <cell r="P27">
            <v>30</v>
          </cell>
          <cell r="Q27">
            <v>36</v>
          </cell>
          <cell r="R27">
            <v>36</v>
          </cell>
          <cell r="S27">
            <v>57</v>
          </cell>
          <cell r="T27">
            <v>57</v>
          </cell>
          <cell r="U27">
            <v>72</v>
          </cell>
          <cell r="V27">
            <v>72</v>
          </cell>
        </row>
        <row r="28">
          <cell r="I28">
            <v>5</v>
          </cell>
          <cell r="J28">
            <v>5</v>
          </cell>
          <cell r="K28">
            <v>5</v>
          </cell>
          <cell r="L28">
            <v>5</v>
          </cell>
          <cell r="M28">
            <v>5</v>
          </cell>
          <cell r="N28">
            <v>5</v>
          </cell>
          <cell r="O28">
            <v>5</v>
          </cell>
          <cell r="P28">
            <v>5</v>
          </cell>
          <cell r="Q28">
            <v>5</v>
          </cell>
          <cell r="R28">
            <v>5</v>
          </cell>
          <cell r="S28">
            <v>5</v>
          </cell>
          <cell r="T28">
            <v>5</v>
          </cell>
          <cell r="U28">
            <v>5</v>
          </cell>
          <cell r="V28">
            <v>5</v>
          </cell>
        </row>
        <row r="29">
          <cell r="I29">
            <v>3100</v>
          </cell>
          <cell r="J29">
            <v>1100</v>
          </cell>
          <cell r="K29">
            <v>5000</v>
          </cell>
          <cell r="L29">
            <v>10000</v>
          </cell>
          <cell r="M29">
            <v>5000</v>
          </cell>
          <cell r="N29">
            <v>5000</v>
          </cell>
          <cell r="O29">
            <v>2000</v>
          </cell>
          <cell r="P29">
            <v>1000</v>
          </cell>
          <cell r="Q29">
            <v>2000</v>
          </cell>
          <cell r="R29">
            <v>990</v>
          </cell>
          <cell r="S29">
            <v>10000</v>
          </cell>
          <cell r="T29">
            <v>13000</v>
          </cell>
          <cell r="U29">
            <v>10000</v>
          </cell>
          <cell r="V29">
            <v>50000</v>
          </cell>
        </row>
        <row r="30">
          <cell r="I30">
            <v>0.01</v>
          </cell>
          <cell r="J30">
            <v>0.01</v>
          </cell>
          <cell r="K30">
            <v>0.01</v>
          </cell>
          <cell r="L30">
            <v>0.01</v>
          </cell>
          <cell r="M30">
            <v>0.01</v>
          </cell>
          <cell r="N30">
            <v>0.01</v>
          </cell>
          <cell r="O30">
            <v>0.01</v>
          </cell>
          <cell r="P30">
            <v>0.01</v>
          </cell>
          <cell r="Q30">
            <v>0.01</v>
          </cell>
          <cell r="R30">
            <v>0.01</v>
          </cell>
          <cell r="S30">
            <v>0.01</v>
          </cell>
          <cell r="T30">
            <v>0.01</v>
          </cell>
          <cell r="U30">
            <v>0.01</v>
          </cell>
          <cell r="V30">
            <v>0.01</v>
          </cell>
        </row>
        <row r="31">
          <cell r="I31">
            <v>20</v>
          </cell>
          <cell r="J31">
            <v>20</v>
          </cell>
          <cell r="K31">
            <v>20</v>
          </cell>
          <cell r="L31">
            <v>20</v>
          </cell>
          <cell r="M31">
            <v>20</v>
          </cell>
          <cell r="N31">
            <v>20</v>
          </cell>
          <cell r="O31">
            <v>20</v>
          </cell>
          <cell r="P31">
            <v>20</v>
          </cell>
          <cell r="Q31">
            <v>20</v>
          </cell>
          <cell r="R31">
            <v>20</v>
          </cell>
          <cell r="S31">
            <v>20</v>
          </cell>
          <cell r="T31">
            <v>20</v>
          </cell>
          <cell r="U31">
            <v>20</v>
          </cell>
          <cell r="V31">
            <v>20</v>
          </cell>
        </row>
        <row r="32">
          <cell r="I32">
            <v>1E-10</v>
          </cell>
          <cell r="J32">
            <v>1E-10</v>
          </cell>
          <cell r="K32">
            <v>1E-10</v>
          </cell>
          <cell r="L32">
            <v>1E-10</v>
          </cell>
          <cell r="M32">
            <v>1E-10</v>
          </cell>
          <cell r="N32">
            <v>1E-10</v>
          </cell>
          <cell r="O32">
            <v>1E-10</v>
          </cell>
          <cell r="P32">
            <v>1E-10</v>
          </cell>
          <cell r="Q32">
            <v>1E-10</v>
          </cell>
          <cell r="R32">
            <v>1E-10</v>
          </cell>
          <cell r="S32">
            <v>1E-10</v>
          </cell>
          <cell r="T32">
            <v>1E-10</v>
          </cell>
          <cell r="U32">
            <v>1E-10</v>
          </cell>
          <cell r="V32">
            <v>1E-10</v>
          </cell>
        </row>
        <row r="33">
          <cell r="I33">
            <v>10</v>
          </cell>
          <cell r="J33">
            <v>10</v>
          </cell>
          <cell r="K33">
            <v>10</v>
          </cell>
          <cell r="L33">
            <v>10</v>
          </cell>
          <cell r="M33">
            <v>10</v>
          </cell>
          <cell r="N33">
            <v>10</v>
          </cell>
          <cell r="O33">
            <v>10</v>
          </cell>
          <cell r="P33">
            <v>10</v>
          </cell>
          <cell r="Q33">
            <v>10</v>
          </cell>
          <cell r="R33">
            <v>10</v>
          </cell>
          <cell r="S33">
            <v>10</v>
          </cell>
          <cell r="T33">
            <v>10</v>
          </cell>
          <cell r="U33">
            <v>10</v>
          </cell>
          <cell r="V33">
            <v>10</v>
          </cell>
        </row>
        <row r="34">
          <cell r="I34">
            <v>10</v>
          </cell>
          <cell r="J34">
            <v>10</v>
          </cell>
          <cell r="K34">
            <v>10</v>
          </cell>
          <cell r="L34">
            <v>10</v>
          </cell>
          <cell r="M34">
            <v>10</v>
          </cell>
          <cell r="N34">
            <v>10</v>
          </cell>
          <cell r="O34">
            <v>10</v>
          </cell>
          <cell r="P34">
            <v>10</v>
          </cell>
          <cell r="Q34">
            <v>10</v>
          </cell>
          <cell r="R34">
            <v>10</v>
          </cell>
          <cell r="S34">
            <v>10</v>
          </cell>
          <cell r="T34">
            <v>10</v>
          </cell>
          <cell r="U34">
            <v>10</v>
          </cell>
          <cell r="V34">
            <v>10</v>
          </cell>
        </row>
        <row r="35">
          <cell r="I35">
            <v>1E-10</v>
          </cell>
          <cell r="J35">
            <v>1E-10</v>
          </cell>
          <cell r="K35">
            <v>1E-10</v>
          </cell>
          <cell r="L35">
            <v>1E-10</v>
          </cell>
          <cell r="M35">
            <v>1E-10</v>
          </cell>
          <cell r="N35">
            <v>1E-10</v>
          </cell>
          <cell r="O35">
            <v>1E-10</v>
          </cell>
          <cell r="P35">
            <v>1E-10</v>
          </cell>
          <cell r="Q35">
            <v>1E-10</v>
          </cell>
          <cell r="R35">
            <v>1E-10</v>
          </cell>
          <cell r="S35">
            <v>1E-10</v>
          </cell>
          <cell r="T35">
            <v>1E-10</v>
          </cell>
          <cell r="U35">
            <v>1E-10</v>
          </cell>
          <cell r="V35">
            <v>1E-10</v>
          </cell>
        </row>
        <row r="36">
          <cell r="I36">
            <v>1E-10</v>
          </cell>
          <cell r="J36">
            <v>1E-10</v>
          </cell>
          <cell r="K36">
            <v>1E-10</v>
          </cell>
          <cell r="L36">
            <v>1E-10</v>
          </cell>
          <cell r="M36">
            <v>1E-10</v>
          </cell>
          <cell r="N36">
            <v>1E-10</v>
          </cell>
          <cell r="O36">
            <v>1E-10</v>
          </cell>
          <cell r="P36">
            <v>1E-10</v>
          </cell>
          <cell r="Q36">
            <v>1E-10</v>
          </cell>
          <cell r="R36">
            <v>1E-10</v>
          </cell>
          <cell r="S36">
            <v>1E-10</v>
          </cell>
          <cell r="T36">
            <v>1E-10</v>
          </cell>
          <cell r="U36">
            <v>1E-10</v>
          </cell>
          <cell r="V36">
            <v>1E-10</v>
          </cell>
        </row>
        <row r="37">
          <cell r="B37">
            <v>100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</row>
        <row r="38">
          <cell r="I38">
            <v>1E-10</v>
          </cell>
          <cell r="J38">
            <v>1E-10</v>
          </cell>
          <cell r="K38">
            <v>1E-10</v>
          </cell>
          <cell r="L38">
            <v>1E-10</v>
          </cell>
          <cell r="M38">
            <v>1E-10</v>
          </cell>
          <cell r="N38">
            <v>1E-10</v>
          </cell>
          <cell r="O38">
            <v>1E-10</v>
          </cell>
          <cell r="P38">
            <v>1E-10</v>
          </cell>
          <cell r="Q38">
            <v>1E-10</v>
          </cell>
          <cell r="R38">
            <v>1E-10</v>
          </cell>
          <cell r="S38">
            <v>1E-10</v>
          </cell>
          <cell r="T38">
            <v>1E-10</v>
          </cell>
          <cell r="U38">
            <v>1E-10</v>
          </cell>
          <cell r="V38">
            <v>1E-10</v>
          </cell>
        </row>
        <row r="39">
          <cell r="I39">
            <v>8200</v>
          </cell>
          <cell r="J39">
            <v>5600</v>
          </cell>
          <cell r="K39">
            <v>15400</v>
          </cell>
          <cell r="L39">
            <v>10000</v>
          </cell>
          <cell r="M39">
            <v>11000</v>
          </cell>
          <cell r="N39">
            <v>1300</v>
          </cell>
          <cell r="O39">
            <v>25000</v>
          </cell>
          <cell r="P39">
            <v>14000</v>
          </cell>
          <cell r="Q39">
            <v>8000</v>
          </cell>
          <cell r="R39">
            <v>8000</v>
          </cell>
          <cell r="S39">
            <v>6000</v>
          </cell>
          <cell r="T39">
            <v>21000</v>
          </cell>
          <cell r="U39">
            <v>43000</v>
          </cell>
          <cell r="V39">
            <v>1300</v>
          </cell>
        </row>
        <row r="40">
          <cell r="I40">
            <v>71000</v>
          </cell>
          <cell r="J40">
            <v>39000</v>
          </cell>
          <cell r="K40">
            <v>126000</v>
          </cell>
          <cell r="L40">
            <v>123000</v>
          </cell>
          <cell r="M40">
            <v>42000</v>
          </cell>
          <cell r="N40">
            <v>92000</v>
          </cell>
          <cell r="O40">
            <v>925000</v>
          </cell>
          <cell r="P40">
            <v>107000</v>
          </cell>
          <cell r="Q40">
            <v>749</v>
          </cell>
          <cell r="R40">
            <v>18000</v>
          </cell>
          <cell r="S40">
            <v>75000</v>
          </cell>
          <cell r="T40">
            <v>268000</v>
          </cell>
          <cell r="U40">
            <v>692000</v>
          </cell>
          <cell r="V40">
            <v>92000</v>
          </cell>
        </row>
        <row r="41">
          <cell r="I41">
            <v>1E-10</v>
          </cell>
          <cell r="J41">
            <v>1E-10</v>
          </cell>
          <cell r="K41">
            <v>1E-10</v>
          </cell>
          <cell r="L41">
            <v>1E-10</v>
          </cell>
          <cell r="M41">
            <v>1E-10</v>
          </cell>
          <cell r="N41">
            <v>1E-10</v>
          </cell>
          <cell r="O41">
            <v>1E-10</v>
          </cell>
          <cell r="P41">
            <v>1E-10</v>
          </cell>
          <cell r="Q41">
            <v>1E-10</v>
          </cell>
          <cell r="R41">
            <v>1E-10</v>
          </cell>
          <cell r="S41">
            <v>1E-10</v>
          </cell>
          <cell r="T41">
            <v>1E-10</v>
          </cell>
          <cell r="U41">
            <v>1E-10</v>
          </cell>
          <cell r="V41">
            <v>1E-10</v>
          </cell>
        </row>
        <row r="42">
          <cell r="I42">
            <v>16000</v>
          </cell>
          <cell r="J42">
            <v>3900</v>
          </cell>
          <cell r="K42">
            <v>74000</v>
          </cell>
          <cell r="L42">
            <v>360000</v>
          </cell>
          <cell r="M42">
            <v>36000</v>
          </cell>
          <cell r="N42">
            <v>190000</v>
          </cell>
          <cell r="O42">
            <v>86000</v>
          </cell>
          <cell r="P42">
            <v>7700</v>
          </cell>
          <cell r="Q42">
            <v>52000</v>
          </cell>
          <cell r="R42">
            <v>45000</v>
          </cell>
          <cell r="S42">
            <v>190000</v>
          </cell>
          <cell r="T42">
            <v>420000</v>
          </cell>
          <cell r="U42">
            <v>470000</v>
          </cell>
          <cell r="V42">
            <v>150000</v>
          </cell>
        </row>
        <row r="43">
          <cell r="I43">
            <v>1600000</v>
          </cell>
          <cell r="J43">
            <v>390000</v>
          </cell>
          <cell r="K43">
            <v>7400000</v>
          </cell>
          <cell r="L43">
            <v>36000000</v>
          </cell>
          <cell r="M43">
            <v>3600000</v>
          </cell>
          <cell r="N43">
            <v>19000000</v>
          </cell>
          <cell r="O43">
            <v>8600000</v>
          </cell>
          <cell r="P43">
            <v>770000</v>
          </cell>
          <cell r="Q43">
            <v>5200000</v>
          </cell>
          <cell r="R43">
            <v>4500000</v>
          </cell>
          <cell r="S43">
            <v>19000000</v>
          </cell>
          <cell r="T43">
            <v>42000000</v>
          </cell>
          <cell r="U43">
            <v>47000000</v>
          </cell>
          <cell r="V43">
            <v>15000000</v>
          </cell>
        </row>
        <row r="44">
          <cell r="I44">
            <v>23250</v>
          </cell>
          <cell r="J44">
            <v>8900</v>
          </cell>
          <cell r="K44">
            <v>40200</v>
          </cell>
          <cell r="L44">
            <v>85800</v>
          </cell>
          <cell r="M44">
            <v>-5000</v>
          </cell>
          <cell r="N44">
            <v>40000</v>
          </cell>
          <cell r="O44">
            <v>5850</v>
          </cell>
          <cell r="P44">
            <v>8640</v>
          </cell>
          <cell r="Q44">
            <v>14100</v>
          </cell>
          <cell r="R44">
            <v>7425</v>
          </cell>
          <cell r="S44">
            <v>86100</v>
          </cell>
          <cell r="T44">
            <v>97500</v>
          </cell>
          <cell r="U44">
            <v>84750</v>
          </cell>
          <cell r="V44">
            <v>445000</v>
          </cell>
        </row>
        <row r="45">
          <cell r="I45">
            <v>40</v>
          </cell>
          <cell r="J45">
            <v>40</v>
          </cell>
          <cell r="K45">
            <v>100</v>
          </cell>
          <cell r="L45">
            <v>200</v>
          </cell>
          <cell r="M45">
            <v>200</v>
          </cell>
          <cell r="N45">
            <v>200</v>
          </cell>
          <cell r="O45">
            <v>40</v>
          </cell>
          <cell r="P45">
            <v>40</v>
          </cell>
          <cell r="Q45">
            <v>100</v>
          </cell>
          <cell r="R45">
            <v>100</v>
          </cell>
          <cell r="S45">
            <v>200</v>
          </cell>
          <cell r="T45">
            <v>200</v>
          </cell>
          <cell r="U45">
            <v>200</v>
          </cell>
          <cell r="V45">
            <v>200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7390-DD6F-4931-8C7A-FE1F7773FA93}">
  <dimension ref="A1:AM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6" sqref="A26:XFD26"/>
    </sheetView>
  </sheetViews>
  <sheetFormatPr defaultRowHeight="15" x14ac:dyDescent="0.25"/>
  <cols>
    <col min="1" max="1" width="17.42578125" style="21" customWidth="1"/>
    <col min="2" max="2" width="12.28515625" style="21" bestFit="1" customWidth="1"/>
    <col min="3" max="3" width="10.5703125" style="21" bestFit="1" customWidth="1"/>
    <col min="4" max="4" width="11.140625" style="21" bestFit="1" customWidth="1"/>
    <col min="5" max="5" width="16.28515625" style="21" bestFit="1" customWidth="1"/>
    <col min="6" max="6" width="17.42578125" style="21" bestFit="1" customWidth="1"/>
    <col min="7" max="7" width="14.28515625" style="21" bestFit="1" customWidth="1"/>
    <col min="8" max="16384" width="9.140625" style="21"/>
  </cols>
  <sheetData>
    <row r="1" spans="1:39" x14ac:dyDescent="0.25">
      <c r="A1" s="23" t="str">
        <f>'[1]OMM2 104'!A1</f>
        <v xml:space="preserve">   variables</v>
      </c>
      <c r="B1" s="23" t="str">
        <f>'[1]OMM2 104'!B1</f>
        <v xml:space="preserve"> default_vals</v>
      </c>
      <c r="C1" s="23" t="str">
        <f>'[1]OMM2 104'!C1</f>
        <v>initial_vals</v>
      </c>
      <c r="D1" s="23" t="str">
        <f>'[1]OMM2 104'!D1</f>
        <v>water_link</v>
      </c>
      <c r="E1" s="23" t="str">
        <f>'[1]OMM2 104'!E1</f>
        <v>diss_flux_link</v>
      </c>
      <c r="F1" s="23" t="str">
        <f>'[1]OMM2 104'!F1</f>
        <v>part_sed_link</v>
      </c>
      <c r="G1" s="23" t="str">
        <f>'[1]OMM2 104'!G1</f>
        <v>part_sed_scale</v>
      </c>
      <c r="H1" s="23" t="str">
        <f>'[1]OMM2 104'!H1</f>
        <v>deep_vals</v>
      </c>
      <c r="I1" s="23" t="s">
        <v>72</v>
      </c>
      <c r="J1" s="23" t="s">
        <v>73</v>
      </c>
      <c r="K1" s="23" t="s">
        <v>74</v>
      </c>
      <c r="L1" s="23" t="s">
        <v>7</v>
      </c>
      <c r="M1" s="23" t="s">
        <v>75</v>
      </c>
      <c r="N1" s="23" t="s">
        <v>76</v>
      </c>
      <c r="O1" s="23" t="s">
        <v>77</v>
      </c>
      <c r="P1" s="23" t="s">
        <v>78</v>
      </c>
      <c r="Q1" s="23" t="s">
        <v>13</v>
      </c>
      <c r="R1" s="23" t="s">
        <v>79</v>
      </c>
      <c r="S1" s="23" t="s">
        <v>8</v>
      </c>
      <c r="T1" s="23" t="s">
        <v>14</v>
      </c>
      <c r="U1" s="23" t="s">
        <v>80</v>
      </c>
      <c r="V1" s="23" t="s">
        <v>81</v>
      </c>
      <c r="W1" s="23" t="s">
        <v>15</v>
      </c>
      <c r="X1" s="23" t="s">
        <v>82</v>
      </c>
      <c r="Y1" s="23" t="s">
        <v>16</v>
      </c>
      <c r="Z1" s="23" t="s">
        <v>9</v>
      </c>
      <c r="AA1" s="23" t="s">
        <v>83</v>
      </c>
      <c r="AB1" s="23" t="s">
        <v>84</v>
      </c>
      <c r="AC1" s="23" t="s">
        <v>10</v>
      </c>
      <c r="AD1" s="23" t="s">
        <v>85</v>
      </c>
      <c r="AE1" s="23" t="s">
        <v>11</v>
      </c>
      <c r="AF1" s="23" t="s">
        <v>17</v>
      </c>
      <c r="AG1" s="23" t="s">
        <v>18</v>
      </c>
      <c r="AH1" s="23" t="s">
        <v>12</v>
      </c>
      <c r="AI1" s="23" t="s">
        <v>19</v>
      </c>
      <c r="AJ1" s="23" t="s">
        <v>20</v>
      </c>
      <c r="AK1" s="23" t="s">
        <v>86</v>
      </c>
      <c r="AL1" s="23" t="s">
        <v>87</v>
      </c>
      <c r="AM1" s="23" t="s">
        <v>88</v>
      </c>
    </row>
    <row r="2" spans="1:39" x14ac:dyDescent="0.25">
      <c r="A2" s="23" t="str">
        <f>'[1]OMM2 104'!A2</f>
        <v xml:space="preserve">      'salt'</v>
      </c>
      <c r="B2" s="23">
        <f>'[1]OMM2 104'!B2</f>
        <v>35000</v>
      </c>
      <c r="C2" s="23">
        <f>'[1]OMM2 104'!C2</f>
        <v>1E-10</v>
      </c>
      <c r="D2" s="23" t="str">
        <f>'[1]OMM2 104'!D2</f>
        <v xml:space="preserve">        ''</v>
      </c>
      <c r="E2" s="23" t="str">
        <f>'[1]OMM2 104'!E2</f>
        <v xml:space="preserve">        ''</v>
      </c>
      <c r="F2" s="23" t="str">
        <f>'[1]OMM2 104'!F2</f>
        <v xml:space="preserve">        ''</v>
      </c>
      <c r="G2" s="23">
        <f>'[1]OMM2 104'!G2</f>
        <v>1</v>
      </c>
      <c r="H2" s="23">
        <f>'[1]OMM2 104'!H2</f>
        <v>-999</v>
      </c>
      <c r="I2" s="30">
        <f>$L2</f>
        <v>35000</v>
      </c>
      <c r="J2" s="30">
        <f t="shared" ref="J2:K17" si="0">$L2</f>
        <v>35000</v>
      </c>
      <c r="K2" s="30">
        <f t="shared" si="0"/>
        <v>35000</v>
      </c>
      <c r="L2" s="30">
        <f>'[1]OMM2 104 (2)'!I2</f>
        <v>35000</v>
      </c>
      <c r="M2" s="30">
        <f t="shared" ref="M2:R17" si="1">$L2</f>
        <v>35000</v>
      </c>
      <c r="N2" s="30">
        <f t="shared" si="1"/>
        <v>35000</v>
      </c>
      <c r="O2" s="30">
        <f t="shared" si="1"/>
        <v>35000</v>
      </c>
      <c r="P2" s="30">
        <f t="shared" si="1"/>
        <v>35000</v>
      </c>
      <c r="Q2" s="30">
        <f>'[1]OMM2 104 (2)'!O2</f>
        <v>40000</v>
      </c>
      <c r="R2" s="30">
        <f t="shared" si="1"/>
        <v>35000</v>
      </c>
      <c r="S2" s="30">
        <f>'[1]OMM2 104 (2)'!J2</f>
        <v>45000</v>
      </c>
      <c r="T2" s="30">
        <f>'[1]OMM2 104 (2)'!P2</f>
        <v>45000</v>
      </c>
      <c r="U2" s="30">
        <f>$S2</f>
        <v>45000</v>
      </c>
      <c r="V2" s="30">
        <f>$S2</f>
        <v>45000</v>
      </c>
      <c r="W2" s="30">
        <f>'[1]OMM2 104 (2)'!Q2</f>
        <v>50000</v>
      </c>
      <c r="X2" s="30">
        <f>Y2</f>
        <v>60000</v>
      </c>
      <c r="Y2" s="30">
        <f>'[1]OMM2 104 (2)'!R2</f>
        <v>60000</v>
      </c>
      <c r="Z2" s="30">
        <f>'[1]OMM2 104 (2)'!K2</f>
        <v>55000</v>
      </c>
      <c r="AA2" s="30">
        <f>Y2</f>
        <v>60000</v>
      </c>
      <c r="AB2" s="30">
        <f t="shared" ref="AB2:AB45" si="2">$AE2</f>
        <v>75000</v>
      </c>
      <c r="AC2" s="30">
        <f>'[1]OMM2 104 (2)'!L2</f>
        <v>65000</v>
      </c>
      <c r="AD2" s="30">
        <f t="shared" ref="AD2:AD45" si="3">$AE2</f>
        <v>75000</v>
      </c>
      <c r="AE2" s="30">
        <f>'[1]OMM2 104 (2)'!M2</f>
        <v>75000</v>
      </c>
      <c r="AF2" s="30">
        <f>'[1]OMM2 104 (2)'!S2</f>
        <v>75000</v>
      </c>
      <c r="AG2" s="30">
        <f>'[1]OMM2 104 (2)'!T2</f>
        <v>75000</v>
      </c>
      <c r="AH2" s="30">
        <f>'[1]OMM2 104 (2)'!N2</f>
        <v>85000</v>
      </c>
      <c r="AI2" s="30">
        <f>'[1]OMM2 104 (2)'!U2</f>
        <v>85000</v>
      </c>
      <c r="AJ2" s="30">
        <f>'[1]OMM2 104 (2)'!V2</f>
        <v>85000</v>
      </c>
      <c r="AK2" s="30">
        <f t="shared" ref="AK2:AK45" si="4">$AH2</f>
        <v>85000</v>
      </c>
      <c r="AL2" s="30">
        <f>AI2</f>
        <v>85000</v>
      </c>
      <c r="AM2" s="30">
        <f>AJ2</f>
        <v>85000</v>
      </c>
    </row>
    <row r="3" spans="1:39" x14ac:dyDescent="0.25">
      <c r="A3" s="23" t="str">
        <f>'[1]OMM2 104'!A3</f>
        <v>!      'mag'</v>
      </c>
      <c r="B3" s="23">
        <f>'[1]OMM2 104'!B3</f>
        <v>11.1</v>
      </c>
      <c r="C3" s="23">
        <f>'[1]OMM2 104'!C3</f>
        <v>1E-10</v>
      </c>
      <c r="D3" s="23" t="str">
        <f>'[1]OMM2 104'!D3</f>
        <v xml:space="preserve">        ''</v>
      </c>
      <c r="E3" s="23" t="str">
        <f>'[1]OMM2 104'!E3</f>
        <v xml:space="preserve">        ''</v>
      </c>
      <c r="F3" s="23" t="str">
        <f>'[1]OMM2 104'!F3</f>
        <v xml:space="preserve">        ''</v>
      </c>
      <c r="G3" s="23">
        <f>'[1]OMM2 104'!G3</f>
        <v>1</v>
      </c>
      <c r="H3" s="23">
        <f>'[1]OMM2 104'!H3</f>
        <v>-999</v>
      </c>
      <c r="I3" s="30">
        <f t="shared" ref="I3:K45" si="5">$L3</f>
        <v>1E-10</v>
      </c>
      <c r="J3" s="30">
        <f t="shared" si="0"/>
        <v>1E-10</v>
      </c>
      <c r="K3" s="30">
        <f t="shared" si="0"/>
        <v>1E-10</v>
      </c>
      <c r="L3" s="30">
        <f>'[1]OMM2 104 (2)'!I3</f>
        <v>1E-10</v>
      </c>
      <c r="M3" s="30">
        <f t="shared" si="1"/>
        <v>1E-10</v>
      </c>
      <c r="N3" s="30">
        <f t="shared" si="1"/>
        <v>1E-10</v>
      </c>
      <c r="O3" s="30">
        <f t="shared" si="1"/>
        <v>1E-10</v>
      </c>
      <c r="P3" s="30">
        <f t="shared" si="1"/>
        <v>1E-10</v>
      </c>
      <c r="Q3" s="30">
        <f>'[1]OMM2 104 (2)'!O3</f>
        <v>1E-10</v>
      </c>
      <c r="R3" s="30">
        <f t="shared" si="1"/>
        <v>1E-10</v>
      </c>
      <c r="S3" s="30">
        <f>'[1]OMM2 104 (2)'!J3</f>
        <v>1E-10</v>
      </c>
      <c r="T3" s="30">
        <f>'[1]OMM2 104 (2)'!P3</f>
        <v>1E-10</v>
      </c>
      <c r="U3" s="30">
        <f t="shared" ref="U3:V45" si="6">$S3</f>
        <v>1E-10</v>
      </c>
      <c r="V3" s="30">
        <f t="shared" si="6"/>
        <v>1E-10</v>
      </c>
      <c r="W3" s="30">
        <f>'[1]OMM2 104 (2)'!Q3</f>
        <v>1E-10</v>
      </c>
      <c r="X3" s="30">
        <f t="shared" ref="X3:X45" si="7">Y3</f>
        <v>1E-10</v>
      </c>
      <c r="Y3" s="30">
        <f>'[1]OMM2 104 (2)'!R3</f>
        <v>1E-10</v>
      </c>
      <c r="Z3" s="30">
        <f>'[1]OMM2 104 (2)'!K3</f>
        <v>1E-10</v>
      </c>
      <c r="AA3" s="30">
        <f t="shared" ref="AA3:AA45" si="8">Y3</f>
        <v>1E-10</v>
      </c>
      <c r="AB3" s="30">
        <f t="shared" si="2"/>
        <v>1E-10</v>
      </c>
      <c r="AC3" s="30">
        <f>'[1]OMM2 104 (2)'!L3</f>
        <v>1E-10</v>
      </c>
      <c r="AD3" s="30">
        <f t="shared" si="3"/>
        <v>1E-10</v>
      </c>
      <c r="AE3" s="30">
        <f>'[1]OMM2 104 (2)'!M3</f>
        <v>1E-10</v>
      </c>
      <c r="AF3" s="30">
        <f>'[1]OMM2 104 (2)'!S3</f>
        <v>1E-10</v>
      </c>
      <c r="AG3" s="30">
        <f>'[1]OMM2 104 (2)'!T3</f>
        <v>1E-10</v>
      </c>
      <c r="AH3" s="30">
        <f>'[1]OMM2 104 (2)'!N3</f>
        <v>1E-10</v>
      </c>
      <c r="AI3" s="30">
        <f>'[1]OMM2 104 (2)'!U3</f>
        <v>1E-10</v>
      </c>
      <c r="AJ3" s="30">
        <f>'[1]OMM2 104 (2)'!V3</f>
        <v>1E-10</v>
      </c>
      <c r="AK3" s="30">
        <f t="shared" si="4"/>
        <v>1E-10</v>
      </c>
      <c r="AL3" s="30">
        <f t="shared" ref="AL3:AM44" si="9">AI3</f>
        <v>1E-10</v>
      </c>
      <c r="AM3" s="30">
        <f t="shared" si="9"/>
        <v>1E-10</v>
      </c>
    </row>
    <row r="4" spans="1:39" x14ac:dyDescent="0.25">
      <c r="A4" s="23" t="str">
        <f>'[1]OMM2 104'!A4</f>
        <v xml:space="preserve">       'mpb'</v>
      </c>
      <c r="B4" s="23">
        <f>'[1]OMM2 104'!B4</f>
        <v>11.1</v>
      </c>
      <c r="C4" s="23">
        <f>'[1]OMM2 104'!C4</f>
        <v>1E-10</v>
      </c>
      <c r="D4" s="23" t="str">
        <f>'[1]OMM2 104'!D4</f>
        <v xml:space="preserve">        ''</v>
      </c>
      <c r="E4" s="23" t="str">
        <f>'[1]OMM2 104'!E4</f>
        <v xml:space="preserve">        ''</v>
      </c>
      <c r="F4" s="23" t="str">
        <f>'[1]OMM2 104'!F4</f>
        <v xml:space="preserve"> 'PHY_mpb_swi'</v>
      </c>
      <c r="G4" s="23">
        <f>'[1]OMM2 104'!G4</f>
        <v>1</v>
      </c>
      <c r="H4" s="23">
        <f>'[1]OMM2 104'!H4</f>
        <v>-999</v>
      </c>
      <c r="I4" s="30">
        <f t="shared" si="5"/>
        <v>1E-10</v>
      </c>
      <c r="J4" s="30">
        <f t="shared" si="0"/>
        <v>1E-10</v>
      </c>
      <c r="K4" s="30">
        <f t="shared" si="0"/>
        <v>1E-10</v>
      </c>
      <c r="L4" s="30">
        <f>'[1]OMM2 104 (2)'!I4</f>
        <v>1E-10</v>
      </c>
      <c r="M4" s="30">
        <f t="shared" si="1"/>
        <v>1E-10</v>
      </c>
      <c r="N4" s="30">
        <f t="shared" si="1"/>
        <v>1E-10</v>
      </c>
      <c r="O4" s="30">
        <f t="shared" si="1"/>
        <v>1E-10</v>
      </c>
      <c r="P4" s="30">
        <f t="shared" si="1"/>
        <v>1E-10</v>
      </c>
      <c r="Q4" s="30">
        <f>'[1]OMM2 104 (2)'!O4</f>
        <v>1E-10</v>
      </c>
      <c r="R4" s="30">
        <f t="shared" si="1"/>
        <v>1E-10</v>
      </c>
      <c r="S4" s="30">
        <f>'[1]OMM2 104 (2)'!J4</f>
        <v>1E-10</v>
      </c>
      <c r="T4" s="30">
        <f>'[1]OMM2 104 (2)'!P4</f>
        <v>1E-10</v>
      </c>
      <c r="U4" s="30">
        <f t="shared" si="6"/>
        <v>1E-10</v>
      </c>
      <c r="V4" s="30">
        <f t="shared" si="6"/>
        <v>1E-10</v>
      </c>
      <c r="W4" s="30">
        <f>'[1]OMM2 104 (2)'!Q4</f>
        <v>1E-10</v>
      </c>
      <c r="X4" s="30">
        <f t="shared" si="7"/>
        <v>1E-10</v>
      </c>
      <c r="Y4" s="30">
        <f>'[1]OMM2 104 (2)'!R4</f>
        <v>1E-10</v>
      </c>
      <c r="Z4" s="30">
        <f>'[1]OMM2 104 (2)'!K4</f>
        <v>1E-10</v>
      </c>
      <c r="AA4" s="30">
        <f t="shared" si="8"/>
        <v>1E-10</v>
      </c>
      <c r="AB4" s="30">
        <f t="shared" si="2"/>
        <v>1E-10</v>
      </c>
      <c r="AC4" s="30">
        <f>'[1]OMM2 104 (2)'!L4</f>
        <v>1E-10</v>
      </c>
      <c r="AD4" s="30">
        <f t="shared" si="3"/>
        <v>1E-10</v>
      </c>
      <c r="AE4" s="30">
        <f>'[1]OMM2 104 (2)'!M4</f>
        <v>1E-10</v>
      </c>
      <c r="AF4" s="30">
        <f>'[1]OMM2 104 (2)'!S4</f>
        <v>1E-10</v>
      </c>
      <c r="AG4" s="30">
        <f>'[1]OMM2 104 (2)'!T4</f>
        <v>1E-10</v>
      </c>
      <c r="AH4" s="30">
        <f>'[1]OMM2 104 (2)'!N4</f>
        <v>1E-10</v>
      </c>
      <c r="AI4" s="30">
        <f>'[1]OMM2 104 (2)'!U4</f>
        <v>1E-10</v>
      </c>
      <c r="AJ4" s="30">
        <f>'[1]OMM2 104 (2)'!V4</f>
        <v>1E-10</v>
      </c>
      <c r="AK4" s="30">
        <f t="shared" si="4"/>
        <v>1E-10</v>
      </c>
      <c r="AL4" s="30">
        <f t="shared" si="9"/>
        <v>1E-10</v>
      </c>
      <c r="AM4" s="30">
        <f t="shared" si="9"/>
        <v>1E-10</v>
      </c>
    </row>
    <row r="5" spans="1:39" x14ac:dyDescent="0.25">
      <c r="A5" s="23" t="str">
        <f>'[1]OMM2 104'!A5</f>
        <v xml:space="preserve">      'docl'</v>
      </c>
      <c r="B5" s="23">
        <f>'[1]OMM2 104'!B5</f>
        <v>1E-10</v>
      </c>
      <c r="C5" s="23">
        <f>'[1]OMM2 104'!C5</f>
        <v>1E-10</v>
      </c>
      <c r="D5" s="23" t="str">
        <f>'[1]OMM2 104'!D5</f>
        <v xml:space="preserve">        ''</v>
      </c>
      <c r="E5" s="23" t="str">
        <f>'[1]OMM2 104'!E5</f>
        <v xml:space="preserve">        ''</v>
      </c>
      <c r="F5" s="23" t="str">
        <f>'[1]OMM2 104'!F5</f>
        <v xml:space="preserve">        ''</v>
      </c>
      <c r="G5" s="23">
        <f>'[1]OMM2 104'!G5</f>
        <v>1</v>
      </c>
      <c r="H5" s="23">
        <f>'[1]OMM2 104'!H5</f>
        <v>-999</v>
      </c>
      <c r="I5" s="30">
        <f t="shared" si="5"/>
        <v>1</v>
      </c>
      <c r="J5" s="30">
        <f t="shared" si="0"/>
        <v>1</v>
      </c>
      <c r="K5" s="30">
        <f t="shared" si="0"/>
        <v>1</v>
      </c>
      <c r="L5" s="30">
        <f>'[1]OMM2 104 (2)'!I5</f>
        <v>1</v>
      </c>
      <c r="M5" s="30">
        <f t="shared" si="1"/>
        <v>1</v>
      </c>
      <c r="N5" s="30">
        <f t="shared" si="1"/>
        <v>1</v>
      </c>
      <c r="O5" s="30">
        <f t="shared" si="1"/>
        <v>1</v>
      </c>
      <c r="P5" s="30">
        <f t="shared" si="1"/>
        <v>1</v>
      </c>
      <c r="Q5" s="30">
        <f>'[1]OMM2 104 (2)'!O5</f>
        <v>1</v>
      </c>
      <c r="R5" s="30">
        <f t="shared" si="1"/>
        <v>1</v>
      </c>
      <c r="S5" s="30">
        <f>'[1]OMM2 104 (2)'!J5</f>
        <v>1</v>
      </c>
      <c r="T5" s="30">
        <f>'[1]OMM2 104 (2)'!P5</f>
        <v>1</v>
      </c>
      <c r="U5" s="30">
        <f t="shared" si="6"/>
        <v>1</v>
      </c>
      <c r="V5" s="30">
        <f t="shared" si="6"/>
        <v>1</v>
      </c>
      <c r="W5" s="30">
        <f>'[1]OMM2 104 (2)'!Q5</f>
        <v>1</v>
      </c>
      <c r="X5" s="30">
        <f t="shared" si="7"/>
        <v>1E-10</v>
      </c>
      <c r="Y5" s="30">
        <f>'[1]OMM2 104 (2)'!R5</f>
        <v>1E-10</v>
      </c>
      <c r="Z5" s="30">
        <f>'[1]OMM2 104 (2)'!K5</f>
        <v>1</v>
      </c>
      <c r="AA5" s="30">
        <f t="shared" si="8"/>
        <v>1E-10</v>
      </c>
      <c r="AB5" s="30">
        <f t="shared" si="2"/>
        <v>1</v>
      </c>
      <c r="AC5" s="30">
        <f>'[1]OMM2 104 (2)'!L5</f>
        <v>1</v>
      </c>
      <c r="AD5" s="30">
        <f t="shared" si="3"/>
        <v>1</v>
      </c>
      <c r="AE5" s="30">
        <f>'[1]OMM2 104 (2)'!M5</f>
        <v>1</v>
      </c>
      <c r="AF5" s="30">
        <f>'[1]OMM2 104 (2)'!S5</f>
        <v>1</v>
      </c>
      <c r="AG5" s="30">
        <f>'[1]OMM2 104 (2)'!T5</f>
        <v>1E-10</v>
      </c>
      <c r="AH5" s="30">
        <f>'[1]OMM2 104 (2)'!N5</f>
        <v>1E-10</v>
      </c>
      <c r="AI5" s="30">
        <f>'[1]OMM2 104 (2)'!U5</f>
        <v>1</v>
      </c>
      <c r="AJ5" s="30">
        <f>'[1]OMM2 104 (2)'!V5</f>
        <v>1E-10</v>
      </c>
      <c r="AK5" s="30">
        <f t="shared" si="4"/>
        <v>1E-10</v>
      </c>
      <c r="AL5" s="30">
        <f t="shared" si="9"/>
        <v>1</v>
      </c>
      <c r="AM5" s="30">
        <f t="shared" si="9"/>
        <v>1E-10</v>
      </c>
    </row>
    <row r="6" spans="1:39" x14ac:dyDescent="0.25">
      <c r="A6" s="23" t="str">
        <f>'[1]OMM2 104'!A6</f>
        <v xml:space="preserve">      'docr'</v>
      </c>
      <c r="B6" s="23">
        <f>'[1]OMM2 104'!B6</f>
        <v>1E-10</v>
      </c>
      <c r="C6" s="23">
        <f>'[1]OMM2 104'!C6</f>
        <v>1E-10</v>
      </c>
      <c r="D6" s="23" t="str">
        <f>'[1]OMM2 104'!D6</f>
        <v>'OGM_doc'</v>
      </c>
      <c r="E6" s="23" t="str">
        <f>'[1]OMM2 104'!E6</f>
        <v xml:space="preserve"> 'SDF_Fsed_doc'</v>
      </c>
      <c r="F6" s="23" t="str">
        <f>'[1]OMM2 104'!F6</f>
        <v xml:space="preserve">        ''</v>
      </c>
      <c r="G6" s="23">
        <f>'[1]OMM2 104'!G6</f>
        <v>1</v>
      </c>
      <c r="H6" s="23">
        <f>'[1]OMM2 104'!H6</f>
        <v>-999</v>
      </c>
      <c r="I6" s="30">
        <f t="shared" si="5"/>
        <v>1E-10</v>
      </c>
      <c r="J6" s="30">
        <f t="shared" si="0"/>
        <v>1E-10</v>
      </c>
      <c r="K6" s="30">
        <f t="shared" si="0"/>
        <v>1E-10</v>
      </c>
      <c r="L6" s="30">
        <f>'[1]OMM2 104 (2)'!I6</f>
        <v>1E-10</v>
      </c>
      <c r="M6" s="30">
        <f t="shared" si="1"/>
        <v>1E-10</v>
      </c>
      <c r="N6" s="30">
        <f t="shared" si="1"/>
        <v>1E-10</v>
      </c>
      <c r="O6" s="30">
        <f t="shared" si="1"/>
        <v>1E-10</v>
      </c>
      <c r="P6" s="30">
        <f t="shared" si="1"/>
        <v>1E-10</v>
      </c>
      <c r="Q6" s="30">
        <f>'[1]OMM2 104 (2)'!O6</f>
        <v>1E-10</v>
      </c>
      <c r="R6" s="30">
        <f t="shared" si="1"/>
        <v>1E-10</v>
      </c>
      <c r="S6" s="30">
        <f>'[1]OMM2 104 (2)'!J6</f>
        <v>1E-10</v>
      </c>
      <c r="T6" s="30">
        <f>'[1]OMM2 104 (2)'!P6</f>
        <v>1E-10</v>
      </c>
      <c r="U6" s="30">
        <f t="shared" si="6"/>
        <v>1E-10</v>
      </c>
      <c r="V6" s="30">
        <f t="shared" si="6"/>
        <v>1E-10</v>
      </c>
      <c r="W6" s="30">
        <f>'[1]OMM2 104 (2)'!Q6</f>
        <v>1E-10</v>
      </c>
      <c r="X6" s="30">
        <f t="shared" si="7"/>
        <v>1E-10</v>
      </c>
      <c r="Y6" s="30">
        <f>'[1]OMM2 104 (2)'!R6</f>
        <v>1E-10</v>
      </c>
      <c r="Z6" s="30">
        <f>'[1]OMM2 104 (2)'!K6</f>
        <v>1E-10</v>
      </c>
      <c r="AA6" s="30">
        <f t="shared" si="8"/>
        <v>1E-10</v>
      </c>
      <c r="AB6" s="30">
        <f t="shared" si="2"/>
        <v>1E-10</v>
      </c>
      <c r="AC6" s="30">
        <f>'[1]OMM2 104 (2)'!L6</f>
        <v>1E-10</v>
      </c>
      <c r="AD6" s="30">
        <f t="shared" si="3"/>
        <v>1E-10</v>
      </c>
      <c r="AE6" s="30">
        <f>'[1]OMM2 104 (2)'!M6</f>
        <v>1E-10</v>
      </c>
      <c r="AF6" s="30">
        <f>'[1]OMM2 104 (2)'!S6</f>
        <v>1E-10</v>
      </c>
      <c r="AG6" s="30">
        <f>'[1]OMM2 104 (2)'!T6</f>
        <v>1E-10</v>
      </c>
      <c r="AH6" s="30">
        <f>'[1]OMM2 104 (2)'!N6</f>
        <v>1E-10</v>
      </c>
      <c r="AI6" s="30">
        <f>'[1]OMM2 104 (2)'!U6</f>
        <v>1E-10</v>
      </c>
      <c r="AJ6" s="30">
        <f>'[1]OMM2 104 (2)'!V6</f>
        <v>1E-10</v>
      </c>
      <c r="AK6" s="30">
        <f t="shared" si="4"/>
        <v>1E-10</v>
      </c>
      <c r="AL6" s="30">
        <f t="shared" si="9"/>
        <v>1E-10</v>
      </c>
      <c r="AM6" s="30">
        <f t="shared" si="9"/>
        <v>1E-10</v>
      </c>
    </row>
    <row r="7" spans="1:39" x14ac:dyDescent="0.25">
      <c r="A7" s="23" t="str">
        <f>'[1]OMM2 104'!A7</f>
        <v xml:space="preserve">      'donl'</v>
      </c>
      <c r="B7" s="23">
        <f>'[1]OMM2 104'!B7</f>
        <v>1E-10</v>
      </c>
      <c r="C7" s="23">
        <f>'[1]OMM2 104'!C7</f>
        <v>1E-10</v>
      </c>
      <c r="D7" s="23" t="str">
        <f>'[1]OMM2 104'!D7</f>
        <v xml:space="preserve">        ''</v>
      </c>
      <c r="E7" s="23" t="str">
        <f>'[1]OMM2 104'!E7</f>
        <v xml:space="preserve">        ''</v>
      </c>
      <c r="F7" s="23" t="str">
        <f>'[1]OMM2 104'!F7</f>
        <v xml:space="preserve">        ''</v>
      </c>
      <c r="G7" s="23">
        <f>'[1]OMM2 104'!G7</f>
        <v>1</v>
      </c>
      <c r="H7" s="23">
        <f>'[1]OMM2 104'!H7</f>
        <v>-999</v>
      </c>
      <c r="I7" s="30">
        <f t="shared" si="5"/>
        <v>1E-10</v>
      </c>
      <c r="J7" s="30">
        <f t="shared" si="0"/>
        <v>1E-10</v>
      </c>
      <c r="K7" s="30">
        <f t="shared" si="0"/>
        <v>1E-10</v>
      </c>
      <c r="L7" s="30">
        <f>'[1]OMM2 104 (2)'!I7</f>
        <v>1E-10</v>
      </c>
      <c r="M7" s="30">
        <f t="shared" si="1"/>
        <v>1E-10</v>
      </c>
      <c r="N7" s="30">
        <f t="shared" si="1"/>
        <v>1E-10</v>
      </c>
      <c r="O7" s="30">
        <f t="shared" si="1"/>
        <v>1E-10</v>
      </c>
      <c r="P7" s="30">
        <f t="shared" si="1"/>
        <v>1E-10</v>
      </c>
      <c r="Q7" s="30">
        <f>'[1]OMM2 104 (2)'!O7</f>
        <v>1E-10</v>
      </c>
      <c r="R7" s="30">
        <f t="shared" si="1"/>
        <v>1E-10</v>
      </c>
      <c r="S7" s="30">
        <f>'[1]OMM2 104 (2)'!J7</f>
        <v>1E-10</v>
      </c>
      <c r="T7" s="30">
        <f>'[1]OMM2 104 (2)'!P7</f>
        <v>1E-10</v>
      </c>
      <c r="U7" s="30">
        <f t="shared" si="6"/>
        <v>1E-10</v>
      </c>
      <c r="V7" s="30">
        <f t="shared" si="6"/>
        <v>1E-10</v>
      </c>
      <c r="W7" s="30">
        <f>'[1]OMM2 104 (2)'!Q7</f>
        <v>1E-10</v>
      </c>
      <c r="X7" s="30">
        <f t="shared" si="7"/>
        <v>1E-10</v>
      </c>
      <c r="Y7" s="30">
        <f>'[1]OMM2 104 (2)'!R7</f>
        <v>1E-10</v>
      </c>
      <c r="Z7" s="30">
        <f>'[1]OMM2 104 (2)'!K7</f>
        <v>1E-10</v>
      </c>
      <c r="AA7" s="30">
        <f t="shared" si="8"/>
        <v>1E-10</v>
      </c>
      <c r="AB7" s="30">
        <f t="shared" si="2"/>
        <v>1E-10</v>
      </c>
      <c r="AC7" s="30">
        <f>'[1]OMM2 104 (2)'!L7</f>
        <v>1E-10</v>
      </c>
      <c r="AD7" s="30">
        <f t="shared" si="3"/>
        <v>1E-10</v>
      </c>
      <c r="AE7" s="30">
        <f>'[1]OMM2 104 (2)'!M7</f>
        <v>1E-10</v>
      </c>
      <c r="AF7" s="30">
        <f>'[1]OMM2 104 (2)'!S7</f>
        <v>1E-10</v>
      </c>
      <c r="AG7" s="30">
        <f>'[1]OMM2 104 (2)'!T7</f>
        <v>1E-10</v>
      </c>
      <c r="AH7" s="30">
        <f>'[1]OMM2 104 (2)'!N7</f>
        <v>1E-10</v>
      </c>
      <c r="AI7" s="30">
        <f>'[1]OMM2 104 (2)'!U7</f>
        <v>1E-10</v>
      </c>
      <c r="AJ7" s="30">
        <f>'[1]OMM2 104 (2)'!V7</f>
        <v>1E-10</v>
      </c>
      <c r="AK7" s="30">
        <f t="shared" si="4"/>
        <v>1E-10</v>
      </c>
      <c r="AL7" s="30">
        <f t="shared" si="9"/>
        <v>1E-10</v>
      </c>
      <c r="AM7" s="30">
        <f t="shared" si="9"/>
        <v>1E-10</v>
      </c>
    </row>
    <row r="8" spans="1:39" x14ac:dyDescent="0.25">
      <c r="A8" s="23" t="str">
        <f>'[1]OMM2 104'!A8</f>
        <v xml:space="preserve">      'donr'</v>
      </c>
      <c r="B8" s="23">
        <f>'[1]OMM2 104'!B8</f>
        <v>1E-10</v>
      </c>
      <c r="C8" s="23">
        <f>'[1]OMM2 104'!C8</f>
        <v>1E-10</v>
      </c>
      <c r="D8" s="23" t="str">
        <f>'[1]OMM2 104'!D8</f>
        <v>'OGM_don'</v>
      </c>
      <c r="E8" s="23" t="str">
        <f>'[1]OMM2 104'!E8</f>
        <v xml:space="preserve"> 'SDF_Fsed_don'</v>
      </c>
      <c r="F8" s="23" t="str">
        <f>'[1]OMM2 104'!F8</f>
        <v xml:space="preserve">        ''</v>
      </c>
      <c r="G8" s="23">
        <f>'[1]OMM2 104'!G8</f>
        <v>1</v>
      </c>
      <c r="H8" s="23">
        <f>'[1]OMM2 104'!H8</f>
        <v>-999</v>
      </c>
      <c r="I8" s="30">
        <f t="shared" si="5"/>
        <v>1E-10</v>
      </c>
      <c r="J8" s="30">
        <f t="shared" si="0"/>
        <v>1E-10</v>
      </c>
      <c r="K8" s="30">
        <f t="shared" si="0"/>
        <v>1E-10</v>
      </c>
      <c r="L8" s="30">
        <f>'[1]OMM2 104 (2)'!I8</f>
        <v>1E-10</v>
      </c>
      <c r="M8" s="30">
        <f t="shared" si="1"/>
        <v>1E-10</v>
      </c>
      <c r="N8" s="30">
        <f t="shared" si="1"/>
        <v>1E-10</v>
      </c>
      <c r="O8" s="30">
        <f t="shared" si="1"/>
        <v>1E-10</v>
      </c>
      <c r="P8" s="30">
        <f t="shared" si="1"/>
        <v>1E-10</v>
      </c>
      <c r="Q8" s="30">
        <f>'[1]OMM2 104 (2)'!O8</f>
        <v>1E-10</v>
      </c>
      <c r="R8" s="30">
        <f t="shared" si="1"/>
        <v>1E-10</v>
      </c>
      <c r="S8" s="30">
        <f>'[1]OMM2 104 (2)'!J8</f>
        <v>1E-10</v>
      </c>
      <c r="T8" s="30">
        <f>'[1]OMM2 104 (2)'!P8</f>
        <v>1E-10</v>
      </c>
      <c r="U8" s="30">
        <f t="shared" si="6"/>
        <v>1E-10</v>
      </c>
      <c r="V8" s="30">
        <f t="shared" si="6"/>
        <v>1E-10</v>
      </c>
      <c r="W8" s="30">
        <f>'[1]OMM2 104 (2)'!Q8</f>
        <v>1E-10</v>
      </c>
      <c r="X8" s="30">
        <f t="shared" si="7"/>
        <v>1E-10</v>
      </c>
      <c r="Y8" s="30">
        <f>'[1]OMM2 104 (2)'!R8</f>
        <v>1E-10</v>
      </c>
      <c r="Z8" s="30">
        <f>'[1]OMM2 104 (2)'!K8</f>
        <v>1E-10</v>
      </c>
      <c r="AA8" s="30">
        <f t="shared" si="8"/>
        <v>1E-10</v>
      </c>
      <c r="AB8" s="30">
        <f t="shared" si="2"/>
        <v>1E-10</v>
      </c>
      <c r="AC8" s="30">
        <f>'[1]OMM2 104 (2)'!L8</f>
        <v>1E-10</v>
      </c>
      <c r="AD8" s="30">
        <f t="shared" si="3"/>
        <v>1E-10</v>
      </c>
      <c r="AE8" s="30">
        <f>'[1]OMM2 104 (2)'!M8</f>
        <v>1E-10</v>
      </c>
      <c r="AF8" s="30">
        <f>'[1]OMM2 104 (2)'!S8</f>
        <v>1E-10</v>
      </c>
      <c r="AG8" s="30">
        <f>'[1]OMM2 104 (2)'!T8</f>
        <v>1E-10</v>
      </c>
      <c r="AH8" s="30">
        <f>'[1]OMM2 104 (2)'!N8</f>
        <v>1E-10</v>
      </c>
      <c r="AI8" s="30">
        <f>'[1]OMM2 104 (2)'!U8</f>
        <v>1E-10</v>
      </c>
      <c r="AJ8" s="30">
        <f>'[1]OMM2 104 (2)'!V8</f>
        <v>1E-10</v>
      </c>
      <c r="AK8" s="30">
        <f t="shared" si="4"/>
        <v>1E-10</v>
      </c>
      <c r="AL8" s="30">
        <f t="shared" si="9"/>
        <v>1E-10</v>
      </c>
      <c r="AM8" s="30">
        <f t="shared" si="9"/>
        <v>1E-10</v>
      </c>
    </row>
    <row r="9" spans="1:39" x14ac:dyDescent="0.25">
      <c r="A9" s="23" t="str">
        <f>'[1]OMM2 104'!A9</f>
        <v xml:space="preserve">      'dopl'</v>
      </c>
      <c r="B9" s="23">
        <f>'[1]OMM2 104'!B9</f>
        <v>1E-10</v>
      </c>
      <c r="C9" s="23">
        <f>'[1]OMM2 104'!C9</f>
        <v>1E-10</v>
      </c>
      <c r="D9" s="23" t="str">
        <f>'[1]OMM2 104'!D9</f>
        <v xml:space="preserve">        ''</v>
      </c>
      <c r="E9" s="23" t="str">
        <f>'[1]OMM2 104'!E9</f>
        <v xml:space="preserve">        ''</v>
      </c>
      <c r="F9" s="23" t="str">
        <f>'[1]OMM2 104'!F9</f>
        <v xml:space="preserve">        ''</v>
      </c>
      <c r="G9" s="23">
        <f>'[1]OMM2 104'!G9</f>
        <v>1</v>
      </c>
      <c r="H9" s="23">
        <f>'[1]OMM2 104'!H9</f>
        <v>-999</v>
      </c>
      <c r="I9" s="30">
        <f t="shared" si="5"/>
        <v>1E-10</v>
      </c>
      <c r="J9" s="30">
        <f t="shared" si="0"/>
        <v>1E-10</v>
      </c>
      <c r="K9" s="30">
        <f t="shared" si="0"/>
        <v>1E-10</v>
      </c>
      <c r="L9" s="30">
        <f>'[1]OMM2 104 (2)'!I9</f>
        <v>1E-10</v>
      </c>
      <c r="M9" s="30">
        <f t="shared" si="1"/>
        <v>1E-10</v>
      </c>
      <c r="N9" s="30">
        <f t="shared" si="1"/>
        <v>1E-10</v>
      </c>
      <c r="O9" s="30">
        <f t="shared" si="1"/>
        <v>1E-10</v>
      </c>
      <c r="P9" s="30">
        <f t="shared" si="1"/>
        <v>1E-10</v>
      </c>
      <c r="Q9" s="30">
        <f>'[1]OMM2 104 (2)'!O9</f>
        <v>1E-10</v>
      </c>
      <c r="R9" s="30">
        <f t="shared" si="1"/>
        <v>1E-10</v>
      </c>
      <c r="S9" s="30">
        <f>'[1]OMM2 104 (2)'!J9</f>
        <v>1E-10</v>
      </c>
      <c r="T9" s="30">
        <f>'[1]OMM2 104 (2)'!P9</f>
        <v>1E-10</v>
      </c>
      <c r="U9" s="30">
        <f t="shared" si="6"/>
        <v>1E-10</v>
      </c>
      <c r="V9" s="30">
        <f t="shared" si="6"/>
        <v>1E-10</v>
      </c>
      <c r="W9" s="30">
        <f>'[1]OMM2 104 (2)'!Q9</f>
        <v>1E-10</v>
      </c>
      <c r="X9" s="30">
        <f t="shared" si="7"/>
        <v>1E-10</v>
      </c>
      <c r="Y9" s="30">
        <f>'[1]OMM2 104 (2)'!R9</f>
        <v>1E-10</v>
      </c>
      <c r="Z9" s="30">
        <f>'[1]OMM2 104 (2)'!K9</f>
        <v>1E-10</v>
      </c>
      <c r="AA9" s="30">
        <f t="shared" si="8"/>
        <v>1E-10</v>
      </c>
      <c r="AB9" s="30">
        <f t="shared" si="2"/>
        <v>1E-10</v>
      </c>
      <c r="AC9" s="30">
        <f>'[1]OMM2 104 (2)'!L9</f>
        <v>1E-10</v>
      </c>
      <c r="AD9" s="30">
        <f t="shared" si="3"/>
        <v>1E-10</v>
      </c>
      <c r="AE9" s="30">
        <f>'[1]OMM2 104 (2)'!M9</f>
        <v>1E-10</v>
      </c>
      <c r="AF9" s="30">
        <f>'[1]OMM2 104 (2)'!S9</f>
        <v>1E-10</v>
      </c>
      <c r="AG9" s="30">
        <f>'[1]OMM2 104 (2)'!T9</f>
        <v>1E-10</v>
      </c>
      <c r="AH9" s="30">
        <f>'[1]OMM2 104 (2)'!N9</f>
        <v>1E-10</v>
      </c>
      <c r="AI9" s="30">
        <f>'[1]OMM2 104 (2)'!U9</f>
        <v>1E-10</v>
      </c>
      <c r="AJ9" s="30">
        <f>'[1]OMM2 104 (2)'!V9</f>
        <v>1E-10</v>
      </c>
      <c r="AK9" s="30">
        <f t="shared" si="4"/>
        <v>1E-10</v>
      </c>
      <c r="AL9" s="30">
        <f t="shared" si="9"/>
        <v>1E-10</v>
      </c>
      <c r="AM9" s="30">
        <f t="shared" si="9"/>
        <v>1E-10</v>
      </c>
    </row>
    <row r="10" spans="1:39" x14ac:dyDescent="0.25">
      <c r="A10" s="23" t="str">
        <f>'[1]OMM2 104'!A10</f>
        <v xml:space="preserve">      'dopr'</v>
      </c>
      <c r="B10" s="23">
        <f>'[1]OMM2 104'!B10</f>
        <v>1E-10</v>
      </c>
      <c r="C10" s="23">
        <f>'[1]OMM2 104'!C10</f>
        <v>1E-10</v>
      </c>
      <c r="D10" s="23" t="str">
        <f>'[1]OMM2 104'!D10</f>
        <v>'OGM_dop'</v>
      </c>
      <c r="E10" s="23" t="str">
        <f>'[1]OMM2 104'!E10</f>
        <v>'SDF_Fsed_dop'</v>
      </c>
      <c r="F10" s="23" t="str">
        <f>'[1]OMM2 104'!F10</f>
        <v xml:space="preserve">        ''</v>
      </c>
      <c r="G10" s="23">
        <f>'[1]OMM2 104'!G10</f>
        <v>1</v>
      </c>
      <c r="H10" s="23">
        <f>'[1]OMM2 104'!H10</f>
        <v>-999</v>
      </c>
      <c r="I10" s="30">
        <f t="shared" si="5"/>
        <v>1E-10</v>
      </c>
      <c r="J10" s="30">
        <f t="shared" si="0"/>
        <v>1E-10</v>
      </c>
      <c r="K10" s="30">
        <f t="shared" si="0"/>
        <v>1E-10</v>
      </c>
      <c r="L10" s="30">
        <f>'[1]OMM2 104 (2)'!I10</f>
        <v>1E-10</v>
      </c>
      <c r="M10" s="30">
        <f t="shared" si="1"/>
        <v>1E-10</v>
      </c>
      <c r="N10" s="30">
        <f t="shared" si="1"/>
        <v>1E-10</v>
      </c>
      <c r="O10" s="30">
        <f t="shared" si="1"/>
        <v>1E-10</v>
      </c>
      <c r="P10" s="30">
        <f t="shared" si="1"/>
        <v>1E-10</v>
      </c>
      <c r="Q10" s="30">
        <f>'[1]OMM2 104 (2)'!O10</f>
        <v>1E-10</v>
      </c>
      <c r="R10" s="30">
        <f t="shared" si="1"/>
        <v>1E-10</v>
      </c>
      <c r="S10" s="30">
        <f>'[1]OMM2 104 (2)'!J10</f>
        <v>1E-10</v>
      </c>
      <c r="T10" s="30">
        <f>'[1]OMM2 104 (2)'!P10</f>
        <v>1E-10</v>
      </c>
      <c r="U10" s="30">
        <f t="shared" si="6"/>
        <v>1E-10</v>
      </c>
      <c r="V10" s="30">
        <f t="shared" si="6"/>
        <v>1E-10</v>
      </c>
      <c r="W10" s="30">
        <f>'[1]OMM2 104 (2)'!Q10</f>
        <v>1E-10</v>
      </c>
      <c r="X10" s="30">
        <f t="shared" si="7"/>
        <v>1E-10</v>
      </c>
      <c r="Y10" s="30">
        <f>'[1]OMM2 104 (2)'!R10</f>
        <v>1E-10</v>
      </c>
      <c r="Z10" s="30">
        <f>'[1]OMM2 104 (2)'!K10</f>
        <v>1E-10</v>
      </c>
      <c r="AA10" s="30">
        <f t="shared" si="8"/>
        <v>1E-10</v>
      </c>
      <c r="AB10" s="30">
        <f t="shared" si="2"/>
        <v>1E-10</v>
      </c>
      <c r="AC10" s="30">
        <f>'[1]OMM2 104 (2)'!L10</f>
        <v>1E-10</v>
      </c>
      <c r="AD10" s="30">
        <f t="shared" si="3"/>
        <v>1E-10</v>
      </c>
      <c r="AE10" s="30">
        <f>'[1]OMM2 104 (2)'!M10</f>
        <v>1E-10</v>
      </c>
      <c r="AF10" s="30">
        <f>'[1]OMM2 104 (2)'!S10</f>
        <v>1E-10</v>
      </c>
      <c r="AG10" s="30">
        <f>'[1]OMM2 104 (2)'!T10</f>
        <v>1E-10</v>
      </c>
      <c r="AH10" s="30">
        <f>'[1]OMM2 104 (2)'!N10</f>
        <v>1E-10</v>
      </c>
      <c r="AI10" s="30">
        <f>'[1]OMM2 104 (2)'!U10</f>
        <v>1E-10</v>
      </c>
      <c r="AJ10" s="30">
        <f>'[1]OMM2 104 (2)'!V10</f>
        <v>1E-10</v>
      </c>
      <c r="AK10" s="30">
        <f t="shared" si="4"/>
        <v>1E-10</v>
      </c>
      <c r="AL10" s="30">
        <f t="shared" si="9"/>
        <v>1E-10</v>
      </c>
      <c r="AM10" s="30">
        <f t="shared" si="9"/>
        <v>1E-10</v>
      </c>
    </row>
    <row r="11" spans="1:39" x14ac:dyDescent="0.25">
      <c r="A11" s="23" t="str">
        <f>'[1]OMM2 104'!A11</f>
        <v xml:space="preserve">      'pocs'</v>
      </c>
      <c r="B11" s="23">
        <f>'[1]OMM2 104'!B11</f>
        <v>1E-10</v>
      </c>
      <c r="C11" s="23">
        <f>'[1]OMM2 104'!C11</f>
        <v>1E-10</v>
      </c>
      <c r="D11" s="23" t="str">
        <f>'[1]OMM2 104'!D11</f>
        <v xml:space="preserve">        ''</v>
      </c>
      <c r="E11" s="23" t="str">
        <f>'[1]OMM2 104'!E11</f>
        <v xml:space="preserve">        ''</v>
      </c>
      <c r="F11" s="23" t="str">
        <f>'[1]OMM2 104'!F11</f>
        <v xml:space="preserve"> 'MA2_mag_swi_c'</v>
      </c>
      <c r="G11" s="23">
        <f>'[1]OMM2 104'!G11</f>
        <v>1</v>
      </c>
      <c r="H11" s="23">
        <f>'[1]OMM2 104'!H11</f>
        <v>-999</v>
      </c>
      <c r="I11" s="30">
        <f t="shared" si="5"/>
        <v>1E-10</v>
      </c>
      <c r="J11" s="30">
        <f t="shared" si="0"/>
        <v>1E-10</v>
      </c>
      <c r="K11" s="30">
        <f t="shared" si="0"/>
        <v>1E-10</v>
      </c>
      <c r="L11" s="30">
        <f>'[1]OMM2 104 (2)'!I11</f>
        <v>1E-10</v>
      </c>
      <c r="M11" s="30">
        <f t="shared" si="1"/>
        <v>1E-10</v>
      </c>
      <c r="N11" s="30">
        <f t="shared" si="1"/>
        <v>1E-10</v>
      </c>
      <c r="O11" s="30">
        <f t="shared" si="1"/>
        <v>1E-10</v>
      </c>
      <c r="P11" s="30">
        <f t="shared" si="1"/>
        <v>1E-10</v>
      </c>
      <c r="Q11" s="30">
        <f>'[1]OMM2 104 (2)'!O11</f>
        <v>1E-10</v>
      </c>
      <c r="R11" s="30">
        <f t="shared" si="1"/>
        <v>1E-10</v>
      </c>
      <c r="S11" s="30">
        <f>'[1]OMM2 104 (2)'!J11</f>
        <v>1E-10</v>
      </c>
      <c r="T11" s="30">
        <f>'[1]OMM2 104 (2)'!P11</f>
        <v>1E-10</v>
      </c>
      <c r="U11" s="30">
        <f t="shared" si="6"/>
        <v>1E-10</v>
      </c>
      <c r="V11" s="30">
        <f t="shared" si="6"/>
        <v>1E-10</v>
      </c>
      <c r="W11" s="30">
        <f>'[1]OMM2 104 (2)'!Q11</f>
        <v>1E-10</v>
      </c>
      <c r="X11" s="30">
        <f t="shared" si="7"/>
        <v>1E-10</v>
      </c>
      <c r="Y11" s="30">
        <f>'[1]OMM2 104 (2)'!R11</f>
        <v>1E-10</v>
      </c>
      <c r="Z11" s="30">
        <f>'[1]OMM2 104 (2)'!K11</f>
        <v>1E-10</v>
      </c>
      <c r="AA11" s="30">
        <f t="shared" si="8"/>
        <v>1E-10</v>
      </c>
      <c r="AB11" s="30">
        <f t="shared" si="2"/>
        <v>1E-10</v>
      </c>
      <c r="AC11" s="30">
        <f>'[1]OMM2 104 (2)'!L11</f>
        <v>1E-10</v>
      </c>
      <c r="AD11" s="30">
        <f t="shared" si="3"/>
        <v>1E-10</v>
      </c>
      <c r="AE11" s="30">
        <f>'[1]OMM2 104 (2)'!M11</f>
        <v>1E-10</v>
      </c>
      <c r="AF11" s="30">
        <f>'[1]OMM2 104 (2)'!S11</f>
        <v>1E-10</v>
      </c>
      <c r="AG11" s="30">
        <f>'[1]OMM2 104 (2)'!T11</f>
        <v>1E-10</v>
      </c>
      <c r="AH11" s="30">
        <f>'[1]OMM2 104 (2)'!N11</f>
        <v>1E-10</v>
      </c>
      <c r="AI11" s="30">
        <f>'[1]OMM2 104 (2)'!U11</f>
        <v>1E-10</v>
      </c>
      <c r="AJ11" s="30">
        <f>'[1]OMM2 104 (2)'!V11</f>
        <v>1E-10</v>
      </c>
      <c r="AK11" s="30">
        <f t="shared" si="4"/>
        <v>1E-10</v>
      </c>
      <c r="AL11" s="30">
        <f t="shared" si="9"/>
        <v>1E-10</v>
      </c>
      <c r="AM11" s="30">
        <f t="shared" si="9"/>
        <v>1E-10</v>
      </c>
    </row>
    <row r="12" spans="1:39" x14ac:dyDescent="0.25">
      <c r="A12" s="23" t="str">
        <f>'[1]OMM2 104'!A12</f>
        <v xml:space="preserve">      'pons'</v>
      </c>
      <c r="B12" s="23">
        <f>'[1]OMM2 104'!B12</f>
        <v>1E-10</v>
      </c>
      <c r="C12" s="23">
        <f>'[1]OMM2 104'!C12</f>
        <v>1E-10</v>
      </c>
      <c r="D12" s="23" t="str">
        <f>'[1]OMM2 104'!D12</f>
        <v xml:space="preserve">        ''</v>
      </c>
      <c r="E12" s="23" t="str">
        <f>'[1]OMM2 104'!E12</f>
        <v xml:space="preserve">        ''</v>
      </c>
      <c r="F12" s="23" t="str">
        <f>'[1]OMM2 104'!F12</f>
        <v xml:space="preserve"> 'MA2_mag_swi_n'</v>
      </c>
      <c r="G12" s="23">
        <f>'[1]OMM2 104'!G12</f>
        <v>1</v>
      </c>
      <c r="H12" s="23">
        <f>'[1]OMM2 104'!H12</f>
        <v>-999</v>
      </c>
      <c r="I12" s="30">
        <f t="shared" si="5"/>
        <v>1E-10</v>
      </c>
      <c r="J12" s="30">
        <f t="shared" si="0"/>
        <v>1E-10</v>
      </c>
      <c r="K12" s="30">
        <f t="shared" si="0"/>
        <v>1E-10</v>
      </c>
      <c r="L12" s="30">
        <f>'[1]OMM2 104 (2)'!I12</f>
        <v>1E-10</v>
      </c>
      <c r="M12" s="30">
        <f t="shared" si="1"/>
        <v>1E-10</v>
      </c>
      <c r="N12" s="30">
        <f t="shared" si="1"/>
        <v>1E-10</v>
      </c>
      <c r="O12" s="30">
        <f t="shared" si="1"/>
        <v>1E-10</v>
      </c>
      <c r="P12" s="30">
        <f t="shared" si="1"/>
        <v>1E-10</v>
      </c>
      <c r="Q12" s="30">
        <f>'[1]OMM2 104 (2)'!O12</f>
        <v>1E-10</v>
      </c>
      <c r="R12" s="30">
        <f t="shared" si="1"/>
        <v>1E-10</v>
      </c>
      <c r="S12" s="30">
        <f>'[1]OMM2 104 (2)'!J12</f>
        <v>1E-10</v>
      </c>
      <c r="T12" s="30">
        <f>'[1]OMM2 104 (2)'!P12</f>
        <v>1E-10</v>
      </c>
      <c r="U12" s="30">
        <f t="shared" si="6"/>
        <v>1E-10</v>
      </c>
      <c r="V12" s="30">
        <f t="shared" si="6"/>
        <v>1E-10</v>
      </c>
      <c r="W12" s="30">
        <f>'[1]OMM2 104 (2)'!Q12</f>
        <v>1E-10</v>
      </c>
      <c r="X12" s="30">
        <f t="shared" si="7"/>
        <v>1E-10</v>
      </c>
      <c r="Y12" s="30">
        <f>'[1]OMM2 104 (2)'!R12</f>
        <v>1E-10</v>
      </c>
      <c r="Z12" s="30">
        <f>'[1]OMM2 104 (2)'!K12</f>
        <v>1E-10</v>
      </c>
      <c r="AA12" s="30">
        <f t="shared" si="8"/>
        <v>1E-10</v>
      </c>
      <c r="AB12" s="30">
        <f t="shared" si="2"/>
        <v>1E-10</v>
      </c>
      <c r="AC12" s="30">
        <f>'[1]OMM2 104 (2)'!L12</f>
        <v>1E-10</v>
      </c>
      <c r="AD12" s="30">
        <f t="shared" si="3"/>
        <v>1E-10</v>
      </c>
      <c r="AE12" s="30">
        <f>'[1]OMM2 104 (2)'!M12</f>
        <v>1E-10</v>
      </c>
      <c r="AF12" s="30">
        <f>'[1]OMM2 104 (2)'!S12</f>
        <v>1E-10</v>
      </c>
      <c r="AG12" s="30">
        <f>'[1]OMM2 104 (2)'!T12</f>
        <v>1E-10</v>
      </c>
      <c r="AH12" s="30">
        <f>'[1]OMM2 104 (2)'!N12</f>
        <v>1E-10</v>
      </c>
      <c r="AI12" s="30">
        <f>'[1]OMM2 104 (2)'!U12</f>
        <v>1E-10</v>
      </c>
      <c r="AJ12" s="30">
        <f>'[1]OMM2 104 (2)'!V12</f>
        <v>1E-10</v>
      </c>
      <c r="AK12" s="30">
        <f t="shared" si="4"/>
        <v>1E-10</v>
      </c>
      <c r="AL12" s="30">
        <f t="shared" si="9"/>
        <v>1E-10</v>
      </c>
      <c r="AM12" s="30">
        <f t="shared" si="9"/>
        <v>1E-10</v>
      </c>
    </row>
    <row r="13" spans="1:39" x14ac:dyDescent="0.25">
      <c r="A13" s="23" t="str">
        <f>'[1]OMM2 104'!A13</f>
        <v xml:space="preserve">      'pops'</v>
      </c>
      <c r="B13" s="23">
        <f>'[1]OMM2 104'!B13</f>
        <v>1E-10</v>
      </c>
      <c r="C13" s="23">
        <f>'[1]OMM2 104'!C13</f>
        <v>1E-10</v>
      </c>
      <c r="D13" s="23" t="str">
        <f>'[1]OMM2 104'!D13</f>
        <v xml:space="preserve">        ''</v>
      </c>
      <c r="E13" s="23" t="str">
        <f>'[1]OMM2 104'!E13</f>
        <v xml:space="preserve">        ''</v>
      </c>
      <c r="F13" s="23" t="str">
        <f>'[1]OMM2 104'!F13</f>
        <v xml:space="preserve"> 'MA2_mag_swi_p'</v>
      </c>
      <c r="G13" s="23">
        <f>'[1]OMM2 104'!G13</f>
        <v>1</v>
      </c>
      <c r="H13" s="23">
        <f>'[1]OMM2 104'!H13</f>
        <v>-999</v>
      </c>
      <c r="I13" s="30">
        <f t="shared" si="5"/>
        <v>1E-10</v>
      </c>
      <c r="J13" s="30">
        <f t="shared" si="0"/>
        <v>1E-10</v>
      </c>
      <c r="K13" s="30">
        <f t="shared" si="0"/>
        <v>1E-10</v>
      </c>
      <c r="L13" s="30">
        <f>'[1]OMM2 104 (2)'!I13</f>
        <v>1E-10</v>
      </c>
      <c r="M13" s="30">
        <f t="shared" si="1"/>
        <v>1E-10</v>
      </c>
      <c r="N13" s="30">
        <f t="shared" si="1"/>
        <v>1E-10</v>
      </c>
      <c r="O13" s="30">
        <f t="shared" si="1"/>
        <v>1E-10</v>
      </c>
      <c r="P13" s="30">
        <f t="shared" si="1"/>
        <v>1E-10</v>
      </c>
      <c r="Q13" s="30">
        <f>'[1]OMM2 104 (2)'!O13</f>
        <v>1E-10</v>
      </c>
      <c r="R13" s="30">
        <f t="shared" si="1"/>
        <v>1E-10</v>
      </c>
      <c r="S13" s="30">
        <f>'[1]OMM2 104 (2)'!J13</f>
        <v>1E-10</v>
      </c>
      <c r="T13" s="30">
        <f>'[1]OMM2 104 (2)'!P13</f>
        <v>1E-10</v>
      </c>
      <c r="U13" s="30">
        <f t="shared" si="6"/>
        <v>1E-10</v>
      </c>
      <c r="V13" s="30">
        <f t="shared" si="6"/>
        <v>1E-10</v>
      </c>
      <c r="W13" s="30">
        <f>'[1]OMM2 104 (2)'!Q13</f>
        <v>1E-10</v>
      </c>
      <c r="X13" s="30">
        <f t="shared" si="7"/>
        <v>1E-10</v>
      </c>
      <c r="Y13" s="30">
        <f>'[1]OMM2 104 (2)'!R13</f>
        <v>1E-10</v>
      </c>
      <c r="Z13" s="30">
        <f>'[1]OMM2 104 (2)'!K13</f>
        <v>1E-10</v>
      </c>
      <c r="AA13" s="30">
        <f t="shared" si="8"/>
        <v>1E-10</v>
      </c>
      <c r="AB13" s="30">
        <f t="shared" si="2"/>
        <v>1E-10</v>
      </c>
      <c r="AC13" s="30">
        <f>'[1]OMM2 104 (2)'!L13</f>
        <v>1E-10</v>
      </c>
      <c r="AD13" s="30">
        <f t="shared" si="3"/>
        <v>1E-10</v>
      </c>
      <c r="AE13" s="30">
        <f>'[1]OMM2 104 (2)'!M13</f>
        <v>1E-10</v>
      </c>
      <c r="AF13" s="30">
        <f>'[1]OMM2 104 (2)'!S13</f>
        <v>1E-10</v>
      </c>
      <c r="AG13" s="30">
        <f>'[1]OMM2 104 (2)'!T13</f>
        <v>1E-10</v>
      </c>
      <c r="AH13" s="30">
        <f>'[1]OMM2 104 (2)'!N13</f>
        <v>1E-10</v>
      </c>
      <c r="AI13" s="30">
        <f>'[1]OMM2 104 (2)'!U13</f>
        <v>1E-10</v>
      </c>
      <c r="AJ13" s="30">
        <f>'[1]OMM2 104 (2)'!V13</f>
        <v>1E-10</v>
      </c>
      <c r="AK13" s="30">
        <f t="shared" si="4"/>
        <v>1E-10</v>
      </c>
      <c r="AL13" s="30">
        <f t="shared" si="9"/>
        <v>1E-10</v>
      </c>
      <c r="AM13" s="30">
        <f t="shared" si="9"/>
        <v>1E-10</v>
      </c>
    </row>
    <row r="14" spans="1:39" x14ac:dyDescent="0.25">
      <c r="A14" s="23" t="str">
        <f>'[1]OMM2 104'!A14</f>
        <v xml:space="preserve">      'pocl'</v>
      </c>
      <c r="B14" s="23">
        <f>'[1]OMM2 104'!B14</f>
        <v>1E-10</v>
      </c>
      <c r="C14" s="23">
        <f>'[1]OMM2 104'!C14</f>
        <v>1E-10</v>
      </c>
      <c r="D14" s="23" t="str">
        <f>'[1]OMM2 104'!D14</f>
        <v xml:space="preserve">        ''</v>
      </c>
      <c r="E14" s="23" t="str">
        <f>'[1]OMM2 104'!E14</f>
        <v xml:space="preserve">        ''</v>
      </c>
      <c r="F14" s="23" t="str">
        <f>'[1]OMM2 104'!F14</f>
        <v xml:space="preserve"> 'OGM_poc_swi'</v>
      </c>
      <c r="G14" s="23">
        <f>'[1]OMM2 104'!G14</f>
        <v>0.5</v>
      </c>
      <c r="H14" s="23">
        <f>'[1]OMM2 104'!H14</f>
        <v>-999</v>
      </c>
      <c r="I14" s="30">
        <f t="shared" si="5"/>
        <v>1E-10</v>
      </c>
      <c r="J14" s="30">
        <f t="shared" si="0"/>
        <v>1E-10</v>
      </c>
      <c r="K14" s="30">
        <f t="shared" si="0"/>
        <v>1E-10</v>
      </c>
      <c r="L14" s="30">
        <f>'[1]OMM2 104 (2)'!I14</f>
        <v>1E-10</v>
      </c>
      <c r="M14" s="30">
        <f t="shared" si="1"/>
        <v>1E-10</v>
      </c>
      <c r="N14" s="30">
        <f t="shared" si="1"/>
        <v>1E-10</v>
      </c>
      <c r="O14" s="30">
        <f t="shared" si="1"/>
        <v>1E-10</v>
      </c>
      <c r="P14" s="30">
        <f t="shared" si="1"/>
        <v>1E-10</v>
      </c>
      <c r="Q14" s="30">
        <f>'[1]OMM2 104 (2)'!O14</f>
        <v>1E-10</v>
      </c>
      <c r="R14" s="30">
        <f t="shared" si="1"/>
        <v>1E-10</v>
      </c>
      <c r="S14" s="30">
        <f>'[1]OMM2 104 (2)'!J14</f>
        <v>1E-10</v>
      </c>
      <c r="T14" s="30">
        <f>'[1]OMM2 104 (2)'!P14</f>
        <v>1E-10</v>
      </c>
      <c r="U14" s="30">
        <f t="shared" si="6"/>
        <v>1E-10</v>
      </c>
      <c r="V14" s="30">
        <f t="shared" si="6"/>
        <v>1E-10</v>
      </c>
      <c r="W14" s="30">
        <f>'[1]OMM2 104 (2)'!Q14</f>
        <v>1E-10</v>
      </c>
      <c r="X14" s="30">
        <f t="shared" si="7"/>
        <v>1E-10</v>
      </c>
      <c r="Y14" s="30">
        <f>'[1]OMM2 104 (2)'!R14</f>
        <v>1E-10</v>
      </c>
      <c r="Z14" s="30">
        <f>'[1]OMM2 104 (2)'!K14</f>
        <v>1E-10</v>
      </c>
      <c r="AA14" s="30">
        <f t="shared" si="8"/>
        <v>1E-10</v>
      </c>
      <c r="AB14" s="30">
        <f t="shared" si="2"/>
        <v>1E-10</v>
      </c>
      <c r="AC14" s="30">
        <f>'[1]OMM2 104 (2)'!L14</f>
        <v>1E-10</v>
      </c>
      <c r="AD14" s="30">
        <f t="shared" si="3"/>
        <v>1E-10</v>
      </c>
      <c r="AE14" s="30">
        <f>'[1]OMM2 104 (2)'!M14</f>
        <v>1E-10</v>
      </c>
      <c r="AF14" s="30">
        <f>'[1]OMM2 104 (2)'!S14</f>
        <v>1E-10</v>
      </c>
      <c r="AG14" s="30">
        <f>'[1]OMM2 104 (2)'!T14</f>
        <v>1E-10</v>
      </c>
      <c r="AH14" s="30">
        <f>'[1]OMM2 104 (2)'!N14</f>
        <v>1E-10</v>
      </c>
      <c r="AI14" s="30">
        <f>'[1]OMM2 104 (2)'!U14</f>
        <v>1E-10</v>
      </c>
      <c r="AJ14" s="30">
        <f>'[1]OMM2 104 (2)'!V14</f>
        <v>1E-10</v>
      </c>
      <c r="AK14" s="30">
        <f t="shared" si="4"/>
        <v>1E-10</v>
      </c>
      <c r="AL14" s="30">
        <f t="shared" si="9"/>
        <v>1E-10</v>
      </c>
      <c r="AM14" s="30">
        <f t="shared" si="9"/>
        <v>1E-10</v>
      </c>
    </row>
    <row r="15" spans="1:39" x14ac:dyDescent="0.25">
      <c r="A15" s="23" t="str">
        <f>'[1]OMM2 104'!A15</f>
        <v xml:space="preserve">      'pocr'</v>
      </c>
      <c r="B15" s="23">
        <f>'[1]OMM2 104'!B15</f>
        <v>1E-10</v>
      </c>
      <c r="C15" s="23">
        <f>'[1]OMM2 104'!C15</f>
        <v>1E-10</v>
      </c>
      <c r="D15" s="23" t="str">
        <f>'[1]OMM2 104'!D15</f>
        <v xml:space="preserve">        ''</v>
      </c>
      <c r="E15" s="23" t="str">
        <f>'[1]OMM2 104'!E15</f>
        <v xml:space="preserve">        ''</v>
      </c>
      <c r="F15" s="23" t="str">
        <f>'[1]OMM2 104'!F15</f>
        <v xml:space="preserve"> 'OGM_poc_swi'</v>
      </c>
      <c r="G15" s="23">
        <f>'[1]OMM2 104'!G15</f>
        <v>0.5</v>
      </c>
      <c r="H15" s="23">
        <f>'[1]OMM2 104'!H15</f>
        <v>-999</v>
      </c>
      <c r="I15" s="30">
        <f t="shared" si="5"/>
        <v>4050000</v>
      </c>
      <c r="J15" s="30">
        <f t="shared" si="0"/>
        <v>4050000</v>
      </c>
      <c r="K15" s="30">
        <f t="shared" si="0"/>
        <v>4050000</v>
      </c>
      <c r="L15" s="30">
        <f>'[1]OMM2 104 (2)'!I15</f>
        <v>4050000</v>
      </c>
      <c r="M15" s="30">
        <f t="shared" si="1"/>
        <v>4050000</v>
      </c>
      <c r="N15" s="30">
        <f t="shared" si="1"/>
        <v>4050000</v>
      </c>
      <c r="O15" s="30">
        <f t="shared" si="1"/>
        <v>4050000</v>
      </c>
      <c r="P15" s="30">
        <f t="shared" si="1"/>
        <v>4050000</v>
      </c>
      <c r="Q15" s="30">
        <f>'[1]OMM2 104 (2)'!O15</f>
        <v>9000000</v>
      </c>
      <c r="R15" s="30">
        <f t="shared" si="1"/>
        <v>4050000</v>
      </c>
      <c r="S15" s="30">
        <f>'[1]OMM2 104 (2)'!J15</f>
        <v>1900000</v>
      </c>
      <c r="T15" s="30">
        <f>'[1]OMM2 104 (2)'!P15</f>
        <v>3525000</v>
      </c>
      <c r="U15" s="30">
        <f t="shared" si="6"/>
        <v>1900000</v>
      </c>
      <c r="V15" s="30">
        <f t="shared" si="6"/>
        <v>1900000</v>
      </c>
      <c r="W15" s="30">
        <f>'[1]OMM2 104 (2)'!Q15</f>
        <v>5325000</v>
      </c>
      <c r="X15" s="30">
        <f t="shared" si="7"/>
        <v>2700000</v>
      </c>
      <c r="Y15" s="30">
        <f>'[1]OMM2 104 (2)'!R15</f>
        <v>2700000</v>
      </c>
      <c r="Z15" s="30">
        <f>'[1]OMM2 104 (2)'!K15</f>
        <v>710000</v>
      </c>
      <c r="AA15" s="30">
        <f t="shared" si="8"/>
        <v>2700000</v>
      </c>
      <c r="AB15" s="30">
        <f t="shared" si="2"/>
        <v>1500000</v>
      </c>
      <c r="AC15" s="30">
        <f>'[1]OMM2 104 (2)'!L15</f>
        <v>4050000</v>
      </c>
      <c r="AD15" s="30">
        <f t="shared" si="3"/>
        <v>1500000</v>
      </c>
      <c r="AE15" s="30">
        <f>'[1]OMM2 104 (2)'!M15</f>
        <v>1500000</v>
      </c>
      <c r="AF15" s="30">
        <f>'[1]OMM2 104 (2)'!S15</f>
        <v>5175000</v>
      </c>
      <c r="AG15" s="30">
        <f>'[1]OMM2 104 (2)'!T15</f>
        <v>24000000</v>
      </c>
      <c r="AH15" s="30">
        <f>'[1]OMM2 104 (2)'!N15</f>
        <v>2520000</v>
      </c>
      <c r="AI15" s="30">
        <f>'[1]OMM2 104 (2)'!U15</f>
        <v>10000000</v>
      </c>
      <c r="AJ15" s="30">
        <f>'[1]OMM2 104 (2)'!V15</f>
        <v>610000</v>
      </c>
      <c r="AK15" s="30">
        <f t="shared" si="4"/>
        <v>2520000</v>
      </c>
      <c r="AL15" s="30">
        <f t="shared" si="9"/>
        <v>10000000</v>
      </c>
      <c r="AM15" s="30">
        <f t="shared" si="9"/>
        <v>610000</v>
      </c>
    </row>
    <row r="16" spans="1:39" x14ac:dyDescent="0.25">
      <c r="A16" s="23" t="str">
        <f>'[1]OMM2 104'!A16</f>
        <v xml:space="preserve">      'ponl'</v>
      </c>
      <c r="B16" s="23">
        <f>'[1]OMM2 104'!B16</f>
        <v>1E-10</v>
      </c>
      <c r="C16" s="23">
        <f>'[1]OMM2 104'!C16</f>
        <v>1E-10</v>
      </c>
      <c r="D16" s="23" t="str">
        <f>'[1]OMM2 104'!D16</f>
        <v xml:space="preserve">        ''</v>
      </c>
      <c r="E16" s="23" t="str">
        <f>'[1]OMM2 104'!E16</f>
        <v xml:space="preserve">        ''</v>
      </c>
      <c r="F16" s="23" t="str">
        <f>'[1]OMM2 104'!F16</f>
        <v xml:space="preserve"> 'OGM_pon_swi'</v>
      </c>
      <c r="G16" s="23">
        <f>'[1]OMM2 104'!G16</f>
        <v>0.5</v>
      </c>
      <c r="H16" s="23">
        <f>'[1]OMM2 104'!H16</f>
        <v>-999</v>
      </c>
      <c r="I16" s="30">
        <f t="shared" si="5"/>
        <v>1E-10</v>
      </c>
      <c r="J16" s="30">
        <f t="shared" si="0"/>
        <v>1E-10</v>
      </c>
      <c r="K16" s="30">
        <f t="shared" si="0"/>
        <v>1E-10</v>
      </c>
      <c r="L16" s="30">
        <f>'[1]OMM2 104 (2)'!I16</f>
        <v>1E-10</v>
      </c>
      <c r="M16" s="30">
        <f t="shared" si="1"/>
        <v>1E-10</v>
      </c>
      <c r="N16" s="30">
        <f t="shared" si="1"/>
        <v>1E-10</v>
      </c>
      <c r="O16" s="30">
        <f t="shared" si="1"/>
        <v>1E-10</v>
      </c>
      <c r="P16" s="30">
        <f t="shared" si="1"/>
        <v>1E-10</v>
      </c>
      <c r="Q16" s="30">
        <f>'[1]OMM2 104 (2)'!O16</f>
        <v>1E-10</v>
      </c>
      <c r="R16" s="30">
        <f t="shared" si="1"/>
        <v>1E-10</v>
      </c>
      <c r="S16" s="30">
        <f>'[1]OMM2 104 (2)'!J16</f>
        <v>1E-10</v>
      </c>
      <c r="T16" s="30">
        <f>'[1]OMM2 104 (2)'!P16</f>
        <v>1E-10</v>
      </c>
      <c r="U16" s="30">
        <f t="shared" si="6"/>
        <v>1E-10</v>
      </c>
      <c r="V16" s="30">
        <f t="shared" si="6"/>
        <v>1E-10</v>
      </c>
      <c r="W16" s="30">
        <f>'[1]OMM2 104 (2)'!Q16</f>
        <v>1E-10</v>
      </c>
      <c r="X16" s="30">
        <f t="shared" si="7"/>
        <v>1E-10</v>
      </c>
      <c r="Y16" s="30">
        <f>'[1]OMM2 104 (2)'!R16</f>
        <v>1E-10</v>
      </c>
      <c r="Z16" s="30">
        <f>'[1]OMM2 104 (2)'!K16</f>
        <v>1E-10</v>
      </c>
      <c r="AA16" s="30">
        <f t="shared" si="8"/>
        <v>1E-10</v>
      </c>
      <c r="AB16" s="30">
        <f t="shared" si="2"/>
        <v>1E-10</v>
      </c>
      <c r="AC16" s="30">
        <f>'[1]OMM2 104 (2)'!L16</f>
        <v>1E-10</v>
      </c>
      <c r="AD16" s="30">
        <f t="shared" si="3"/>
        <v>1E-10</v>
      </c>
      <c r="AE16" s="30">
        <f>'[1]OMM2 104 (2)'!M16</f>
        <v>1E-10</v>
      </c>
      <c r="AF16" s="30">
        <f>'[1]OMM2 104 (2)'!S16</f>
        <v>1E-10</v>
      </c>
      <c r="AG16" s="30">
        <f>'[1]OMM2 104 (2)'!T16</f>
        <v>1E-10</v>
      </c>
      <c r="AH16" s="30">
        <f>'[1]OMM2 104 (2)'!N16</f>
        <v>1E-10</v>
      </c>
      <c r="AI16" s="30">
        <f>'[1]OMM2 104 (2)'!U16</f>
        <v>1E-10</v>
      </c>
      <c r="AJ16" s="30">
        <f>'[1]OMM2 104 (2)'!V16</f>
        <v>1E-10</v>
      </c>
      <c r="AK16" s="30">
        <f t="shared" si="4"/>
        <v>1E-10</v>
      </c>
      <c r="AL16" s="30">
        <f t="shared" si="9"/>
        <v>1E-10</v>
      </c>
      <c r="AM16" s="30">
        <f t="shared" si="9"/>
        <v>1E-10</v>
      </c>
    </row>
    <row r="17" spans="1:39" x14ac:dyDescent="0.25">
      <c r="A17" s="23" t="str">
        <f>'[1]OMM2 104'!A17</f>
        <v xml:space="preserve">      'ponr'</v>
      </c>
      <c r="B17" s="23">
        <f>'[1]OMM2 104'!B17</f>
        <v>1E-10</v>
      </c>
      <c r="C17" s="23">
        <f>'[1]OMM2 104'!C17</f>
        <v>1E-10</v>
      </c>
      <c r="D17" s="23" t="str">
        <f>'[1]OMM2 104'!D17</f>
        <v xml:space="preserve">        ''</v>
      </c>
      <c r="E17" s="23" t="str">
        <f>'[1]OMM2 104'!E17</f>
        <v xml:space="preserve">        ''</v>
      </c>
      <c r="F17" s="23" t="str">
        <f>'[1]OMM2 104'!F17</f>
        <v xml:space="preserve"> 'OGM_pon_swi'</v>
      </c>
      <c r="G17" s="23">
        <f>'[1]OMM2 104'!G17</f>
        <v>0.5</v>
      </c>
      <c r="H17" s="23">
        <f>'[1]OMM2 104'!H17</f>
        <v>-999</v>
      </c>
      <c r="I17" s="30">
        <f t="shared" si="5"/>
        <v>500000</v>
      </c>
      <c r="J17" s="30">
        <f t="shared" si="0"/>
        <v>500000</v>
      </c>
      <c r="K17" s="30">
        <f t="shared" si="0"/>
        <v>500000</v>
      </c>
      <c r="L17" s="30">
        <f>'[1]OMM2 104 (2)'!I17</f>
        <v>500000</v>
      </c>
      <c r="M17" s="30">
        <f t="shared" si="1"/>
        <v>500000</v>
      </c>
      <c r="N17" s="30">
        <f t="shared" si="1"/>
        <v>500000</v>
      </c>
      <c r="O17" s="30">
        <f t="shared" si="1"/>
        <v>500000</v>
      </c>
      <c r="P17" s="30">
        <f t="shared" si="1"/>
        <v>500000</v>
      </c>
      <c r="Q17" s="30">
        <f>'[1]OMM2 104 (2)'!O17</f>
        <v>1000000</v>
      </c>
      <c r="R17" s="30">
        <f t="shared" si="1"/>
        <v>500000</v>
      </c>
      <c r="S17" s="30">
        <f>'[1]OMM2 104 (2)'!J17</f>
        <v>50000</v>
      </c>
      <c r="T17" s="30">
        <f>'[1]OMM2 104 (2)'!P17</f>
        <v>500000</v>
      </c>
      <c r="U17" s="30">
        <f t="shared" si="6"/>
        <v>50000</v>
      </c>
      <c r="V17" s="30">
        <f t="shared" si="6"/>
        <v>50000</v>
      </c>
      <c r="W17" s="31">
        <f>'[1]OMM2 104 (2)'!Q17</f>
        <v>500000</v>
      </c>
      <c r="X17" s="30">
        <f t="shared" si="7"/>
        <v>500000</v>
      </c>
      <c r="Y17" s="30">
        <f>'[1]OMM2 104 (2)'!R17</f>
        <v>500000</v>
      </c>
      <c r="Z17" s="30">
        <f>'[1]OMM2 104 (2)'!K17</f>
        <v>500000</v>
      </c>
      <c r="AA17" s="30">
        <f t="shared" si="8"/>
        <v>500000</v>
      </c>
      <c r="AB17" s="30">
        <f t="shared" si="2"/>
        <v>1000000</v>
      </c>
      <c r="AC17" s="31">
        <f>'[1]OMM2 104 (2)'!L17</f>
        <v>5000000</v>
      </c>
      <c r="AD17" s="30">
        <f t="shared" si="3"/>
        <v>1000000</v>
      </c>
      <c r="AE17" s="30">
        <f>'[1]OMM2 104 (2)'!M17</f>
        <v>1000000</v>
      </c>
      <c r="AF17" s="30">
        <f>'[1]OMM2 104 (2)'!S17</f>
        <v>5000000</v>
      </c>
      <c r="AG17" s="30">
        <f>'[1]OMM2 104 (2)'!T17</f>
        <v>1000000</v>
      </c>
      <c r="AH17" s="30">
        <f>'[1]OMM2 104 (2)'!N17</f>
        <v>1000000</v>
      </c>
      <c r="AI17" s="30">
        <f>'[1]OMM2 104 (2)'!U17</f>
        <v>1000000</v>
      </c>
      <c r="AJ17" s="30">
        <f>'[1]OMM2 104 (2)'!V17</f>
        <v>1000000</v>
      </c>
      <c r="AK17" s="30">
        <f t="shared" si="4"/>
        <v>1000000</v>
      </c>
      <c r="AL17" s="30">
        <f>AI17</f>
        <v>1000000</v>
      </c>
      <c r="AM17" s="30">
        <f t="shared" si="9"/>
        <v>1000000</v>
      </c>
    </row>
    <row r="18" spans="1:39" x14ac:dyDescent="0.25">
      <c r="A18" s="23" t="str">
        <f>'[1]OMM2 104'!A18</f>
        <v xml:space="preserve">      'popl'</v>
      </c>
      <c r="B18" s="23">
        <f>'[1]OMM2 104'!B18</f>
        <v>1E-10</v>
      </c>
      <c r="C18" s="23">
        <f>'[1]OMM2 104'!C18</f>
        <v>1E-10</v>
      </c>
      <c r="D18" s="23" t="str">
        <f>'[1]OMM2 104'!D18</f>
        <v xml:space="preserve">        ''</v>
      </c>
      <c r="E18" s="23" t="str">
        <f>'[1]OMM2 104'!E18</f>
        <v xml:space="preserve">        ''</v>
      </c>
      <c r="F18" s="23" t="str">
        <f>'[1]OMM2 104'!F18</f>
        <v xml:space="preserve"> 'OGM_pop_swi'</v>
      </c>
      <c r="G18" s="23">
        <f>'[1]OMM2 104'!G18</f>
        <v>0.5</v>
      </c>
      <c r="H18" s="23">
        <f>'[1]OMM2 104'!H18</f>
        <v>-999</v>
      </c>
      <c r="I18" s="30">
        <f t="shared" si="5"/>
        <v>1E-10</v>
      </c>
      <c r="J18" s="30">
        <f t="shared" si="5"/>
        <v>1E-10</v>
      </c>
      <c r="K18" s="30">
        <f t="shared" si="5"/>
        <v>1E-10</v>
      </c>
      <c r="L18" s="30">
        <f>'[1]OMM2 104 (2)'!I18</f>
        <v>1E-10</v>
      </c>
      <c r="M18" s="30">
        <f t="shared" ref="M18:R45" si="10">$L18</f>
        <v>1E-10</v>
      </c>
      <c r="N18" s="30">
        <f t="shared" si="10"/>
        <v>1E-10</v>
      </c>
      <c r="O18" s="30">
        <f t="shared" si="10"/>
        <v>1E-10</v>
      </c>
      <c r="P18" s="30">
        <f t="shared" si="10"/>
        <v>1E-10</v>
      </c>
      <c r="Q18" s="30">
        <f>'[1]OMM2 104 (2)'!O18</f>
        <v>1E-10</v>
      </c>
      <c r="R18" s="30">
        <f t="shared" si="10"/>
        <v>1E-10</v>
      </c>
      <c r="S18" s="30">
        <f>'[1]OMM2 104 (2)'!J18</f>
        <v>1E-10</v>
      </c>
      <c r="T18" s="30">
        <f>'[1]OMM2 104 (2)'!P18</f>
        <v>1E-10</v>
      </c>
      <c r="U18" s="30">
        <f t="shared" si="6"/>
        <v>1E-10</v>
      </c>
      <c r="V18" s="30">
        <f t="shared" si="6"/>
        <v>1E-10</v>
      </c>
      <c r="W18" s="30">
        <f>'[1]OMM2 104 (2)'!Q18</f>
        <v>1E-10</v>
      </c>
      <c r="X18" s="30">
        <f t="shared" si="7"/>
        <v>1E-10</v>
      </c>
      <c r="Y18" s="30">
        <f>'[1]OMM2 104 (2)'!R18</f>
        <v>1E-10</v>
      </c>
      <c r="Z18" s="30">
        <f>'[1]OMM2 104 (2)'!K18</f>
        <v>1E-10</v>
      </c>
      <c r="AA18" s="30">
        <f t="shared" si="8"/>
        <v>1E-10</v>
      </c>
      <c r="AB18" s="30">
        <f t="shared" si="2"/>
        <v>1E-10</v>
      </c>
      <c r="AC18" s="30">
        <f>'[1]OMM2 104 (2)'!L18</f>
        <v>1E-10</v>
      </c>
      <c r="AD18" s="30">
        <f t="shared" si="3"/>
        <v>1E-10</v>
      </c>
      <c r="AE18" s="30">
        <f>'[1]OMM2 104 (2)'!M18</f>
        <v>1E-10</v>
      </c>
      <c r="AF18" s="30">
        <f>'[1]OMM2 104 (2)'!S18</f>
        <v>1E-10</v>
      </c>
      <c r="AG18" s="30">
        <f>'[1]OMM2 104 (2)'!T18</f>
        <v>1E-10</v>
      </c>
      <c r="AH18" s="30">
        <f>'[1]OMM2 104 (2)'!N18</f>
        <v>1E-10</v>
      </c>
      <c r="AI18" s="30">
        <f>'[1]OMM2 104 (2)'!U18</f>
        <v>1E-10</v>
      </c>
      <c r="AJ18" s="30">
        <f>'[1]OMM2 104 (2)'!V18</f>
        <v>1E-10</v>
      </c>
      <c r="AK18" s="30">
        <f t="shared" si="4"/>
        <v>1E-10</v>
      </c>
      <c r="AL18" s="30">
        <f t="shared" si="9"/>
        <v>1E-10</v>
      </c>
      <c r="AM18" s="30">
        <f t="shared" si="9"/>
        <v>1E-10</v>
      </c>
    </row>
    <row r="19" spans="1:39" x14ac:dyDescent="0.25">
      <c r="A19" s="23" t="str">
        <f>'[1]OMM2 104'!A19</f>
        <v xml:space="preserve">      'popr'</v>
      </c>
      <c r="B19" s="23">
        <f>'[1]OMM2 104'!B19</f>
        <v>1E-10</v>
      </c>
      <c r="C19" s="23">
        <f>'[1]OMM2 104'!C19</f>
        <v>1E-10</v>
      </c>
      <c r="D19" s="23" t="str">
        <f>'[1]OMM2 104'!D19</f>
        <v xml:space="preserve">        ''</v>
      </c>
      <c r="E19" s="23" t="str">
        <f>'[1]OMM2 104'!E19</f>
        <v xml:space="preserve">        ''</v>
      </c>
      <c r="F19" s="23" t="str">
        <f>'[1]OMM2 104'!F19</f>
        <v xml:space="preserve"> 'OGM_pop_swi'</v>
      </c>
      <c r="G19" s="23">
        <f>'[1]OMM2 104'!G19</f>
        <v>0.5</v>
      </c>
      <c r="H19" s="23">
        <f>'[1]OMM2 104'!H19</f>
        <v>-999</v>
      </c>
      <c r="I19" s="30">
        <f t="shared" si="5"/>
        <v>18600</v>
      </c>
      <c r="J19" s="30">
        <f t="shared" si="5"/>
        <v>18600</v>
      </c>
      <c r="K19" s="30">
        <f t="shared" si="5"/>
        <v>18600</v>
      </c>
      <c r="L19" s="30">
        <f>'[1]OMM2 104 (2)'!I19</f>
        <v>18600</v>
      </c>
      <c r="M19" s="30">
        <f t="shared" si="10"/>
        <v>18600</v>
      </c>
      <c r="N19" s="30">
        <f t="shared" si="10"/>
        <v>18600</v>
      </c>
      <c r="O19" s="30">
        <f t="shared" si="10"/>
        <v>18600</v>
      </c>
      <c r="P19" s="30">
        <f t="shared" si="10"/>
        <v>18600</v>
      </c>
      <c r="Q19" s="30">
        <f>'[1]OMM2 104 (2)'!O19</f>
        <v>12150</v>
      </c>
      <c r="R19" s="30">
        <f t="shared" si="10"/>
        <v>18600</v>
      </c>
      <c r="S19" s="30">
        <f>'[1]OMM2 104 (2)'!J19</f>
        <v>6600</v>
      </c>
      <c r="T19" s="30">
        <f>'[1]OMM2 104 (2)'!P19</f>
        <v>36</v>
      </c>
      <c r="U19" s="30">
        <f t="shared" si="6"/>
        <v>6600</v>
      </c>
      <c r="V19" s="30">
        <f t="shared" si="6"/>
        <v>6600</v>
      </c>
      <c r="W19" s="30">
        <f>'[1]OMM2 104 (2)'!Q19</f>
        <v>390</v>
      </c>
      <c r="X19" s="30">
        <f t="shared" si="7"/>
        <v>5940</v>
      </c>
      <c r="Y19" s="30">
        <f>'[1]OMM2 104 (2)'!R19</f>
        <v>5940</v>
      </c>
      <c r="Z19" s="30">
        <f>'[1]OMM2 104 (2)'!K19</f>
        <v>19200</v>
      </c>
      <c r="AA19" s="30">
        <f t="shared" si="8"/>
        <v>5940</v>
      </c>
      <c r="AB19" s="30">
        <f t="shared" si="2"/>
        <v>10000</v>
      </c>
      <c r="AC19" s="30">
        <f>'[1]OMM2 104 (2)'!L19</f>
        <v>420</v>
      </c>
      <c r="AD19" s="30">
        <f t="shared" si="3"/>
        <v>10000</v>
      </c>
      <c r="AE19" s="30">
        <f>'[1]OMM2 104 (2)'!M19</f>
        <v>10000</v>
      </c>
      <c r="AF19" s="30">
        <f>'[1]OMM2 104 (2)'!S19</f>
        <v>390</v>
      </c>
      <c r="AG19" s="30">
        <f>'[1]OMM2 104 (2)'!T19</f>
        <v>78000</v>
      </c>
      <c r="AH19" s="30">
        <f>'[1]OMM2 104 (2)'!N19</f>
        <v>10000</v>
      </c>
      <c r="AI19" s="30">
        <f>'[1]OMM2 104 (2)'!U19</f>
        <v>525</v>
      </c>
      <c r="AJ19" s="30">
        <f>'[1]OMM2 104 (2)'!V19</f>
        <v>10000</v>
      </c>
      <c r="AK19" s="30">
        <f t="shared" si="4"/>
        <v>10000</v>
      </c>
      <c r="AL19" s="30">
        <f t="shared" si="9"/>
        <v>525</v>
      </c>
      <c r="AM19" s="30">
        <f t="shared" si="9"/>
        <v>10000</v>
      </c>
    </row>
    <row r="20" spans="1:39" x14ac:dyDescent="0.25">
      <c r="A20" s="23" t="str">
        <f>'[1]OMM2 104'!A20</f>
        <v xml:space="preserve">       'oxy'</v>
      </c>
      <c r="B20" s="23">
        <f>'[1]OMM2 104'!B20</f>
        <v>233</v>
      </c>
      <c r="C20" s="23">
        <f>'[1]OMM2 104'!C20</f>
        <v>1E-10</v>
      </c>
      <c r="D20" s="23" t="str">
        <f>'[1]OMM2 104'!D20</f>
        <v xml:space="preserve"> 'OXY_oxy'</v>
      </c>
      <c r="E20" s="23" t="str">
        <f>'[1]OMM2 104'!E20</f>
        <v xml:space="preserve"> 'SDF_Fsed_oxy'</v>
      </c>
      <c r="F20" s="23" t="str">
        <f>'[1]OMM2 104'!F20</f>
        <v xml:space="preserve">   ''</v>
      </c>
      <c r="G20" s="23">
        <f>'[1]OMM2 104'!G20</f>
        <v>1</v>
      </c>
      <c r="H20" s="23">
        <f>'[1]OMM2 104'!H20</f>
        <v>-999</v>
      </c>
      <c r="I20" s="30">
        <f t="shared" si="5"/>
        <v>23.3</v>
      </c>
      <c r="J20" s="30">
        <f t="shared" si="5"/>
        <v>23.3</v>
      </c>
      <c r="K20" s="30">
        <f t="shared" si="5"/>
        <v>23.3</v>
      </c>
      <c r="L20" s="30">
        <f>'[1]OMM2 104 (2)'!I20</f>
        <v>23.3</v>
      </c>
      <c r="M20" s="30">
        <f t="shared" si="10"/>
        <v>23.3</v>
      </c>
      <c r="N20" s="30">
        <f t="shared" si="10"/>
        <v>23.3</v>
      </c>
      <c r="O20" s="30">
        <f t="shared" si="10"/>
        <v>23.3</v>
      </c>
      <c r="P20" s="30">
        <f t="shared" si="10"/>
        <v>23.3</v>
      </c>
      <c r="Q20" s="30">
        <f>'[1]OMM2 104 (2)'!O20</f>
        <v>23.3</v>
      </c>
      <c r="R20" s="30">
        <f t="shared" si="10"/>
        <v>23.3</v>
      </c>
      <c r="S20" s="30">
        <f>'[1]OMM2 104 (2)'!J20</f>
        <v>1E-10</v>
      </c>
      <c r="T20" s="30">
        <f>'[1]OMM2 104 (2)'!P20</f>
        <v>1E-10</v>
      </c>
      <c r="U20" s="30">
        <f t="shared" si="6"/>
        <v>1E-10</v>
      </c>
      <c r="V20" s="30">
        <f t="shared" si="6"/>
        <v>1E-10</v>
      </c>
      <c r="W20" s="30">
        <f>'[1]OMM2 104 (2)'!Q20</f>
        <v>1E-10</v>
      </c>
      <c r="X20" s="30">
        <f t="shared" si="7"/>
        <v>1E-10</v>
      </c>
      <c r="Y20" s="30">
        <f>'[1]OMM2 104 (2)'!R20</f>
        <v>1E-10</v>
      </c>
      <c r="Z20" s="30">
        <f>'[1]OMM2 104 (2)'!K20</f>
        <v>1E-10</v>
      </c>
      <c r="AA20" s="30">
        <f t="shared" si="8"/>
        <v>1E-10</v>
      </c>
      <c r="AB20" s="30">
        <f t="shared" si="2"/>
        <v>1E-10</v>
      </c>
      <c r="AC20" s="30">
        <f>'[1]OMM2 104 (2)'!L20</f>
        <v>1E-10</v>
      </c>
      <c r="AD20" s="30">
        <f t="shared" si="3"/>
        <v>1E-10</v>
      </c>
      <c r="AE20" s="30">
        <f>'[1]OMM2 104 (2)'!M20</f>
        <v>1E-10</v>
      </c>
      <c r="AF20" s="30">
        <f>'[1]OMM2 104 (2)'!S20</f>
        <v>1E-10</v>
      </c>
      <c r="AG20" s="30">
        <f>'[1]OMM2 104 (2)'!T20</f>
        <v>1E-10</v>
      </c>
      <c r="AH20" s="30">
        <f>'[1]OMM2 104 (2)'!N20</f>
        <v>1E-10</v>
      </c>
      <c r="AI20" s="30">
        <f>'[1]OMM2 104 (2)'!U20</f>
        <v>1E-10</v>
      </c>
      <c r="AJ20" s="30">
        <f>'[1]OMM2 104 (2)'!V20</f>
        <v>1E-10</v>
      </c>
      <c r="AK20" s="30">
        <f t="shared" si="4"/>
        <v>1E-10</v>
      </c>
      <c r="AL20" s="30">
        <f t="shared" si="9"/>
        <v>1E-10</v>
      </c>
      <c r="AM20" s="30">
        <f t="shared" si="9"/>
        <v>1E-10</v>
      </c>
    </row>
    <row r="21" spans="1:39" x14ac:dyDescent="0.25">
      <c r="A21" s="23" t="str">
        <f>'[1]OMM2 104'!A21</f>
        <v xml:space="preserve">       'nit'</v>
      </c>
      <c r="B21" s="23">
        <f>'[1]OMM2 104'!B21</f>
        <v>1E-10</v>
      </c>
      <c r="C21" s="23">
        <f>'[1]OMM2 104'!C21</f>
        <v>1E-10</v>
      </c>
      <c r="D21" s="23" t="str">
        <f>'[1]OMM2 104'!D21</f>
        <v xml:space="preserve"> 'NIT_nit'</v>
      </c>
      <c r="E21" s="23" t="str">
        <f>'[1]OMM2 104'!E21</f>
        <v xml:space="preserve"> 'SDF_Fsed_nit'</v>
      </c>
      <c r="F21" s="23" t="str">
        <f>'[1]OMM2 104'!F21</f>
        <v xml:space="preserve">   ''</v>
      </c>
      <c r="G21" s="23">
        <f>'[1]OMM2 104'!G21</f>
        <v>1</v>
      </c>
      <c r="H21" s="23">
        <f>'[1]OMM2 104'!H21</f>
        <v>-999</v>
      </c>
      <c r="I21" s="30">
        <f t="shared" si="5"/>
        <v>1E-10</v>
      </c>
      <c r="J21" s="30">
        <f t="shared" si="5"/>
        <v>1E-10</v>
      </c>
      <c r="K21" s="30">
        <f t="shared" si="5"/>
        <v>1E-10</v>
      </c>
      <c r="L21" s="30">
        <f>'[1]OMM2 104 (2)'!I21</f>
        <v>1E-10</v>
      </c>
      <c r="M21" s="30">
        <f t="shared" si="10"/>
        <v>1E-10</v>
      </c>
      <c r="N21" s="30">
        <f t="shared" si="10"/>
        <v>1E-10</v>
      </c>
      <c r="O21" s="30">
        <f t="shared" si="10"/>
        <v>1E-10</v>
      </c>
      <c r="P21" s="30">
        <f t="shared" si="10"/>
        <v>1E-10</v>
      </c>
      <c r="Q21" s="30">
        <f>'[1]OMM2 104 (2)'!O21</f>
        <v>1E-10</v>
      </c>
      <c r="R21" s="30">
        <f t="shared" si="10"/>
        <v>1E-10</v>
      </c>
      <c r="S21" s="30">
        <f>'[1]OMM2 104 (2)'!J21</f>
        <v>1E-10</v>
      </c>
      <c r="T21" s="30">
        <f>'[1]OMM2 104 (2)'!P21</f>
        <v>1E-10</v>
      </c>
      <c r="U21" s="30">
        <f t="shared" si="6"/>
        <v>1E-10</v>
      </c>
      <c r="V21" s="30">
        <f t="shared" si="6"/>
        <v>1E-10</v>
      </c>
      <c r="W21" s="30">
        <f>'[1]OMM2 104 (2)'!Q21</f>
        <v>1E-10</v>
      </c>
      <c r="X21" s="30">
        <f t="shared" si="7"/>
        <v>1E-10</v>
      </c>
      <c r="Y21" s="30">
        <f>'[1]OMM2 104 (2)'!R21</f>
        <v>1E-10</v>
      </c>
      <c r="Z21" s="30">
        <f>'[1]OMM2 104 (2)'!K21</f>
        <v>1E-10</v>
      </c>
      <c r="AA21" s="30">
        <f t="shared" si="8"/>
        <v>1E-10</v>
      </c>
      <c r="AB21" s="30">
        <f t="shared" si="2"/>
        <v>1E-10</v>
      </c>
      <c r="AC21" s="30">
        <f>'[1]OMM2 104 (2)'!L21</f>
        <v>1E-10</v>
      </c>
      <c r="AD21" s="30">
        <f t="shared" si="3"/>
        <v>1E-10</v>
      </c>
      <c r="AE21" s="30">
        <f>'[1]OMM2 104 (2)'!M21</f>
        <v>1E-10</v>
      </c>
      <c r="AF21" s="30">
        <f>'[1]OMM2 104 (2)'!S21</f>
        <v>1E-10</v>
      </c>
      <c r="AG21" s="30">
        <f>'[1]OMM2 104 (2)'!T21</f>
        <v>1E-10</v>
      </c>
      <c r="AH21" s="30">
        <f>'[1]OMM2 104 (2)'!N21</f>
        <v>1E-10</v>
      </c>
      <c r="AI21" s="30">
        <f>'[1]OMM2 104 (2)'!U21</f>
        <v>1E-10</v>
      </c>
      <c r="AJ21" s="30">
        <f>'[1]OMM2 104 (2)'!V21</f>
        <v>1E-10</v>
      </c>
      <c r="AK21" s="30">
        <f t="shared" si="4"/>
        <v>1E-10</v>
      </c>
      <c r="AL21" s="30">
        <f t="shared" si="9"/>
        <v>1E-10</v>
      </c>
      <c r="AM21" s="30">
        <f t="shared" si="9"/>
        <v>1E-10</v>
      </c>
    </row>
    <row r="22" spans="1:39" x14ac:dyDescent="0.25">
      <c r="A22" s="23" t="str">
        <f>'[1]OMM2 104'!A22</f>
        <v xml:space="preserve">       'amm'</v>
      </c>
      <c r="B22" s="23">
        <f>'[1]OMM2 104'!B22</f>
        <v>1E-10</v>
      </c>
      <c r="C22" s="23">
        <f>'[1]OMM2 104'!C22</f>
        <v>33000</v>
      </c>
      <c r="D22" s="23" t="str">
        <f>'[1]OMM2 104'!D22</f>
        <v xml:space="preserve">  'NIT_amm'</v>
      </c>
      <c r="E22" s="23" t="str">
        <f>'[1]OMM2 104'!E22</f>
        <v xml:space="preserve"> 'SDF_Fsed_amm'</v>
      </c>
      <c r="F22" s="23" t="str">
        <f>'[1]OMM2 104'!F22</f>
        <v xml:space="preserve">   ''</v>
      </c>
      <c r="G22" s="23">
        <f>'[1]OMM2 104'!G22</f>
        <v>1</v>
      </c>
      <c r="H22" s="23">
        <f>'[1]OMM2 104'!H22</f>
        <v>-999</v>
      </c>
      <c r="I22" s="30">
        <f t="shared" si="5"/>
        <v>40</v>
      </c>
      <c r="J22" s="30">
        <f t="shared" si="5"/>
        <v>40</v>
      </c>
      <c r="K22" s="30">
        <f t="shared" si="5"/>
        <v>40</v>
      </c>
      <c r="L22" s="30">
        <f>'[1]OMM2 104 (2)'!I22</f>
        <v>40</v>
      </c>
      <c r="M22" s="30">
        <f t="shared" si="10"/>
        <v>40</v>
      </c>
      <c r="N22" s="30">
        <f t="shared" si="10"/>
        <v>40</v>
      </c>
      <c r="O22" s="30">
        <f t="shared" si="10"/>
        <v>40</v>
      </c>
      <c r="P22" s="30">
        <f t="shared" si="10"/>
        <v>40</v>
      </c>
      <c r="Q22" s="30">
        <f>'[1]OMM2 104 (2)'!O22</f>
        <v>40</v>
      </c>
      <c r="R22" s="30">
        <f t="shared" si="10"/>
        <v>40</v>
      </c>
      <c r="S22" s="30">
        <f>'[1]OMM2 104 (2)'!J22</f>
        <v>40</v>
      </c>
      <c r="T22" s="30">
        <f>'[1]OMM2 104 (2)'!P22</f>
        <v>40</v>
      </c>
      <c r="U22" s="30">
        <f t="shared" si="6"/>
        <v>40</v>
      </c>
      <c r="V22" s="30">
        <f t="shared" si="6"/>
        <v>40</v>
      </c>
      <c r="W22" s="30">
        <f>'[1]OMM2 104 (2)'!Q22</f>
        <v>100</v>
      </c>
      <c r="X22" s="30">
        <f t="shared" si="7"/>
        <v>100</v>
      </c>
      <c r="Y22" s="30">
        <f>'[1]OMM2 104 (2)'!R22</f>
        <v>100</v>
      </c>
      <c r="Z22" s="30">
        <f>'[1]OMM2 104 (2)'!K22</f>
        <v>100</v>
      </c>
      <c r="AA22" s="30">
        <f t="shared" si="8"/>
        <v>100</v>
      </c>
      <c r="AB22" s="30">
        <f t="shared" si="2"/>
        <v>200</v>
      </c>
      <c r="AC22" s="30">
        <f>'[1]OMM2 104 (2)'!L22</f>
        <v>100</v>
      </c>
      <c r="AD22" s="30">
        <f t="shared" si="3"/>
        <v>200</v>
      </c>
      <c r="AE22" s="30">
        <f>'[1]OMM2 104 (2)'!M22</f>
        <v>200</v>
      </c>
      <c r="AF22" s="30">
        <f>'[1]OMM2 104 (2)'!S22</f>
        <v>200</v>
      </c>
      <c r="AG22" s="30">
        <f>'[1]OMM2 104 (2)'!T22</f>
        <v>200</v>
      </c>
      <c r="AH22" s="30">
        <f>'[1]OMM2 104 (2)'!N22</f>
        <v>200</v>
      </c>
      <c r="AI22" s="30">
        <f>'[1]OMM2 104 (2)'!U22</f>
        <v>200</v>
      </c>
      <c r="AJ22" s="30">
        <f>'[1]OMM2 104 (2)'!V22</f>
        <v>200</v>
      </c>
      <c r="AK22" s="30">
        <f t="shared" si="4"/>
        <v>200</v>
      </c>
      <c r="AL22" s="30">
        <f t="shared" si="9"/>
        <v>200</v>
      </c>
      <c r="AM22" s="30">
        <f t="shared" si="9"/>
        <v>200</v>
      </c>
    </row>
    <row r="23" spans="1:39" x14ac:dyDescent="0.25">
      <c r="A23" s="23" t="str">
        <f>'[1]OMM2 104'!A23</f>
        <v xml:space="preserve">       'n2o'</v>
      </c>
      <c r="B23" s="23">
        <f>'[1]OMM2 104'!B23</f>
        <v>0.01</v>
      </c>
      <c r="C23" s="23">
        <f>'[1]OMM2 104'!C23</f>
        <v>1E-10</v>
      </c>
      <c r="D23" s="23" t="str">
        <f>'[1]OMM2 104'!D23</f>
        <v xml:space="preserve">        ''</v>
      </c>
      <c r="E23" s="23" t="str">
        <f>'[1]OMM2 104'!E23</f>
        <v xml:space="preserve">        ''</v>
      </c>
      <c r="F23" s="23" t="str">
        <f>'[1]OMM2 104'!F23</f>
        <v xml:space="preserve">        ''</v>
      </c>
      <c r="G23" s="23">
        <f>'[1]OMM2 104'!G23</f>
        <v>1</v>
      </c>
      <c r="H23" s="23">
        <f>'[1]OMM2 104'!H23</f>
        <v>-999</v>
      </c>
      <c r="I23" s="30">
        <f t="shared" si="5"/>
        <v>0.01</v>
      </c>
      <c r="J23" s="30">
        <f t="shared" si="5"/>
        <v>0.01</v>
      </c>
      <c r="K23" s="30">
        <f t="shared" si="5"/>
        <v>0.01</v>
      </c>
      <c r="L23" s="30">
        <f>'[1]OMM2 104 (2)'!I23</f>
        <v>0.01</v>
      </c>
      <c r="M23" s="30">
        <f t="shared" si="10"/>
        <v>0.01</v>
      </c>
      <c r="N23" s="30">
        <f t="shared" si="10"/>
        <v>0.01</v>
      </c>
      <c r="O23" s="30">
        <f t="shared" si="10"/>
        <v>0.01</v>
      </c>
      <c r="P23" s="30">
        <f t="shared" si="10"/>
        <v>0.01</v>
      </c>
      <c r="Q23" s="30">
        <f>'[1]OMM2 104 (2)'!O23</f>
        <v>0.01</v>
      </c>
      <c r="R23" s="30">
        <f t="shared" si="10"/>
        <v>0.01</v>
      </c>
      <c r="S23" s="30">
        <f>'[1]OMM2 104 (2)'!J23</f>
        <v>0.01</v>
      </c>
      <c r="T23" s="30">
        <f>'[1]OMM2 104 (2)'!P23</f>
        <v>0.01</v>
      </c>
      <c r="U23" s="30">
        <f t="shared" si="6"/>
        <v>0.01</v>
      </c>
      <c r="V23" s="30">
        <f t="shared" si="6"/>
        <v>0.01</v>
      </c>
      <c r="W23" s="30">
        <f>'[1]OMM2 104 (2)'!Q23</f>
        <v>0.01</v>
      </c>
      <c r="X23" s="30">
        <f t="shared" si="7"/>
        <v>0.01</v>
      </c>
      <c r="Y23" s="30">
        <f>'[1]OMM2 104 (2)'!R23</f>
        <v>0.01</v>
      </c>
      <c r="Z23" s="30">
        <f>'[1]OMM2 104 (2)'!K23</f>
        <v>0.01</v>
      </c>
      <c r="AA23" s="30">
        <f t="shared" si="8"/>
        <v>0.01</v>
      </c>
      <c r="AB23" s="30">
        <f t="shared" si="2"/>
        <v>0.01</v>
      </c>
      <c r="AC23" s="30">
        <f>'[1]OMM2 104 (2)'!L23</f>
        <v>0.01</v>
      </c>
      <c r="AD23" s="30">
        <f t="shared" si="3"/>
        <v>0.01</v>
      </c>
      <c r="AE23" s="30">
        <f>'[1]OMM2 104 (2)'!M23</f>
        <v>0.01</v>
      </c>
      <c r="AF23" s="30">
        <f>'[1]OMM2 104 (2)'!S23</f>
        <v>0.01</v>
      </c>
      <c r="AG23" s="30">
        <f>'[1]OMM2 104 (2)'!T23</f>
        <v>0.01</v>
      </c>
      <c r="AH23" s="30">
        <f>'[1]OMM2 104 (2)'!N23</f>
        <v>0.01</v>
      </c>
      <c r="AI23" s="30">
        <f>'[1]OMM2 104 (2)'!U23</f>
        <v>0.01</v>
      </c>
      <c r="AJ23" s="30">
        <f>'[1]OMM2 104 (2)'!V23</f>
        <v>0.01</v>
      </c>
      <c r="AK23" s="30">
        <f t="shared" si="4"/>
        <v>0.01</v>
      </c>
      <c r="AL23" s="30">
        <f t="shared" si="9"/>
        <v>0.01</v>
      </c>
      <c r="AM23" s="30">
        <f t="shared" si="9"/>
        <v>0.01</v>
      </c>
    </row>
    <row r="24" spans="1:39" x14ac:dyDescent="0.25">
      <c r="A24" s="23" t="str">
        <f>'[1]OMM2 104'!A24</f>
        <v xml:space="preserve">       'no2'</v>
      </c>
      <c r="B24" s="23">
        <f>'[1]OMM2 104'!B24</f>
        <v>1E-10</v>
      </c>
      <c r="C24" s="23">
        <f>'[1]OMM2 104'!C24</f>
        <v>1E-10</v>
      </c>
      <c r="D24" s="23" t="str">
        <f>'[1]OMM2 104'!D24</f>
        <v xml:space="preserve">        ''</v>
      </c>
      <c r="E24" s="23" t="str">
        <f>'[1]OMM2 104'!E24</f>
        <v xml:space="preserve">        ''</v>
      </c>
      <c r="F24" s="23" t="str">
        <f>'[1]OMM2 104'!F24</f>
        <v xml:space="preserve">        ''</v>
      </c>
      <c r="G24" s="23">
        <f>'[1]OMM2 104'!G24</f>
        <v>1</v>
      </c>
      <c r="H24" s="23">
        <f>'[1]OMM2 104'!H24</f>
        <v>-999</v>
      </c>
      <c r="I24" s="30">
        <f t="shared" si="5"/>
        <v>1E-10</v>
      </c>
      <c r="J24" s="30">
        <f t="shared" si="5"/>
        <v>1E-10</v>
      </c>
      <c r="K24" s="30">
        <f t="shared" si="5"/>
        <v>1E-10</v>
      </c>
      <c r="L24" s="30">
        <f>'[1]OMM2 104 (2)'!I24</f>
        <v>1E-10</v>
      </c>
      <c r="M24" s="30">
        <f t="shared" si="10"/>
        <v>1E-10</v>
      </c>
      <c r="N24" s="30">
        <f t="shared" si="10"/>
        <v>1E-10</v>
      </c>
      <c r="O24" s="30">
        <f t="shared" si="10"/>
        <v>1E-10</v>
      </c>
      <c r="P24" s="30">
        <f t="shared" si="10"/>
        <v>1E-10</v>
      </c>
      <c r="Q24" s="30">
        <f>'[1]OMM2 104 (2)'!O24</f>
        <v>1E-10</v>
      </c>
      <c r="R24" s="30">
        <f t="shared" si="10"/>
        <v>1E-10</v>
      </c>
      <c r="S24" s="30">
        <f>'[1]OMM2 104 (2)'!J24</f>
        <v>1E-10</v>
      </c>
      <c r="T24" s="30">
        <f>'[1]OMM2 104 (2)'!P24</f>
        <v>1E-10</v>
      </c>
      <c r="U24" s="30">
        <f t="shared" si="6"/>
        <v>1E-10</v>
      </c>
      <c r="V24" s="30">
        <f t="shared" si="6"/>
        <v>1E-10</v>
      </c>
      <c r="W24" s="30">
        <f>'[1]OMM2 104 (2)'!Q24</f>
        <v>1E-10</v>
      </c>
      <c r="X24" s="30">
        <f t="shared" si="7"/>
        <v>1E-10</v>
      </c>
      <c r="Y24" s="30">
        <f>'[1]OMM2 104 (2)'!R24</f>
        <v>1E-10</v>
      </c>
      <c r="Z24" s="30">
        <f>'[1]OMM2 104 (2)'!K24</f>
        <v>1E-10</v>
      </c>
      <c r="AA24" s="30">
        <f t="shared" si="8"/>
        <v>1E-10</v>
      </c>
      <c r="AB24" s="30">
        <f t="shared" si="2"/>
        <v>1E-10</v>
      </c>
      <c r="AC24" s="30">
        <f>'[1]OMM2 104 (2)'!L24</f>
        <v>1E-10</v>
      </c>
      <c r="AD24" s="30">
        <f t="shared" si="3"/>
        <v>1E-10</v>
      </c>
      <c r="AE24" s="30">
        <f>'[1]OMM2 104 (2)'!M24</f>
        <v>1E-10</v>
      </c>
      <c r="AF24" s="30">
        <f>'[1]OMM2 104 (2)'!S24</f>
        <v>1E-10</v>
      </c>
      <c r="AG24" s="30">
        <f>'[1]OMM2 104 (2)'!T24</f>
        <v>1E-10</v>
      </c>
      <c r="AH24" s="30">
        <f>'[1]OMM2 104 (2)'!N24</f>
        <v>1E-10</v>
      </c>
      <c r="AI24" s="30">
        <f>'[1]OMM2 104 (2)'!U24</f>
        <v>1E-10</v>
      </c>
      <c r="AJ24" s="30">
        <f>'[1]OMM2 104 (2)'!V24</f>
        <v>1E-10</v>
      </c>
      <c r="AK24" s="30">
        <f t="shared" si="4"/>
        <v>1E-10</v>
      </c>
      <c r="AL24" s="30">
        <f t="shared" si="9"/>
        <v>1E-10</v>
      </c>
      <c r="AM24" s="30">
        <f t="shared" si="9"/>
        <v>1E-10</v>
      </c>
    </row>
    <row r="25" spans="1:39" x14ac:dyDescent="0.25">
      <c r="A25" s="23" t="str">
        <f>'[1]OMM2 104'!A25</f>
        <v xml:space="preserve">        'n2'</v>
      </c>
      <c r="B25" s="23">
        <f>'[1]OMM2 104'!B25</f>
        <v>1E-10</v>
      </c>
      <c r="C25" s="23">
        <f>'[1]OMM2 104'!C25</f>
        <v>1E-10</v>
      </c>
      <c r="D25" s="23" t="str">
        <f>'[1]OMM2 104'!D25</f>
        <v xml:space="preserve">        ''</v>
      </c>
      <c r="E25" s="23" t="str">
        <f>'[1]OMM2 104'!E25</f>
        <v xml:space="preserve">        ''</v>
      </c>
      <c r="F25" s="23" t="str">
        <f>'[1]OMM2 104'!F25</f>
        <v xml:space="preserve">        ''</v>
      </c>
      <c r="G25" s="23">
        <f>'[1]OMM2 104'!G25</f>
        <v>1</v>
      </c>
      <c r="H25" s="23">
        <f>'[1]OMM2 104'!H25</f>
        <v>-999</v>
      </c>
      <c r="I25" s="30">
        <f t="shared" si="5"/>
        <v>1E-10</v>
      </c>
      <c r="J25" s="30">
        <f t="shared" si="5"/>
        <v>1E-10</v>
      </c>
      <c r="K25" s="30">
        <f t="shared" si="5"/>
        <v>1E-10</v>
      </c>
      <c r="L25" s="30">
        <f>'[1]OMM2 104 (2)'!I25</f>
        <v>1E-10</v>
      </c>
      <c r="M25" s="30">
        <f t="shared" si="10"/>
        <v>1E-10</v>
      </c>
      <c r="N25" s="30">
        <f t="shared" si="10"/>
        <v>1E-10</v>
      </c>
      <c r="O25" s="30">
        <f t="shared" si="10"/>
        <v>1E-10</v>
      </c>
      <c r="P25" s="30">
        <f t="shared" si="10"/>
        <v>1E-10</v>
      </c>
      <c r="Q25" s="30">
        <f>'[1]OMM2 104 (2)'!O25</f>
        <v>1E-10</v>
      </c>
      <c r="R25" s="30">
        <f t="shared" si="10"/>
        <v>1E-10</v>
      </c>
      <c r="S25" s="30">
        <f>'[1]OMM2 104 (2)'!J25</f>
        <v>1E-10</v>
      </c>
      <c r="T25" s="30">
        <f>'[1]OMM2 104 (2)'!P25</f>
        <v>1E-10</v>
      </c>
      <c r="U25" s="30">
        <f t="shared" si="6"/>
        <v>1E-10</v>
      </c>
      <c r="V25" s="30">
        <f t="shared" si="6"/>
        <v>1E-10</v>
      </c>
      <c r="W25" s="30">
        <f>'[1]OMM2 104 (2)'!Q25</f>
        <v>1E-10</v>
      </c>
      <c r="X25" s="30">
        <f t="shared" si="7"/>
        <v>1E-10</v>
      </c>
      <c r="Y25" s="30">
        <f>'[1]OMM2 104 (2)'!R25</f>
        <v>1E-10</v>
      </c>
      <c r="Z25" s="30">
        <f>'[1]OMM2 104 (2)'!K25</f>
        <v>1E-10</v>
      </c>
      <c r="AA25" s="30">
        <f t="shared" si="8"/>
        <v>1E-10</v>
      </c>
      <c r="AB25" s="30">
        <f t="shared" si="2"/>
        <v>1E-10</v>
      </c>
      <c r="AC25" s="30">
        <f>'[1]OMM2 104 (2)'!L25</f>
        <v>1E-10</v>
      </c>
      <c r="AD25" s="30">
        <f t="shared" si="3"/>
        <v>1E-10</v>
      </c>
      <c r="AE25" s="30">
        <f>'[1]OMM2 104 (2)'!M25</f>
        <v>1E-10</v>
      </c>
      <c r="AF25" s="30">
        <f>'[1]OMM2 104 (2)'!S25</f>
        <v>1E-10</v>
      </c>
      <c r="AG25" s="30">
        <f>'[1]OMM2 104 (2)'!T25</f>
        <v>1E-10</v>
      </c>
      <c r="AH25" s="30">
        <f>'[1]OMM2 104 (2)'!N25</f>
        <v>1E-10</v>
      </c>
      <c r="AI25" s="30">
        <f>'[1]OMM2 104 (2)'!U25</f>
        <v>1E-10</v>
      </c>
      <c r="AJ25" s="30">
        <f>'[1]OMM2 104 (2)'!V25</f>
        <v>1E-10</v>
      </c>
      <c r="AK25" s="30">
        <f t="shared" si="4"/>
        <v>1E-10</v>
      </c>
      <c r="AL25" s="30">
        <f t="shared" si="9"/>
        <v>1E-10</v>
      </c>
      <c r="AM25" s="30">
        <f t="shared" si="9"/>
        <v>1E-10</v>
      </c>
    </row>
    <row r="26" spans="1:39" x14ac:dyDescent="0.25">
      <c r="A26" s="23" t="str">
        <f>'[1]OMM2 104'!A26</f>
        <v xml:space="preserve">       'so4'</v>
      </c>
      <c r="B26" s="23">
        <f>'[1]OMM2 104'!B26</f>
        <v>31000</v>
      </c>
      <c r="C26" s="23">
        <f>'[1]OMM2 104'!C26</f>
        <v>35000</v>
      </c>
      <c r="D26" s="23" t="str">
        <f>'[1]OMM2 104'!D26</f>
        <v xml:space="preserve">        ''</v>
      </c>
      <c r="E26" s="23" t="str">
        <f>'[1]OMM2 104'!E26</f>
        <v xml:space="preserve">        ''</v>
      </c>
      <c r="F26" s="23" t="str">
        <f>'[1]OMM2 104'!F26</f>
        <v xml:space="preserve">        ''</v>
      </c>
      <c r="G26" s="23">
        <f>'[1]OMM2 104'!G26</f>
        <v>1</v>
      </c>
      <c r="H26" s="23">
        <f>'[1]OMM2 104'!H26</f>
        <v>-999</v>
      </c>
      <c r="I26" s="30">
        <f t="shared" si="5"/>
        <v>31000</v>
      </c>
      <c r="J26" s="30">
        <f t="shared" si="5"/>
        <v>31000</v>
      </c>
      <c r="K26" s="30">
        <f t="shared" si="5"/>
        <v>31000</v>
      </c>
      <c r="L26" s="30">
        <f>'[1]OMM2 104 (2)'!I26</f>
        <v>31000</v>
      </c>
      <c r="M26" s="30">
        <f t="shared" si="10"/>
        <v>31000</v>
      </c>
      <c r="N26" s="30">
        <f t="shared" si="10"/>
        <v>31000</v>
      </c>
      <c r="O26" s="30">
        <f t="shared" si="10"/>
        <v>31000</v>
      </c>
      <c r="P26" s="30">
        <f t="shared" si="10"/>
        <v>31000</v>
      </c>
      <c r="Q26" s="30">
        <f>'[1]OMM2 104 (2)'!O26</f>
        <v>35600</v>
      </c>
      <c r="R26" s="30">
        <f t="shared" si="10"/>
        <v>31000</v>
      </c>
      <c r="S26" s="30">
        <f>'[1]OMM2 104 (2)'!J26</f>
        <v>48000</v>
      </c>
      <c r="T26" s="30">
        <f>'[1]OMM2 104 (2)'!P26</f>
        <v>40050</v>
      </c>
      <c r="U26" s="30">
        <f t="shared" si="6"/>
        <v>48000</v>
      </c>
      <c r="V26" s="30">
        <f t="shared" si="6"/>
        <v>48000</v>
      </c>
      <c r="W26" s="30">
        <f>'[1]OMM2 104 (2)'!Q26</f>
        <v>44500</v>
      </c>
      <c r="X26" s="30">
        <f t="shared" si="7"/>
        <v>53400</v>
      </c>
      <c r="Y26" s="30">
        <f>'[1]OMM2 104 (2)'!R26</f>
        <v>53400</v>
      </c>
      <c r="Z26" s="30">
        <f>'[1]OMM2 104 (2)'!K26</f>
        <v>71000</v>
      </c>
      <c r="AA26" s="30">
        <f t="shared" si="8"/>
        <v>53400</v>
      </c>
      <c r="AB26" s="30">
        <f t="shared" si="2"/>
        <v>86000</v>
      </c>
      <c r="AC26" s="30">
        <f>'[1]OMM2 104 (2)'!L26</f>
        <v>84000</v>
      </c>
      <c r="AD26" s="30">
        <f t="shared" si="3"/>
        <v>86000</v>
      </c>
      <c r="AE26" s="30">
        <f>'[1]OMM2 104 (2)'!M26</f>
        <v>86000</v>
      </c>
      <c r="AF26" s="30">
        <f>'[1]OMM2 104 (2)'!S26</f>
        <v>66750</v>
      </c>
      <c r="AG26" s="30">
        <f>'[1]OMM2 104 (2)'!T26</f>
        <v>66750</v>
      </c>
      <c r="AH26" s="30">
        <f>'[1]OMM2 104 (2)'!N26</f>
        <v>90000</v>
      </c>
      <c r="AI26" s="30">
        <f>'[1]OMM2 104 (2)'!U26</f>
        <v>75650</v>
      </c>
      <c r="AJ26" s="30">
        <f>'[1]OMM2 104 (2)'!V26</f>
        <v>75650</v>
      </c>
      <c r="AK26" s="30">
        <f t="shared" si="4"/>
        <v>90000</v>
      </c>
      <c r="AL26" s="30">
        <f t="shared" si="9"/>
        <v>75650</v>
      </c>
      <c r="AM26" s="30">
        <f t="shared" si="9"/>
        <v>75650</v>
      </c>
    </row>
    <row r="27" spans="1:39" x14ac:dyDescent="0.25">
      <c r="A27" s="23" t="str">
        <f>'[1]OMM2 104'!A27</f>
        <v xml:space="preserve">       'h2s'</v>
      </c>
      <c r="B27" s="23">
        <f>'[1]OMM2 104'!B27</f>
        <v>1E-10</v>
      </c>
      <c r="C27" s="23">
        <f>'[1]OMM2 104'!C27</f>
        <v>1E-10</v>
      </c>
      <c r="D27" s="23" t="str">
        <f>'[1]OMM2 104'!D27</f>
        <v xml:space="preserve">        ''</v>
      </c>
      <c r="E27" s="23" t="str">
        <f>'[1]OMM2 104'!E27</f>
        <v xml:space="preserve">        ''</v>
      </c>
      <c r="F27" s="23" t="str">
        <f>'[1]OMM2 104'!F27</f>
        <v xml:space="preserve">        ''</v>
      </c>
      <c r="G27" s="23">
        <f>'[1]OMM2 104'!G27</f>
        <v>1</v>
      </c>
      <c r="H27" s="23">
        <f>'[1]OMM2 104'!H27</f>
        <v>-999</v>
      </c>
      <c r="I27" s="30">
        <f t="shared" si="5"/>
        <v>1E-10</v>
      </c>
      <c r="J27" s="30">
        <f t="shared" si="5"/>
        <v>1E-10</v>
      </c>
      <c r="K27" s="30">
        <f t="shared" si="5"/>
        <v>1E-10</v>
      </c>
      <c r="L27" s="30">
        <f>'[1]OMM2 104 (2)'!I27</f>
        <v>1E-10</v>
      </c>
      <c r="M27" s="30">
        <f t="shared" si="10"/>
        <v>1E-10</v>
      </c>
      <c r="N27" s="30">
        <f t="shared" si="10"/>
        <v>1E-10</v>
      </c>
      <c r="O27" s="30">
        <f t="shared" si="10"/>
        <v>1E-10</v>
      </c>
      <c r="P27" s="30">
        <f t="shared" si="10"/>
        <v>1E-10</v>
      </c>
      <c r="Q27" s="30">
        <f>'[1]OMM2 104 (2)'!O27</f>
        <v>1E-10</v>
      </c>
      <c r="R27" s="30">
        <f t="shared" si="10"/>
        <v>1E-10</v>
      </c>
      <c r="S27" s="30">
        <f>'[1]OMM2 104 (2)'!J27</f>
        <v>30</v>
      </c>
      <c r="T27" s="30">
        <f>'[1]OMM2 104 (2)'!P27</f>
        <v>30</v>
      </c>
      <c r="U27" s="30">
        <f t="shared" si="6"/>
        <v>30</v>
      </c>
      <c r="V27" s="30">
        <f t="shared" si="6"/>
        <v>30</v>
      </c>
      <c r="W27" s="30">
        <f>'[1]OMM2 104 (2)'!Q27</f>
        <v>36</v>
      </c>
      <c r="X27" s="30">
        <f t="shared" si="7"/>
        <v>36</v>
      </c>
      <c r="Y27" s="30">
        <f>'[1]OMM2 104 (2)'!R27</f>
        <v>36</v>
      </c>
      <c r="Z27" s="30">
        <f>'[1]OMM2 104 (2)'!K27</f>
        <v>36</v>
      </c>
      <c r="AA27" s="30">
        <f t="shared" si="8"/>
        <v>36</v>
      </c>
      <c r="AB27" s="30">
        <f t="shared" si="2"/>
        <v>57</v>
      </c>
      <c r="AC27" s="30">
        <f>'[1]OMM2 104 (2)'!L27</f>
        <v>56</v>
      </c>
      <c r="AD27" s="30">
        <f t="shared" si="3"/>
        <v>57</v>
      </c>
      <c r="AE27" s="30">
        <f>'[1]OMM2 104 (2)'!M27</f>
        <v>57</v>
      </c>
      <c r="AF27" s="30">
        <f>'[1]OMM2 104 (2)'!S27</f>
        <v>57</v>
      </c>
      <c r="AG27" s="30">
        <f>'[1]OMM2 104 (2)'!T27</f>
        <v>57</v>
      </c>
      <c r="AH27" s="30">
        <f>'[1]OMM2 104 (2)'!N27</f>
        <v>72</v>
      </c>
      <c r="AI27" s="30">
        <f>'[1]OMM2 104 (2)'!U27</f>
        <v>72</v>
      </c>
      <c r="AJ27" s="30">
        <f>'[1]OMM2 104 (2)'!V27</f>
        <v>72</v>
      </c>
      <c r="AK27" s="30">
        <f t="shared" si="4"/>
        <v>72</v>
      </c>
      <c r="AL27" s="30">
        <f t="shared" si="9"/>
        <v>72</v>
      </c>
      <c r="AM27" s="30">
        <f t="shared" si="9"/>
        <v>72</v>
      </c>
    </row>
    <row r="28" spans="1:39" x14ac:dyDescent="0.25">
      <c r="A28" s="23" t="str">
        <f>'[1]OMM2 104'!A28</f>
        <v xml:space="preserve">       'frp'</v>
      </c>
      <c r="B28" s="23">
        <f>'[1]OMM2 104'!B28</f>
        <v>1E-10</v>
      </c>
      <c r="C28" s="23">
        <f>'[1]OMM2 104'!C28</f>
        <v>1E-10</v>
      </c>
      <c r="D28" s="23" t="str">
        <f>'[1]OMM2 104'!D28</f>
        <v xml:space="preserve"> 'PHS_frp'</v>
      </c>
      <c r="E28" s="23" t="str">
        <f>'[1]OMM2 104'!E28</f>
        <v xml:space="preserve"> 'SDF_Fsed_frp'</v>
      </c>
      <c r="F28" s="23" t="str">
        <f>'[1]OMM2 104'!F28</f>
        <v xml:space="preserve">   ''</v>
      </c>
      <c r="G28" s="23">
        <f>'[1]OMM2 104'!G28</f>
        <v>1</v>
      </c>
      <c r="H28" s="23">
        <f>'[1]OMM2 104'!H28</f>
        <v>-999</v>
      </c>
      <c r="I28" s="30">
        <f t="shared" si="5"/>
        <v>5</v>
      </c>
      <c r="J28" s="30">
        <f t="shared" si="5"/>
        <v>5</v>
      </c>
      <c r="K28" s="30">
        <f t="shared" si="5"/>
        <v>5</v>
      </c>
      <c r="L28" s="30">
        <f>'[1]OMM2 104 (2)'!I28</f>
        <v>5</v>
      </c>
      <c r="M28" s="30">
        <f t="shared" si="10"/>
        <v>5</v>
      </c>
      <c r="N28" s="30">
        <f t="shared" si="10"/>
        <v>5</v>
      </c>
      <c r="O28" s="30">
        <f t="shared" si="10"/>
        <v>5</v>
      </c>
      <c r="P28" s="30">
        <f t="shared" si="10"/>
        <v>5</v>
      </c>
      <c r="Q28" s="30">
        <f>'[1]OMM2 104 (2)'!O28</f>
        <v>5</v>
      </c>
      <c r="R28" s="30">
        <f t="shared" si="10"/>
        <v>5</v>
      </c>
      <c r="S28" s="30">
        <f>'[1]OMM2 104 (2)'!J28</f>
        <v>5</v>
      </c>
      <c r="T28" s="30">
        <f>'[1]OMM2 104 (2)'!P28</f>
        <v>5</v>
      </c>
      <c r="U28" s="30">
        <f t="shared" si="6"/>
        <v>5</v>
      </c>
      <c r="V28" s="30">
        <f t="shared" si="6"/>
        <v>5</v>
      </c>
      <c r="W28" s="30">
        <f>'[1]OMM2 104 (2)'!Q28</f>
        <v>5</v>
      </c>
      <c r="X28" s="30">
        <f t="shared" si="7"/>
        <v>5</v>
      </c>
      <c r="Y28" s="30">
        <f>'[1]OMM2 104 (2)'!R28</f>
        <v>5</v>
      </c>
      <c r="Z28" s="30">
        <f>'[1]OMM2 104 (2)'!K28</f>
        <v>5</v>
      </c>
      <c r="AA28" s="30">
        <f t="shared" si="8"/>
        <v>5</v>
      </c>
      <c r="AB28" s="30">
        <f t="shared" si="2"/>
        <v>5</v>
      </c>
      <c r="AC28" s="30">
        <f>'[1]OMM2 104 (2)'!L28</f>
        <v>5</v>
      </c>
      <c r="AD28" s="30">
        <f t="shared" si="3"/>
        <v>5</v>
      </c>
      <c r="AE28" s="30">
        <f>'[1]OMM2 104 (2)'!M28</f>
        <v>5</v>
      </c>
      <c r="AF28" s="30">
        <f>'[1]OMM2 104 (2)'!S28</f>
        <v>5</v>
      </c>
      <c r="AG28" s="30">
        <f>'[1]OMM2 104 (2)'!T28</f>
        <v>5</v>
      </c>
      <c r="AH28" s="30">
        <f>'[1]OMM2 104 (2)'!N28</f>
        <v>5</v>
      </c>
      <c r="AI28" s="30">
        <f>'[1]OMM2 104 (2)'!U28</f>
        <v>5</v>
      </c>
      <c r="AJ28" s="30">
        <f>'[1]OMM2 104 (2)'!V28</f>
        <v>5</v>
      </c>
      <c r="AK28" s="30">
        <f t="shared" si="4"/>
        <v>5</v>
      </c>
      <c r="AL28" s="30">
        <f t="shared" si="9"/>
        <v>5</v>
      </c>
      <c r="AM28" s="30">
        <f t="shared" si="9"/>
        <v>5</v>
      </c>
    </row>
    <row r="29" spans="1:39" x14ac:dyDescent="0.25">
      <c r="A29" s="23" t="str">
        <f>'[1]OMM2 104'!A29</f>
        <v xml:space="preserve">       'pip'</v>
      </c>
      <c r="B29" s="23">
        <f>'[1]OMM2 104'!B29</f>
        <v>100</v>
      </c>
      <c r="C29" s="23">
        <f>'[1]OMM2 104'!C29</f>
        <v>1E-10</v>
      </c>
      <c r="D29" s="23" t="str">
        <f>'[1]OMM2 104'!D29</f>
        <v xml:space="preserve">        ''</v>
      </c>
      <c r="E29" s="23" t="str">
        <f>'[1]OMM2 104'!E29</f>
        <v xml:space="preserve">        ''</v>
      </c>
      <c r="F29" s="23" t="str">
        <f>'[1]OMM2 104'!F29</f>
        <v xml:space="preserve">        ''</v>
      </c>
      <c r="G29" s="23">
        <f>'[1]OMM2 104'!G29</f>
        <v>1</v>
      </c>
      <c r="H29" s="23">
        <f>'[1]OMM2 104'!H29</f>
        <v>-999</v>
      </c>
      <c r="I29" s="30">
        <f t="shared" si="5"/>
        <v>3100</v>
      </c>
      <c r="J29" s="30">
        <f t="shared" si="5"/>
        <v>3100</v>
      </c>
      <c r="K29" s="30">
        <f t="shared" si="5"/>
        <v>3100</v>
      </c>
      <c r="L29" s="30">
        <f>'[1]OMM2 104 (2)'!I29</f>
        <v>3100</v>
      </c>
      <c r="M29" s="30">
        <f t="shared" si="10"/>
        <v>3100</v>
      </c>
      <c r="N29" s="30">
        <f t="shared" si="10"/>
        <v>3100</v>
      </c>
      <c r="O29" s="30">
        <f t="shared" si="10"/>
        <v>3100</v>
      </c>
      <c r="P29" s="30">
        <f t="shared" si="10"/>
        <v>3100</v>
      </c>
      <c r="Q29" s="30">
        <f>'[1]OMM2 104 (2)'!O29</f>
        <v>2000</v>
      </c>
      <c r="R29" s="30">
        <f t="shared" si="10"/>
        <v>3100</v>
      </c>
      <c r="S29" s="30">
        <f>'[1]OMM2 104 (2)'!J29</f>
        <v>1100</v>
      </c>
      <c r="T29" s="30">
        <f>'[1]OMM2 104 (2)'!P29</f>
        <v>1000</v>
      </c>
      <c r="U29" s="30">
        <f t="shared" si="6"/>
        <v>1100</v>
      </c>
      <c r="V29" s="30">
        <f t="shared" si="6"/>
        <v>1100</v>
      </c>
      <c r="W29" s="30">
        <f>'[1]OMM2 104 (2)'!Q29</f>
        <v>2000</v>
      </c>
      <c r="X29" s="30">
        <f t="shared" si="7"/>
        <v>990</v>
      </c>
      <c r="Y29" s="30">
        <f>'[1]OMM2 104 (2)'!R29</f>
        <v>990</v>
      </c>
      <c r="Z29" s="30">
        <f>'[1]OMM2 104 (2)'!K29</f>
        <v>5000</v>
      </c>
      <c r="AA29" s="30">
        <f t="shared" si="8"/>
        <v>990</v>
      </c>
      <c r="AB29" s="30">
        <f t="shared" si="2"/>
        <v>5000</v>
      </c>
      <c r="AC29" s="30">
        <f>'[1]OMM2 104 (2)'!L29</f>
        <v>10000</v>
      </c>
      <c r="AD29" s="30">
        <f t="shared" si="3"/>
        <v>5000</v>
      </c>
      <c r="AE29" s="30">
        <f>'[1]OMM2 104 (2)'!M29</f>
        <v>5000</v>
      </c>
      <c r="AF29" s="30">
        <f>'[1]OMM2 104 (2)'!S29</f>
        <v>10000</v>
      </c>
      <c r="AG29" s="30">
        <f>'[1]OMM2 104 (2)'!T29</f>
        <v>13000</v>
      </c>
      <c r="AH29" s="30">
        <f>'[1]OMM2 104 (2)'!N29</f>
        <v>5000</v>
      </c>
      <c r="AI29" s="30">
        <f>'[1]OMM2 104 (2)'!U29</f>
        <v>10000</v>
      </c>
      <c r="AJ29" s="30">
        <f>'[1]OMM2 104 (2)'!V29</f>
        <v>50000</v>
      </c>
      <c r="AK29" s="30">
        <f t="shared" si="4"/>
        <v>5000</v>
      </c>
      <c r="AL29" s="30">
        <f t="shared" si="9"/>
        <v>10000</v>
      </c>
      <c r="AM29" s="30">
        <f t="shared" si="9"/>
        <v>50000</v>
      </c>
    </row>
    <row r="30" spans="1:39" x14ac:dyDescent="0.25">
      <c r="A30" s="23" t="str">
        <f>'[1]OMM2 104'!A30</f>
        <v xml:space="preserve">       'ch4'</v>
      </c>
      <c r="B30" s="23">
        <f>'[1]OMM2 104'!B30</f>
        <v>1E-10</v>
      </c>
      <c r="C30" s="23">
        <f>'[1]OMM2 104'!C30</f>
        <v>1E-10</v>
      </c>
      <c r="D30" s="23" t="str">
        <f>'[1]OMM2 104'!D30</f>
        <v xml:space="preserve">        ''</v>
      </c>
      <c r="E30" s="23" t="str">
        <f>'[1]OMM2 104'!E30</f>
        <v xml:space="preserve">        ''</v>
      </c>
      <c r="F30" s="23" t="str">
        <f>'[1]OMM2 104'!F30</f>
        <v xml:space="preserve">        ''</v>
      </c>
      <c r="G30" s="23">
        <f>'[1]OMM2 104'!G30</f>
        <v>1</v>
      </c>
      <c r="H30" s="23">
        <f>'[1]OMM2 104'!H30</f>
        <v>-999</v>
      </c>
      <c r="I30" s="30">
        <f t="shared" si="5"/>
        <v>0.01</v>
      </c>
      <c r="J30" s="30">
        <f t="shared" si="5"/>
        <v>0.01</v>
      </c>
      <c r="K30" s="30">
        <f t="shared" si="5"/>
        <v>0.01</v>
      </c>
      <c r="L30" s="30">
        <f>'[1]OMM2 104 (2)'!I30</f>
        <v>0.01</v>
      </c>
      <c r="M30" s="30">
        <f t="shared" si="10"/>
        <v>0.01</v>
      </c>
      <c r="N30" s="30">
        <f t="shared" si="10"/>
        <v>0.01</v>
      </c>
      <c r="O30" s="30">
        <f t="shared" si="10"/>
        <v>0.01</v>
      </c>
      <c r="P30" s="30">
        <f t="shared" si="10"/>
        <v>0.01</v>
      </c>
      <c r="Q30" s="30">
        <f>'[1]OMM2 104 (2)'!O30</f>
        <v>0.01</v>
      </c>
      <c r="R30" s="30">
        <f t="shared" si="10"/>
        <v>0.01</v>
      </c>
      <c r="S30" s="30">
        <f>'[1]OMM2 104 (2)'!J30</f>
        <v>0.01</v>
      </c>
      <c r="T30" s="30">
        <f>'[1]OMM2 104 (2)'!P30</f>
        <v>0.01</v>
      </c>
      <c r="U30" s="30">
        <f t="shared" si="6"/>
        <v>0.01</v>
      </c>
      <c r="V30" s="30">
        <f t="shared" si="6"/>
        <v>0.01</v>
      </c>
      <c r="W30" s="30">
        <f>'[1]OMM2 104 (2)'!Q30</f>
        <v>0.01</v>
      </c>
      <c r="X30" s="30">
        <f t="shared" si="7"/>
        <v>0.01</v>
      </c>
      <c r="Y30" s="30">
        <f>'[1]OMM2 104 (2)'!R30</f>
        <v>0.01</v>
      </c>
      <c r="Z30" s="30">
        <f>'[1]OMM2 104 (2)'!K30</f>
        <v>0.01</v>
      </c>
      <c r="AA30" s="30">
        <f t="shared" si="8"/>
        <v>0.01</v>
      </c>
      <c r="AB30" s="30">
        <f t="shared" si="2"/>
        <v>0.01</v>
      </c>
      <c r="AC30" s="30">
        <f>'[1]OMM2 104 (2)'!L30</f>
        <v>0.01</v>
      </c>
      <c r="AD30" s="30">
        <f t="shared" si="3"/>
        <v>0.01</v>
      </c>
      <c r="AE30" s="30">
        <f>'[1]OMM2 104 (2)'!M30</f>
        <v>0.01</v>
      </c>
      <c r="AF30" s="30">
        <f>'[1]OMM2 104 (2)'!S30</f>
        <v>0.01</v>
      </c>
      <c r="AG30" s="30">
        <f>'[1]OMM2 104 (2)'!T30</f>
        <v>0.01</v>
      </c>
      <c r="AH30" s="30">
        <f>'[1]OMM2 104 (2)'!N30</f>
        <v>0.01</v>
      </c>
      <c r="AI30" s="30">
        <f>'[1]OMM2 104 (2)'!U30</f>
        <v>0.01</v>
      </c>
      <c r="AJ30" s="30">
        <f>'[1]OMM2 104 (2)'!V30</f>
        <v>0.01</v>
      </c>
      <c r="AK30" s="30">
        <f t="shared" si="4"/>
        <v>0.01</v>
      </c>
      <c r="AL30" s="30">
        <f t="shared" si="9"/>
        <v>0.01</v>
      </c>
      <c r="AM30" s="30">
        <f t="shared" si="9"/>
        <v>0.01</v>
      </c>
    </row>
    <row r="31" spans="1:39" x14ac:dyDescent="0.25">
      <c r="A31" s="23" t="str">
        <f>'[1]OMM2 104'!A31</f>
        <v xml:space="preserve">       'dic'</v>
      </c>
      <c r="B31" s="23">
        <f>'[1]OMM2 104'!B31</f>
        <v>2000</v>
      </c>
      <c r="C31" s="23">
        <f>'[1]OMM2 104'!C31</f>
        <v>1</v>
      </c>
      <c r="D31" s="23" t="str">
        <f>'[1]OMM2 104'!D31</f>
        <v xml:space="preserve">        ''</v>
      </c>
      <c r="E31" s="23" t="str">
        <f>'[1]OMM2 104'!E31</f>
        <v xml:space="preserve">        ''</v>
      </c>
      <c r="F31" s="23" t="str">
        <f>'[1]OMM2 104'!F31</f>
        <v xml:space="preserve">        ''</v>
      </c>
      <c r="G31" s="23">
        <f>'[1]OMM2 104'!G31</f>
        <v>1</v>
      </c>
      <c r="H31" s="23">
        <f>'[1]OMM2 104'!H31</f>
        <v>-999</v>
      </c>
      <c r="I31" s="30">
        <f t="shared" si="5"/>
        <v>20</v>
      </c>
      <c r="J31" s="30">
        <f t="shared" si="5"/>
        <v>20</v>
      </c>
      <c r="K31" s="30">
        <f t="shared" si="5"/>
        <v>20</v>
      </c>
      <c r="L31" s="30">
        <f>'[1]OMM2 104 (2)'!I31</f>
        <v>20</v>
      </c>
      <c r="M31" s="30">
        <f t="shared" si="10"/>
        <v>20</v>
      </c>
      <c r="N31" s="30">
        <f t="shared" si="10"/>
        <v>20</v>
      </c>
      <c r="O31" s="30">
        <f t="shared" si="10"/>
        <v>20</v>
      </c>
      <c r="P31" s="30">
        <f t="shared" si="10"/>
        <v>20</v>
      </c>
      <c r="Q31" s="30">
        <f>'[1]OMM2 104 (2)'!O31</f>
        <v>20</v>
      </c>
      <c r="R31" s="30">
        <f t="shared" si="10"/>
        <v>20</v>
      </c>
      <c r="S31" s="30">
        <f>'[1]OMM2 104 (2)'!J31</f>
        <v>20</v>
      </c>
      <c r="T31" s="30">
        <f>'[1]OMM2 104 (2)'!P31</f>
        <v>20</v>
      </c>
      <c r="U31" s="30">
        <f t="shared" si="6"/>
        <v>20</v>
      </c>
      <c r="V31" s="30">
        <f t="shared" si="6"/>
        <v>20</v>
      </c>
      <c r="W31" s="30">
        <f>'[1]OMM2 104 (2)'!Q31</f>
        <v>20</v>
      </c>
      <c r="X31" s="30">
        <f t="shared" si="7"/>
        <v>20</v>
      </c>
      <c r="Y31" s="30">
        <f>'[1]OMM2 104 (2)'!R31</f>
        <v>20</v>
      </c>
      <c r="Z31" s="30">
        <f>'[1]OMM2 104 (2)'!K31</f>
        <v>20</v>
      </c>
      <c r="AA31" s="30">
        <f t="shared" si="8"/>
        <v>20</v>
      </c>
      <c r="AB31" s="30">
        <f t="shared" si="2"/>
        <v>20</v>
      </c>
      <c r="AC31" s="30">
        <f>'[1]OMM2 104 (2)'!L31</f>
        <v>20</v>
      </c>
      <c r="AD31" s="30">
        <f t="shared" si="3"/>
        <v>20</v>
      </c>
      <c r="AE31" s="30">
        <f>'[1]OMM2 104 (2)'!M31</f>
        <v>20</v>
      </c>
      <c r="AF31" s="30">
        <f>'[1]OMM2 104 (2)'!S31</f>
        <v>20</v>
      </c>
      <c r="AG31" s="30">
        <f>'[1]OMM2 104 (2)'!T31</f>
        <v>20</v>
      </c>
      <c r="AH31" s="30">
        <f>'[1]OMM2 104 (2)'!N31</f>
        <v>20</v>
      </c>
      <c r="AI31" s="30">
        <f>'[1]OMM2 104 (2)'!U31</f>
        <v>20</v>
      </c>
      <c r="AJ31" s="30">
        <f>'[1]OMM2 104 (2)'!V31</f>
        <v>20</v>
      </c>
      <c r="AK31" s="30">
        <f t="shared" si="4"/>
        <v>20</v>
      </c>
      <c r="AL31" s="30">
        <f t="shared" si="9"/>
        <v>20</v>
      </c>
      <c r="AM31" s="30">
        <f t="shared" si="9"/>
        <v>20</v>
      </c>
    </row>
    <row r="32" spans="1:39" x14ac:dyDescent="0.25">
      <c r="A32" s="23" t="str">
        <f>'[1]OMM2 104'!A32</f>
        <v xml:space="preserve">      'mnii'</v>
      </c>
      <c r="B32" s="23">
        <f>'[1]OMM2 104'!B32</f>
        <v>1E-10</v>
      </c>
      <c r="C32" s="23">
        <f>'[1]OMM2 104'!C32</f>
        <v>1E-10</v>
      </c>
      <c r="D32" s="23" t="str">
        <f>'[1]OMM2 104'!D32</f>
        <v xml:space="preserve">        ''</v>
      </c>
      <c r="E32" s="23" t="str">
        <f>'[1]OMM2 104'!E32</f>
        <v xml:space="preserve">        ''</v>
      </c>
      <c r="F32" s="23" t="str">
        <f>'[1]OMM2 104'!F32</f>
        <v xml:space="preserve">        ''</v>
      </c>
      <c r="G32" s="23">
        <f>'[1]OMM2 104'!G32</f>
        <v>1</v>
      </c>
      <c r="H32" s="23">
        <f>'[1]OMM2 104'!H32</f>
        <v>-999</v>
      </c>
      <c r="I32" s="30">
        <f t="shared" si="5"/>
        <v>1E-10</v>
      </c>
      <c r="J32" s="30">
        <f t="shared" si="5"/>
        <v>1E-10</v>
      </c>
      <c r="K32" s="30">
        <f t="shared" si="5"/>
        <v>1E-10</v>
      </c>
      <c r="L32" s="30">
        <f>'[1]OMM2 104 (2)'!I32</f>
        <v>1E-10</v>
      </c>
      <c r="M32" s="30">
        <f t="shared" si="10"/>
        <v>1E-10</v>
      </c>
      <c r="N32" s="30">
        <f t="shared" si="10"/>
        <v>1E-10</v>
      </c>
      <c r="O32" s="30">
        <f t="shared" si="10"/>
        <v>1E-10</v>
      </c>
      <c r="P32" s="30">
        <f t="shared" si="10"/>
        <v>1E-10</v>
      </c>
      <c r="Q32" s="30">
        <f>'[1]OMM2 104 (2)'!O32</f>
        <v>1E-10</v>
      </c>
      <c r="R32" s="30">
        <f t="shared" si="10"/>
        <v>1E-10</v>
      </c>
      <c r="S32" s="30">
        <f>'[1]OMM2 104 (2)'!J32</f>
        <v>1E-10</v>
      </c>
      <c r="T32" s="30">
        <f>'[1]OMM2 104 (2)'!P32</f>
        <v>1E-10</v>
      </c>
      <c r="U32" s="30">
        <f t="shared" si="6"/>
        <v>1E-10</v>
      </c>
      <c r="V32" s="30">
        <f t="shared" si="6"/>
        <v>1E-10</v>
      </c>
      <c r="W32" s="30">
        <f>'[1]OMM2 104 (2)'!Q32</f>
        <v>1E-10</v>
      </c>
      <c r="X32" s="30">
        <f t="shared" si="7"/>
        <v>1E-10</v>
      </c>
      <c r="Y32" s="30">
        <f>'[1]OMM2 104 (2)'!R32</f>
        <v>1E-10</v>
      </c>
      <c r="Z32" s="30">
        <f>'[1]OMM2 104 (2)'!K32</f>
        <v>1E-10</v>
      </c>
      <c r="AA32" s="30">
        <f t="shared" si="8"/>
        <v>1E-10</v>
      </c>
      <c r="AB32" s="30">
        <f t="shared" si="2"/>
        <v>1E-10</v>
      </c>
      <c r="AC32" s="30">
        <f>'[1]OMM2 104 (2)'!L32</f>
        <v>1E-10</v>
      </c>
      <c r="AD32" s="30">
        <f t="shared" si="3"/>
        <v>1E-10</v>
      </c>
      <c r="AE32" s="30">
        <f>'[1]OMM2 104 (2)'!M32</f>
        <v>1E-10</v>
      </c>
      <c r="AF32" s="30">
        <f>'[1]OMM2 104 (2)'!S32</f>
        <v>1E-10</v>
      </c>
      <c r="AG32" s="30">
        <f>'[1]OMM2 104 (2)'!T32</f>
        <v>1E-10</v>
      </c>
      <c r="AH32" s="30">
        <f>'[1]OMM2 104 (2)'!N32</f>
        <v>1E-10</v>
      </c>
      <c r="AI32" s="30">
        <f>'[1]OMM2 104 (2)'!U32</f>
        <v>1E-10</v>
      </c>
      <c r="AJ32" s="30">
        <f>'[1]OMM2 104 (2)'!V32</f>
        <v>1E-10</v>
      </c>
      <c r="AK32" s="30">
        <f t="shared" si="4"/>
        <v>1E-10</v>
      </c>
      <c r="AL32" s="30">
        <f t="shared" si="9"/>
        <v>1E-10</v>
      </c>
      <c r="AM32" s="30">
        <f t="shared" si="9"/>
        <v>1E-10</v>
      </c>
    </row>
    <row r="33" spans="1:39" x14ac:dyDescent="0.25">
      <c r="A33" s="23" t="str">
        <f>'[1]OMM2 104'!A33</f>
        <v xml:space="preserve">     'mno2a'</v>
      </c>
      <c r="B33" s="23">
        <f>'[1]OMM2 104'!B33</f>
        <v>1</v>
      </c>
      <c r="C33" s="23">
        <f>'[1]OMM2 104'!C33</f>
        <v>141</v>
      </c>
      <c r="D33" s="23" t="str">
        <f>'[1]OMM2 104'!D33</f>
        <v xml:space="preserve">        ''</v>
      </c>
      <c r="E33" s="23" t="str">
        <f>'[1]OMM2 104'!E33</f>
        <v xml:space="preserve">        ''</v>
      </c>
      <c r="F33" s="23" t="str">
        <f>'[1]OMM2 104'!F33</f>
        <v xml:space="preserve">        ''</v>
      </c>
      <c r="G33" s="23">
        <f>'[1]OMM2 104'!G33</f>
        <v>1</v>
      </c>
      <c r="H33" s="23">
        <f>'[1]OMM2 104'!H33</f>
        <v>-999</v>
      </c>
      <c r="I33" s="30">
        <f t="shared" si="5"/>
        <v>10</v>
      </c>
      <c r="J33" s="30">
        <f t="shared" si="5"/>
        <v>10</v>
      </c>
      <c r="K33" s="30">
        <f t="shared" si="5"/>
        <v>10</v>
      </c>
      <c r="L33" s="30">
        <f>'[1]OMM2 104 (2)'!I33</f>
        <v>10</v>
      </c>
      <c r="M33" s="30">
        <f t="shared" si="10"/>
        <v>10</v>
      </c>
      <c r="N33" s="30">
        <f t="shared" si="10"/>
        <v>10</v>
      </c>
      <c r="O33" s="30">
        <f t="shared" si="10"/>
        <v>10</v>
      </c>
      <c r="P33" s="30">
        <f t="shared" si="10"/>
        <v>10</v>
      </c>
      <c r="Q33" s="30">
        <f>'[1]OMM2 104 (2)'!O33</f>
        <v>10</v>
      </c>
      <c r="R33" s="30">
        <f t="shared" si="10"/>
        <v>10</v>
      </c>
      <c r="S33" s="30">
        <f>'[1]OMM2 104 (2)'!J33</f>
        <v>10</v>
      </c>
      <c r="T33" s="30">
        <f>'[1]OMM2 104 (2)'!P33</f>
        <v>10</v>
      </c>
      <c r="U33" s="30">
        <f t="shared" si="6"/>
        <v>10</v>
      </c>
      <c r="V33" s="30">
        <f t="shared" si="6"/>
        <v>10</v>
      </c>
      <c r="W33" s="30">
        <f>'[1]OMM2 104 (2)'!Q33</f>
        <v>10</v>
      </c>
      <c r="X33" s="30">
        <f t="shared" si="7"/>
        <v>10</v>
      </c>
      <c r="Y33" s="30">
        <f>'[1]OMM2 104 (2)'!R33</f>
        <v>10</v>
      </c>
      <c r="Z33" s="30">
        <f>'[1]OMM2 104 (2)'!K33</f>
        <v>10</v>
      </c>
      <c r="AA33" s="30">
        <f t="shared" si="8"/>
        <v>10</v>
      </c>
      <c r="AB33" s="30">
        <f t="shared" si="2"/>
        <v>10</v>
      </c>
      <c r="AC33" s="30">
        <f>'[1]OMM2 104 (2)'!L33</f>
        <v>10</v>
      </c>
      <c r="AD33" s="30">
        <f t="shared" si="3"/>
        <v>10</v>
      </c>
      <c r="AE33" s="30">
        <f>'[1]OMM2 104 (2)'!M33</f>
        <v>10</v>
      </c>
      <c r="AF33" s="30">
        <f>'[1]OMM2 104 (2)'!S33</f>
        <v>10</v>
      </c>
      <c r="AG33" s="30">
        <f>'[1]OMM2 104 (2)'!T33</f>
        <v>10</v>
      </c>
      <c r="AH33" s="30">
        <f>'[1]OMM2 104 (2)'!N33</f>
        <v>10</v>
      </c>
      <c r="AI33" s="30">
        <f>'[1]OMM2 104 (2)'!U33</f>
        <v>10</v>
      </c>
      <c r="AJ33" s="30">
        <f>'[1]OMM2 104 (2)'!V33</f>
        <v>10</v>
      </c>
      <c r="AK33" s="30">
        <f t="shared" si="4"/>
        <v>10</v>
      </c>
      <c r="AL33" s="30">
        <f t="shared" si="9"/>
        <v>10</v>
      </c>
      <c r="AM33" s="30">
        <f t="shared" si="9"/>
        <v>10</v>
      </c>
    </row>
    <row r="34" spans="1:39" x14ac:dyDescent="0.25">
      <c r="A34" s="23" t="str">
        <f>'[1]OMM2 104'!A34</f>
        <v xml:space="preserve">     'mno2b'</v>
      </c>
      <c r="B34" s="23">
        <f>'[1]OMM2 104'!B34</f>
        <v>1E-10</v>
      </c>
      <c r="C34" s="23">
        <f>'[1]OMM2 104'!C34</f>
        <v>0.1</v>
      </c>
      <c r="D34" s="23" t="str">
        <f>'[1]OMM2 104'!D34</f>
        <v xml:space="preserve">        ''</v>
      </c>
      <c r="E34" s="23" t="str">
        <f>'[1]OMM2 104'!E34</f>
        <v xml:space="preserve">        ''</v>
      </c>
      <c r="F34" s="23" t="str">
        <f>'[1]OMM2 104'!F34</f>
        <v xml:space="preserve">        ''</v>
      </c>
      <c r="G34" s="23">
        <f>'[1]OMM2 104'!G34</f>
        <v>1</v>
      </c>
      <c r="H34" s="23">
        <f>'[1]OMM2 104'!H34</f>
        <v>-999</v>
      </c>
      <c r="I34" s="30">
        <f t="shared" si="5"/>
        <v>10</v>
      </c>
      <c r="J34" s="30">
        <f t="shared" si="5"/>
        <v>10</v>
      </c>
      <c r="K34" s="30">
        <f t="shared" si="5"/>
        <v>10</v>
      </c>
      <c r="L34" s="30">
        <f>'[1]OMM2 104 (2)'!I34</f>
        <v>10</v>
      </c>
      <c r="M34" s="30">
        <f t="shared" si="10"/>
        <v>10</v>
      </c>
      <c r="N34" s="30">
        <f t="shared" si="10"/>
        <v>10</v>
      </c>
      <c r="O34" s="30">
        <f t="shared" si="10"/>
        <v>10</v>
      </c>
      <c r="P34" s="30">
        <f t="shared" si="10"/>
        <v>10</v>
      </c>
      <c r="Q34" s="30">
        <f>'[1]OMM2 104 (2)'!O34</f>
        <v>10</v>
      </c>
      <c r="R34" s="30">
        <f t="shared" si="10"/>
        <v>10</v>
      </c>
      <c r="S34" s="30">
        <f>'[1]OMM2 104 (2)'!J34</f>
        <v>10</v>
      </c>
      <c r="T34" s="30">
        <f>'[1]OMM2 104 (2)'!P34</f>
        <v>10</v>
      </c>
      <c r="U34" s="30">
        <f t="shared" si="6"/>
        <v>10</v>
      </c>
      <c r="V34" s="30">
        <f t="shared" si="6"/>
        <v>10</v>
      </c>
      <c r="W34" s="30">
        <f>'[1]OMM2 104 (2)'!Q34</f>
        <v>10</v>
      </c>
      <c r="X34" s="30">
        <f t="shared" si="7"/>
        <v>10</v>
      </c>
      <c r="Y34" s="30">
        <f>'[1]OMM2 104 (2)'!R34</f>
        <v>10</v>
      </c>
      <c r="Z34" s="30">
        <f>'[1]OMM2 104 (2)'!K34</f>
        <v>10</v>
      </c>
      <c r="AA34" s="30">
        <f t="shared" si="8"/>
        <v>10</v>
      </c>
      <c r="AB34" s="30">
        <f t="shared" si="2"/>
        <v>10</v>
      </c>
      <c r="AC34" s="30">
        <f>'[1]OMM2 104 (2)'!L34</f>
        <v>10</v>
      </c>
      <c r="AD34" s="30">
        <f t="shared" si="3"/>
        <v>10</v>
      </c>
      <c r="AE34" s="30">
        <f>'[1]OMM2 104 (2)'!M34</f>
        <v>10</v>
      </c>
      <c r="AF34" s="30">
        <f>'[1]OMM2 104 (2)'!S34</f>
        <v>10</v>
      </c>
      <c r="AG34" s="30">
        <f>'[1]OMM2 104 (2)'!T34</f>
        <v>10</v>
      </c>
      <c r="AH34" s="30">
        <f>'[1]OMM2 104 (2)'!N34</f>
        <v>10</v>
      </c>
      <c r="AI34" s="30">
        <f>'[1]OMM2 104 (2)'!U34</f>
        <v>10</v>
      </c>
      <c r="AJ34" s="30">
        <f>'[1]OMM2 104 (2)'!V34</f>
        <v>10</v>
      </c>
      <c r="AK34" s="30">
        <f t="shared" si="4"/>
        <v>10</v>
      </c>
      <c r="AL34" s="30">
        <f t="shared" si="9"/>
        <v>10</v>
      </c>
      <c r="AM34" s="30">
        <f t="shared" si="9"/>
        <v>10</v>
      </c>
    </row>
    <row r="35" spans="1:39" x14ac:dyDescent="0.25">
      <c r="A35" s="23" t="str">
        <f>'[1]OMM2 104'!A35</f>
        <v>!    'mnco3'</v>
      </c>
      <c r="B35" s="23">
        <f>'[1]OMM2 104'!B35</f>
        <v>1E-10</v>
      </c>
      <c r="C35" s="23">
        <f>'[1]OMM2 104'!C35</f>
        <v>1E-10</v>
      </c>
      <c r="D35" s="23" t="str">
        <f>'[1]OMM2 104'!D35</f>
        <v xml:space="preserve">        ''</v>
      </c>
      <c r="E35" s="23" t="str">
        <f>'[1]OMM2 104'!E35</f>
        <v xml:space="preserve">        ''</v>
      </c>
      <c r="F35" s="23" t="str">
        <f>'[1]OMM2 104'!F35</f>
        <v xml:space="preserve">        ''</v>
      </c>
      <c r="G35" s="23">
        <f>'[1]OMM2 104'!G35</f>
        <v>1</v>
      </c>
      <c r="H35" s="23">
        <f>'[1]OMM2 104'!H35</f>
        <v>-999</v>
      </c>
      <c r="I35" s="30">
        <f t="shared" si="5"/>
        <v>1E-10</v>
      </c>
      <c r="J35" s="30">
        <f t="shared" si="5"/>
        <v>1E-10</v>
      </c>
      <c r="K35" s="30">
        <f t="shared" si="5"/>
        <v>1E-10</v>
      </c>
      <c r="L35" s="30">
        <f>'[1]OMM2 104 (2)'!I35</f>
        <v>1E-10</v>
      </c>
      <c r="M35" s="30">
        <f t="shared" si="10"/>
        <v>1E-10</v>
      </c>
      <c r="N35" s="30">
        <f t="shared" si="10"/>
        <v>1E-10</v>
      </c>
      <c r="O35" s="30">
        <f t="shared" si="10"/>
        <v>1E-10</v>
      </c>
      <c r="P35" s="30">
        <f t="shared" si="10"/>
        <v>1E-10</v>
      </c>
      <c r="Q35" s="30">
        <f>'[1]OMM2 104 (2)'!O35</f>
        <v>1E-10</v>
      </c>
      <c r="R35" s="30">
        <f t="shared" si="10"/>
        <v>1E-10</v>
      </c>
      <c r="S35" s="30">
        <f>'[1]OMM2 104 (2)'!J35</f>
        <v>1E-10</v>
      </c>
      <c r="T35" s="30">
        <f>'[1]OMM2 104 (2)'!P35</f>
        <v>1E-10</v>
      </c>
      <c r="U35" s="30">
        <f t="shared" si="6"/>
        <v>1E-10</v>
      </c>
      <c r="V35" s="30">
        <f t="shared" si="6"/>
        <v>1E-10</v>
      </c>
      <c r="W35" s="30">
        <f>'[1]OMM2 104 (2)'!Q35</f>
        <v>1E-10</v>
      </c>
      <c r="X35" s="30">
        <f t="shared" si="7"/>
        <v>1E-10</v>
      </c>
      <c r="Y35" s="30">
        <f>'[1]OMM2 104 (2)'!R35</f>
        <v>1E-10</v>
      </c>
      <c r="Z35" s="30">
        <f>'[1]OMM2 104 (2)'!K35</f>
        <v>1E-10</v>
      </c>
      <c r="AA35" s="30">
        <f t="shared" si="8"/>
        <v>1E-10</v>
      </c>
      <c r="AB35" s="30">
        <f t="shared" si="2"/>
        <v>1E-10</v>
      </c>
      <c r="AC35" s="30">
        <f>'[1]OMM2 104 (2)'!L35</f>
        <v>1E-10</v>
      </c>
      <c r="AD35" s="30">
        <f t="shared" si="3"/>
        <v>1E-10</v>
      </c>
      <c r="AE35" s="30">
        <f>'[1]OMM2 104 (2)'!M35</f>
        <v>1E-10</v>
      </c>
      <c r="AF35" s="30">
        <f>'[1]OMM2 104 (2)'!S35</f>
        <v>1E-10</v>
      </c>
      <c r="AG35" s="30">
        <f>'[1]OMM2 104 (2)'!T35</f>
        <v>1E-10</v>
      </c>
      <c r="AH35" s="30">
        <f>'[1]OMM2 104 (2)'!N35</f>
        <v>1E-10</v>
      </c>
      <c r="AI35" s="30">
        <f>'[1]OMM2 104 (2)'!U35</f>
        <v>1E-10</v>
      </c>
      <c r="AJ35" s="30">
        <f>'[1]OMM2 104 (2)'!V35</f>
        <v>1E-10</v>
      </c>
      <c r="AK35" s="30">
        <f t="shared" si="4"/>
        <v>1E-10</v>
      </c>
      <c r="AL35" s="30">
        <f t="shared" si="9"/>
        <v>1E-10</v>
      </c>
      <c r="AM35" s="30">
        <f t="shared" si="9"/>
        <v>1E-10</v>
      </c>
    </row>
    <row r="36" spans="1:39" x14ac:dyDescent="0.25">
      <c r="A36" s="23" t="str">
        <f>'[1]OMM2 104'!A36</f>
        <v xml:space="preserve">      'feii'</v>
      </c>
      <c r="B36" s="23">
        <f>'[1]OMM2 104'!B36</f>
        <v>0.46400000000000002</v>
      </c>
      <c r="C36" s="23">
        <f>'[1]OMM2 104'!C36</f>
        <v>0.4</v>
      </c>
      <c r="D36" s="23" t="str">
        <f>'[1]OMM2 104'!D36</f>
        <v xml:space="preserve">        ''</v>
      </c>
      <c r="E36" s="23" t="str">
        <f>'[1]OMM2 104'!E36</f>
        <v xml:space="preserve">        ''</v>
      </c>
      <c r="F36" s="23" t="str">
        <f>'[1]OMM2 104'!F36</f>
        <v xml:space="preserve">        ''</v>
      </c>
      <c r="G36" s="23">
        <f>'[1]OMM2 104'!G36</f>
        <v>1</v>
      </c>
      <c r="H36" s="23">
        <f>'[1]OMM2 104'!H36</f>
        <v>-999</v>
      </c>
      <c r="I36" s="30">
        <f t="shared" si="5"/>
        <v>1E-10</v>
      </c>
      <c r="J36" s="30">
        <f t="shared" si="5"/>
        <v>1E-10</v>
      </c>
      <c r="K36" s="30">
        <f t="shared" si="5"/>
        <v>1E-10</v>
      </c>
      <c r="L36" s="30">
        <f>'[1]OMM2 104 (2)'!I36</f>
        <v>1E-10</v>
      </c>
      <c r="M36" s="30">
        <f t="shared" si="10"/>
        <v>1E-10</v>
      </c>
      <c r="N36" s="30">
        <f t="shared" si="10"/>
        <v>1E-10</v>
      </c>
      <c r="O36" s="30">
        <f t="shared" si="10"/>
        <v>1E-10</v>
      </c>
      <c r="P36" s="30">
        <f t="shared" si="10"/>
        <v>1E-10</v>
      </c>
      <c r="Q36" s="30">
        <f>'[1]OMM2 104 (2)'!O36</f>
        <v>1E-10</v>
      </c>
      <c r="R36" s="30">
        <f t="shared" si="10"/>
        <v>1E-10</v>
      </c>
      <c r="S36" s="30">
        <f>'[1]OMM2 104 (2)'!J36</f>
        <v>1E-10</v>
      </c>
      <c r="T36" s="30">
        <f>'[1]OMM2 104 (2)'!P36</f>
        <v>1E-10</v>
      </c>
      <c r="U36" s="30">
        <f t="shared" si="6"/>
        <v>1E-10</v>
      </c>
      <c r="V36" s="30">
        <f t="shared" si="6"/>
        <v>1E-10</v>
      </c>
      <c r="W36" s="30">
        <f>'[1]OMM2 104 (2)'!Q36</f>
        <v>1E-10</v>
      </c>
      <c r="X36" s="30">
        <f t="shared" si="7"/>
        <v>1E-10</v>
      </c>
      <c r="Y36" s="30">
        <f>'[1]OMM2 104 (2)'!R36</f>
        <v>1E-10</v>
      </c>
      <c r="Z36" s="30">
        <f>'[1]OMM2 104 (2)'!K36</f>
        <v>1E-10</v>
      </c>
      <c r="AA36" s="30">
        <f t="shared" si="8"/>
        <v>1E-10</v>
      </c>
      <c r="AB36" s="30">
        <f t="shared" si="2"/>
        <v>1E-10</v>
      </c>
      <c r="AC36" s="30">
        <f>'[1]OMM2 104 (2)'!L36</f>
        <v>1E-10</v>
      </c>
      <c r="AD36" s="30">
        <f t="shared" si="3"/>
        <v>1E-10</v>
      </c>
      <c r="AE36" s="30">
        <f>'[1]OMM2 104 (2)'!M36</f>
        <v>1E-10</v>
      </c>
      <c r="AF36" s="30">
        <f>'[1]OMM2 104 (2)'!S36</f>
        <v>1E-10</v>
      </c>
      <c r="AG36" s="30">
        <f>'[1]OMM2 104 (2)'!T36</f>
        <v>1E-10</v>
      </c>
      <c r="AH36" s="30">
        <f>'[1]OMM2 104 (2)'!N36</f>
        <v>1E-10</v>
      </c>
      <c r="AI36" s="30">
        <f>'[1]OMM2 104 (2)'!U36</f>
        <v>1E-10</v>
      </c>
      <c r="AJ36" s="30">
        <f>'[1]OMM2 104 (2)'!V36</f>
        <v>1E-10</v>
      </c>
      <c r="AK36" s="30">
        <f t="shared" si="4"/>
        <v>1E-10</v>
      </c>
      <c r="AL36" s="30">
        <f t="shared" si="9"/>
        <v>1E-10</v>
      </c>
      <c r="AM36" s="30">
        <f t="shared" si="9"/>
        <v>1E-10</v>
      </c>
    </row>
    <row r="37" spans="1:39" x14ac:dyDescent="0.25">
      <c r="A37" s="23" t="str">
        <f>'[1]OMM2 104'!A37</f>
        <v xml:space="preserve">    'feoh3a'</v>
      </c>
      <c r="B37" s="30">
        <f>'[1]OMM2 104 (2)'!B37</f>
        <v>100</v>
      </c>
      <c r="C37" s="23">
        <f>'[1]OMM2 104'!C37</f>
        <v>11000</v>
      </c>
      <c r="D37" s="23" t="str">
        <f>'[1]OMM2 104'!D37</f>
        <v xml:space="preserve">        ''</v>
      </c>
      <c r="E37" s="23" t="str">
        <f>'[1]OMM2 104'!E37</f>
        <v xml:space="preserve">        ''</v>
      </c>
      <c r="F37" s="23" t="str">
        <f>'[1]OMM2 104'!F37</f>
        <v xml:space="preserve">        ''</v>
      </c>
      <c r="G37" s="23">
        <f>'[1]OMM2 104'!G37</f>
        <v>1</v>
      </c>
      <c r="H37" s="23">
        <f>'[1]OMM2 104'!H37</f>
        <v>-999</v>
      </c>
      <c r="I37" s="30">
        <f t="shared" si="5"/>
        <v>1</v>
      </c>
      <c r="J37" s="30">
        <f t="shared" si="5"/>
        <v>1</v>
      </c>
      <c r="K37" s="30">
        <f t="shared" si="5"/>
        <v>1</v>
      </c>
      <c r="L37" s="30">
        <f>'[1]OMM2 104 (2)'!I37</f>
        <v>1</v>
      </c>
      <c r="M37" s="30">
        <f t="shared" si="10"/>
        <v>1</v>
      </c>
      <c r="N37" s="30">
        <f t="shared" si="10"/>
        <v>1</v>
      </c>
      <c r="O37" s="30">
        <f t="shared" si="10"/>
        <v>1</v>
      </c>
      <c r="P37" s="30">
        <f t="shared" si="10"/>
        <v>1</v>
      </c>
      <c r="Q37" s="30">
        <f>'[1]OMM2 104 (2)'!O37</f>
        <v>1</v>
      </c>
      <c r="R37" s="30">
        <f t="shared" si="10"/>
        <v>1</v>
      </c>
      <c r="S37" s="30">
        <f>'[1]OMM2 104 (2)'!J37</f>
        <v>1</v>
      </c>
      <c r="T37" s="30">
        <f>'[1]OMM2 104 (2)'!P37</f>
        <v>1</v>
      </c>
      <c r="U37" s="30">
        <f t="shared" si="6"/>
        <v>1</v>
      </c>
      <c r="V37" s="30">
        <f t="shared" si="6"/>
        <v>1</v>
      </c>
      <c r="W37" s="30">
        <f>'[1]OMM2 104 (2)'!Q37</f>
        <v>1</v>
      </c>
      <c r="X37" s="30">
        <f t="shared" si="7"/>
        <v>1</v>
      </c>
      <c r="Y37" s="30">
        <f>'[1]OMM2 104 (2)'!R37</f>
        <v>1</v>
      </c>
      <c r="Z37" s="30">
        <f>'[1]OMM2 104 (2)'!K37</f>
        <v>1</v>
      </c>
      <c r="AA37" s="30">
        <f t="shared" si="8"/>
        <v>1</v>
      </c>
      <c r="AB37" s="30">
        <f t="shared" si="2"/>
        <v>1</v>
      </c>
      <c r="AC37" s="30">
        <f>'[1]OMM2 104 (2)'!L37</f>
        <v>1</v>
      </c>
      <c r="AD37" s="30">
        <f t="shared" si="3"/>
        <v>1</v>
      </c>
      <c r="AE37" s="30">
        <f>'[1]OMM2 104 (2)'!M37</f>
        <v>1</v>
      </c>
      <c r="AF37" s="30">
        <f>'[1]OMM2 104 (2)'!S37</f>
        <v>1</v>
      </c>
      <c r="AG37" s="30">
        <f>'[1]OMM2 104 (2)'!T37</f>
        <v>1</v>
      </c>
      <c r="AH37" s="30">
        <f>'[1]OMM2 104 (2)'!N37</f>
        <v>1</v>
      </c>
      <c r="AI37" s="30">
        <f>'[1]OMM2 104 (2)'!U37</f>
        <v>1</v>
      </c>
      <c r="AJ37" s="30">
        <f>'[1]OMM2 104 (2)'!V37</f>
        <v>1</v>
      </c>
      <c r="AK37" s="30">
        <f t="shared" si="4"/>
        <v>1</v>
      </c>
      <c r="AL37" s="30">
        <f t="shared" si="9"/>
        <v>1</v>
      </c>
      <c r="AM37" s="30">
        <f t="shared" si="9"/>
        <v>1</v>
      </c>
    </row>
    <row r="38" spans="1:39" x14ac:dyDescent="0.25">
      <c r="A38" s="23" t="str">
        <f>'[1]OMM2 104'!A38</f>
        <v xml:space="preserve">    'feoh3b'</v>
      </c>
      <c r="B38" s="23">
        <f>'[1]OMM2 104'!B38</f>
        <v>1E-10</v>
      </c>
      <c r="C38" s="23">
        <f>'[1]OMM2 104'!C38</f>
        <v>1E-10</v>
      </c>
      <c r="D38" s="23" t="str">
        <f>'[1]OMM2 104'!D38</f>
        <v xml:space="preserve">        ''</v>
      </c>
      <c r="E38" s="23" t="str">
        <f>'[1]OMM2 104'!E38</f>
        <v xml:space="preserve">        ''</v>
      </c>
      <c r="F38" s="23" t="str">
        <f>'[1]OMM2 104'!F38</f>
        <v xml:space="preserve">        ''</v>
      </c>
      <c r="G38" s="23">
        <f>'[1]OMM2 104'!G38</f>
        <v>1</v>
      </c>
      <c r="H38" s="23">
        <f>'[1]OMM2 104'!H38</f>
        <v>-999</v>
      </c>
      <c r="I38" s="30">
        <f t="shared" si="5"/>
        <v>1E-10</v>
      </c>
      <c r="J38" s="30">
        <f t="shared" si="5"/>
        <v>1E-10</v>
      </c>
      <c r="K38" s="30">
        <f t="shared" si="5"/>
        <v>1E-10</v>
      </c>
      <c r="L38" s="30">
        <f>'[1]OMM2 104 (2)'!I38</f>
        <v>1E-10</v>
      </c>
      <c r="M38" s="30">
        <f t="shared" si="10"/>
        <v>1E-10</v>
      </c>
      <c r="N38" s="30">
        <f t="shared" si="10"/>
        <v>1E-10</v>
      </c>
      <c r="O38" s="30">
        <f t="shared" si="10"/>
        <v>1E-10</v>
      </c>
      <c r="P38" s="30">
        <f t="shared" si="10"/>
        <v>1E-10</v>
      </c>
      <c r="Q38" s="30">
        <f>'[1]OMM2 104 (2)'!O38</f>
        <v>1E-10</v>
      </c>
      <c r="R38" s="30">
        <f t="shared" si="10"/>
        <v>1E-10</v>
      </c>
      <c r="S38" s="30">
        <f>'[1]OMM2 104 (2)'!J38</f>
        <v>1E-10</v>
      </c>
      <c r="T38" s="30">
        <f>'[1]OMM2 104 (2)'!P38</f>
        <v>1E-10</v>
      </c>
      <c r="U38" s="30">
        <f t="shared" si="6"/>
        <v>1E-10</v>
      </c>
      <c r="V38" s="30">
        <f t="shared" si="6"/>
        <v>1E-10</v>
      </c>
      <c r="W38" s="30">
        <f>'[1]OMM2 104 (2)'!Q38</f>
        <v>1E-10</v>
      </c>
      <c r="X38" s="30">
        <f t="shared" si="7"/>
        <v>1E-10</v>
      </c>
      <c r="Y38" s="30">
        <f>'[1]OMM2 104 (2)'!R38</f>
        <v>1E-10</v>
      </c>
      <c r="Z38" s="30">
        <f>'[1]OMM2 104 (2)'!K38</f>
        <v>1E-10</v>
      </c>
      <c r="AA38" s="30">
        <f t="shared" si="8"/>
        <v>1E-10</v>
      </c>
      <c r="AB38" s="30">
        <f t="shared" si="2"/>
        <v>1E-10</v>
      </c>
      <c r="AC38" s="30">
        <f>'[1]OMM2 104 (2)'!L38</f>
        <v>1E-10</v>
      </c>
      <c r="AD38" s="30">
        <f t="shared" si="3"/>
        <v>1E-10</v>
      </c>
      <c r="AE38" s="30">
        <f>'[1]OMM2 104 (2)'!M38</f>
        <v>1E-10</v>
      </c>
      <c r="AF38" s="30">
        <f>'[1]OMM2 104 (2)'!S38</f>
        <v>1E-10</v>
      </c>
      <c r="AG38" s="30">
        <f>'[1]OMM2 104 (2)'!T38</f>
        <v>1E-10</v>
      </c>
      <c r="AH38" s="30">
        <f>'[1]OMM2 104 (2)'!N38</f>
        <v>1E-10</v>
      </c>
      <c r="AI38" s="30">
        <f>'[1]OMM2 104 (2)'!U38</f>
        <v>1E-10</v>
      </c>
      <c r="AJ38" s="30">
        <f>'[1]OMM2 104 (2)'!V38</f>
        <v>1E-10</v>
      </c>
      <c r="AK38" s="30">
        <f t="shared" si="4"/>
        <v>1E-10</v>
      </c>
      <c r="AL38" s="30">
        <f t="shared" si="9"/>
        <v>1E-10</v>
      </c>
      <c r="AM38" s="30">
        <f t="shared" si="9"/>
        <v>1E-10</v>
      </c>
    </row>
    <row r="39" spans="1:39" x14ac:dyDescent="0.25">
      <c r="A39" s="23" t="str">
        <f>'[1]OMM2 104'!A39</f>
        <v xml:space="preserve">       'fes'</v>
      </c>
      <c r="B39" s="23">
        <f>'[1]OMM2 104'!B39</f>
        <v>1E-10</v>
      </c>
      <c r="C39" s="23">
        <f>'[1]OMM2 104'!C39</f>
        <v>3700</v>
      </c>
      <c r="D39" s="23" t="str">
        <f>'[1]OMM2 104'!D39</f>
        <v xml:space="preserve">        ''</v>
      </c>
      <c r="E39" s="23" t="str">
        <f>'[1]OMM2 104'!E39</f>
        <v xml:space="preserve">        ''</v>
      </c>
      <c r="F39" s="23" t="str">
        <f>'[1]OMM2 104'!F39</f>
        <v xml:space="preserve">        ''</v>
      </c>
      <c r="G39" s="23">
        <f>'[1]OMM2 104'!G39</f>
        <v>1</v>
      </c>
      <c r="H39" s="23">
        <f>'[1]OMM2 104'!H39</f>
        <v>-999</v>
      </c>
      <c r="I39" s="30">
        <f t="shared" si="5"/>
        <v>8200</v>
      </c>
      <c r="J39" s="30">
        <f t="shared" si="5"/>
        <v>8200</v>
      </c>
      <c r="K39" s="30">
        <f t="shared" si="5"/>
        <v>8200</v>
      </c>
      <c r="L39" s="30">
        <f>'[1]OMM2 104 (2)'!I39</f>
        <v>8200</v>
      </c>
      <c r="M39" s="30">
        <f t="shared" si="10"/>
        <v>8200</v>
      </c>
      <c r="N39" s="30">
        <f t="shared" si="10"/>
        <v>8200</v>
      </c>
      <c r="O39" s="30">
        <f t="shared" si="10"/>
        <v>8200</v>
      </c>
      <c r="P39" s="30">
        <f t="shared" si="10"/>
        <v>8200</v>
      </c>
      <c r="Q39" s="30">
        <f>'[1]OMM2 104 (2)'!O39</f>
        <v>25000</v>
      </c>
      <c r="R39" s="30">
        <f t="shared" si="10"/>
        <v>8200</v>
      </c>
      <c r="S39" s="30">
        <f>'[1]OMM2 104 (2)'!J39</f>
        <v>5600</v>
      </c>
      <c r="T39" s="30">
        <f>'[1]OMM2 104 (2)'!P39</f>
        <v>14000</v>
      </c>
      <c r="U39" s="30">
        <f t="shared" si="6"/>
        <v>5600</v>
      </c>
      <c r="V39" s="30">
        <f t="shared" si="6"/>
        <v>5600</v>
      </c>
      <c r="W39" s="30">
        <f>'[1]OMM2 104 (2)'!Q39</f>
        <v>8000</v>
      </c>
      <c r="X39" s="30">
        <f t="shared" si="7"/>
        <v>8000</v>
      </c>
      <c r="Y39" s="30">
        <f>'[1]OMM2 104 (2)'!R39</f>
        <v>8000</v>
      </c>
      <c r="Z39" s="30">
        <f>'[1]OMM2 104 (2)'!K39</f>
        <v>15400</v>
      </c>
      <c r="AA39" s="30">
        <f t="shared" si="8"/>
        <v>8000</v>
      </c>
      <c r="AB39" s="30">
        <f t="shared" si="2"/>
        <v>11000</v>
      </c>
      <c r="AC39" s="30">
        <f>'[1]OMM2 104 (2)'!L39</f>
        <v>10000</v>
      </c>
      <c r="AD39" s="30">
        <f t="shared" si="3"/>
        <v>11000</v>
      </c>
      <c r="AE39" s="30">
        <f>'[1]OMM2 104 (2)'!M39</f>
        <v>11000</v>
      </c>
      <c r="AF39" s="30">
        <f>'[1]OMM2 104 (2)'!S39</f>
        <v>6000</v>
      </c>
      <c r="AG39" s="30">
        <f>'[1]OMM2 104 (2)'!T39</f>
        <v>21000</v>
      </c>
      <c r="AH39" s="30">
        <f>'[1]OMM2 104 (2)'!N39</f>
        <v>1300</v>
      </c>
      <c r="AI39" s="30">
        <f>'[1]OMM2 104 (2)'!U39</f>
        <v>43000</v>
      </c>
      <c r="AJ39" s="30">
        <f>'[1]OMM2 104 (2)'!V39</f>
        <v>1300</v>
      </c>
      <c r="AK39" s="30">
        <f t="shared" si="4"/>
        <v>1300</v>
      </c>
      <c r="AL39" s="30">
        <f t="shared" si="9"/>
        <v>43000</v>
      </c>
      <c r="AM39" s="30">
        <f t="shared" si="9"/>
        <v>1300</v>
      </c>
    </row>
    <row r="40" spans="1:39" x14ac:dyDescent="0.25">
      <c r="A40" s="23" t="str">
        <f>'[1]OMM2 104'!A40</f>
        <v xml:space="preserve">      'fes2'</v>
      </c>
      <c r="B40" s="23">
        <f>'[1]OMM2 104'!B40</f>
        <v>1E-10</v>
      </c>
      <c r="C40" s="23">
        <f>'[1]OMM2 104'!C40</f>
        <v>37</v>
      </c>
      <c r="D40" s="23" t="str">
        <f>'[1]OMM2 104'!D40</f>
        <v xml:space="preserve">        ''</v>
      </c>
      <c r="E40" s="23" t="str">
        <f>'[1]OMM2 104'!E40</f>
        <v xml:space="preserve">        ''</v>
      </c>
      <c r="F40" s="23" t="str">
        <f>'[1]OMM2 104'!F40</f>
        <v xml:space="preserve">        ''</v>
      </c>
      <c r="G40" s="23">
        <f>'[1]OMM2 104'!G40</f>
        <v>1</v>
      </c>
      <c r="H40" s="23">
        <f>'[1]OMM2 104'!H40</f>
        <v>-999</v>
      </c>
      <c r="I40" s="30">
        <f t="shared" si="5"/>
        <v>71000</v>
      </c>
      <c r="J40" s="30">
        <f t="shared" si="5"/>
        <v>71000</v>
      </c>
      <c r="K40" s="30">
        <f t="shared" si="5"/>
        <v>71000</v>
      </c>
      <c r="L40" s="30">
        <f>'[1]OMM2 104 (2)'!I40</f>
        <v>71000</v>
      </c>
      <c r="M40" s="30">
        <f t="shared" si="10"/>
        <v>71000</v>
      </c>
      <c r="N40" s="30">
        <f t="shared" si="10"/>
        <v>71000</v>
      </c>
      <c r="O40" s="30">
        <f t="shared" si="10"/>
        <v>71000</v>
      </c>
      <c r="P40" s="30">
        <f t="shared" si="10"/>
        <v>71000</v>
      </c>
      <c r="Q40" s="30">
        <f>'[1]OMM2 104 (2)'!O40</f>
        <v>925000</v>
      </c>
      <c r="R40" s="30">
        <f t="shared" si="10"/>
        <v>71000</v>
      </c>
      <c r="S40" s="30">
        <f>'[1]OMM2 104 (2)'!J40</f>
        <v>39000</v>
      </c>
      <c r="T40" s="30">
        <f>'[1]OMM2 104 (2)'!P40</f>
        <v>107000</v>
      </c>
      <c r="U40" s="30">
        <f t="shared" si="6"/>
        <v>39000</v>
      </c>
      <c r="V40" s="30">
        <f t="shared" si="6"/>
        <v>39000</v>
      </c>
      <c r="W40" s="30">
        <f>'[1]OMM2 104 (2)'!Q40</f>
        <v>749</v>
      </c>
      <c r="X40" s="30">
        <f t="shared" si="7"/>
        <v>18000</v>
      </c>
      <c r="Y40" s="30">
        <f>'[1]OMM2 104 (2)'!R40</f>
        <v>18000</v>
      </c>
      <c r="Z40" s="30">
        <f>'[1]OMM2 104 (2)'!K40</f>
        <v>126000</v>
      </c>
      <c r="AA40" s="30">
        <f t="shared" si="8"/>
        <v>18000</v>
      </c>
      <c r="AB40" s="30">
        <f t="shared" si="2"/>
        <v>42000</v>
      </c>
      <c r="AC40" s="30">
        <f>'[1]OMM2 104 (2)'!L40</f>
        <v>123000</v>
      </c>
      <c r="AD40" s="30">
        <f t="shared" si="3"/>
        <v>42000</v>
      </c>
      <c r="AE40" s="30">
        <f>'[1]OMM2 104 (2)'!M40</f>
        <v>42000</v>
      </c>
      <c r="AF40" s="30">
        <f>'[1]OMM2 104 (2)'!S40</f>
        <v>75000</v>
      </c>
      <c r="AG40" s="30">
        <f>'[1]OMM2 104 (2)'!T40</f>
        <v>268000</v>
      </c>
      <c r="AH40" s="30">
        <f>'[1]OMM2 104 (2)'!N40</f>
        <v>92000</v>
      </c>
      <c r="AI40" s="30">
        <f>'[1]OMM2 104 (2)'!U40</f>
        <v>692000</v>
      </c>
      <c r="AJ40" s="30">
        <f>'[1]OMM2 104 (2)'!V40</f>
        <v>92000</v>
      </c>
      <c r="AK40" s="30">
        <f t="shared" si="4"/>
        <v>92000</v>
      </c>
      <c r="AL40" s="30">
        <f t="shared" si="9"/>
        <v>692000</v>
      </c>
      <c r="AM40" s="30">
        <f t="shared" si="9"/>
        <v>92000</v>
      </c>
    </row>
    <row r="41" spans="1:39" x14ac:dyDescent="0.25">
      <c r="A41" s="23" t="str">
        <f>'[1]OMM2 104'!A41</f>
        <v>!    'feco3'</v>
      </c>
      <c r="B41" s="23">
        <f>'[1]OMM2 104'!B41</f>
        <v>2.2000000000000002</v>
      </c>
      <c r="C41" s="23">
        <f>'[1]OMM2 104'!C41</f>
        <v>1E-10</v>
      </c>
      <c r="D41" s="23" t="str">
        <f>'[1]OMM2 104'!D41</f>
        <v xml:space="preserve">        ''</v>
      </c>
      <c r="E41" s="23" t="str">
        <f>'[1]OMM2 104'!E41</f>
        <v xml:space="preserve">        ''</v>
      </c>
      <c r="F41" s="23" t="str">
        <f>'[1]OMM2 104'!F41</f>
        <v xml:space="preserve">        ''</v>
      </c>
      <c r="G41" s="23">
        <f>'[1]OMM2 104'!G41</f>
        <v>1</v>
      </c>
      <c r="H41" s="23">
        <f>'[1]OMM2 104'!H41</f>
        <v>-999</v>
      </c>
      <c r="I41" s="30">
        <f t="shared" si="5"/>
        <v>1E-10</v>
      </c>
      <c r="J41" s="30">
        <f t="shared" si="5"/>
        <v>1E-10</v>
      </c>
      <c r="K41" s="30">
        <f t="shared" si="5"/>
        <v>1E-10</v>
      </c>
      <c r="L41" s="30">
        <f>'[1]OMM2 104 (2)'!I41</f>
        <v>1E-10</v>
      </c>
      <c r="M41" s="30">
        <f t="shared" si="10"/>
        <v>1E-10</v>
      </c>
      <c r="N41" s="30">
        <f t="shared" si="10"/>
        <v>1E-10</v>
      </c>
      <c r="O41" s="30">
        <f t="shared" si="10"/>
        <v>1E-10</v>
      </c>
      <c r="P41" s="30">
        <f t="shared" si="10"/>
        <v>1E-10</v>
      </c>
      <c r="Q41" s="30">
        <f>'[1]OMM2 104 (2)'!O41</f>
        <v>1E-10</v>
      </c>
      <c r="R41" s="30">
        <f t="shared" si="10"/>
        <v>1E-10</v>
      </c>
      <c r="S41" s="30">
        <f>'[1]OMM2 104 (2)'!J41</f>
        <v>1E-10</v>
      </c>
      <c r="T41" s="30">
        <f>'[1]OMM2 104 (2)'!P41</f>
        <v>1E-10</v>
      </c>
      <c r="U41" s="30">
        <f t="shared" si="6"/>
        <v>1E-10</v>
      </c>
      <c r="V41" s="30">
        <f t="shared" si="6"/>
        <v>1E-10</v>
      </c>
      <c r="W41" s="30">
        <f>'[1]OMM2 104 (2)'!Q41</f>
        <v>1E-10</v>
      </c>
      <c r="X41" s="30">
        <f t="shared" si="7"/>
        <v>1E-10</v>
      </c>
      <c r="Y41" s="30">
        <f>'[1]OMM2 104 (2)'!R41</f>
        <v>1E-10</v>
      </c>
      <c r="Z41" s="30">
        <f>'[1]OMM2 104 (2)'!K41</f>
        <v>1E-10</v>
      </c>
      <c r="AA41" s="30">
        <f t="shared" si="8"/>
        <v>1E-10</v>
      </c>
      <c r="AB41" s="30">
        <f t="shared" si="2"/>
        <v>1E-10</v>
      </c>
      <c r="AC41" s="30">
        <f>'[1]OMM2 104 (2)'!L41</f>
        <v>1E-10</v>
      </c>
      <c r="AD41" s="30">
        <f t="shared" si="3"/>
        <v>1E-10</v>
      </c>
      <c r="AE41" s="30">
        <f>'[1]OMM2 104 (2)'!M41</f>
        <v>1E-10</v>
      </c>
      <c r="AF41" s="30">
        <f>'[1]OMM2 104 (2)'!S41</f>
        <v>1E-10</v>
      </c>
      <c r="AG41" s="30">
        <f>'[1]OMM2 104 (2)'!T41</f>
        <v>1E-10</v>
      </c>
      <c r="AH41" s="30">
        <f>'[1]OMM2 104 (2)'!N41</f>
        <v>1E-10</v>
      </c>
      <c r="AI41" s="30">
        <f>'[1]OMM2 104 (2)'!U41</f>
        <v>1E-10</v>
      </c>
      <c r="AJ41" s="30">
        <f>'[1]OMM2 104 (2)'!V41</f>
        <v>1E-10</v>
      </c>
      <c r="AK41" s="30">
        <f t="shared" si="4"/>
        <v>1E-10</v>
      </c>
      <c r="AL41" s="30">
        <f t="shared" si="9"/>
        <v>1E-10</v>
      </c>
      <c r="AM41" s="30">
        <f t="shared" si="9"/>
        <v>1E-10</v>
      </c>
    </row>
    <row r="42" spans="1:39" x14ac:dyDescent="0.25">
      <c r="A42" s="23" t="str">
        <f>'[1]OMM2 104'!A42</f>
        <v xml:space="preserve">       'ca'</v>
      </c>
      <c r="B42" s="23">
        <f>'[1]OMM2 104'!B42</f>
        <v>1000</v>
      </c>
      <c r="C42" s="23">
        <f>'[1]OMM2 104'!C42</f>
        <v>1E-10</v>
      </c>
      <c r="D42" s="23" t="str">
        <f>'[1]OMM2 104'!D42</f>
        <v xml:space="preserve">        ''</v>
      </c>
      <c r="E42" s="23" t="str">
        <f>'[1]OMM2 104'!E42</f>
        <v xml:space="preserve">        ''</v>
      </c>
      <c r="F42" s="23" t="str">
        <f>'[1]OMM2 104'!F42</f>
        <v xml:space="preserve">        ''</v>
      </c>
      <c r="G42" s="23">
        <f>'[1]OMM2 104'!G42</f>
        <v>1</v>
      </c>
      <c r="H42" s="23">
        <f>'[1]OMM2 104'!H42</f>
        <v>-999</v>
      </c>
      <c r="I42" s="30">
        <f t="shared" si="5"/>
        <v>16000</v>
      </c>
      <c r="J42" s="30">
        <f t="shared" si="5"/>
        <v>16000</v>
      </c>
      <c r="K42" s="30">
        <f t="shared" si="5"/>
        <v>16000</v>
      </c>
      <c r="L42" s="30">
        <f>'[1]OMM2 104 (2)'!I42</f>
        <v>16000</v>
      </c>
      <c r="M42" s="30">
        <f t="shared" si="10"/>
        <v>16000</v>
      </c>
      <c r="N42" s="30">
        <f t="shared" si="10"/>
        <v>16000</v>
      </c>
      <c r="O42" s="30">
        <f t="shared" si="10"/>
        <v>16000</v>
      </c>
      <c r="P42" s="30">
        <f t="shared" si="10"/>
        <v>16000</v>
      </c>
      <c r="Q42" s="30">
        <f>'[1]OMM2 104 (2)'!O42</f>
        <v>86000</v>
      </c>
      <c r="R42" s="30">
        <f t="shared" si="10"/>
        <v>16000</v>
      </c>
      <c r="S42" s="30">
        <f>'[1]OMM2 104 (2)'!J42</f>
        <v>3900</v>
      </c>
      <c r="T42" s="30">
        <f>'[1]OMM2 104 (2)'!P42</f>
        <v>7700</v>
      </c>
      <c r="U42" s="30">
        <f t="shared" si="6"/>
        <v>3900</v>
      </c>
      <c r="V42" s="30">
        <f t="shared" si="6"/>
        <v>3900</v>
      </c>
      <c r="W42" s="30">
        <f>'[1]OMM2 104 (2)'!Q42</f>
        <v>52000</v>
      </c>
      <c r="X42" s="30">
        <f t="shared" si="7"/>
        <v>45000</v>
      </c>
      <c r="Y42" s="30">
        <f>'[1]OMM2 104 (2)'!R42</f>
        <v>45000</v>
      </c>
      <c r="Z42" s="30">
        <f>'[1]OMM2 104 (2)'!K42</f>
        <v>74000</v>
      </c>
      <c r="AA42" s="30">
        <f t="shared" si="8"/>
        <v>45000</v>
      </c>
      <c r="AB42" s="30">
        <f t="shared" si="2"/>
        <v>36000</v>
      </c>
      <c r="AC42" s="30">
        <f>'[1]OMM2 104 (2)'!L42</f>
        <v>360000</v>
      </c>
      <c r="AD42" s="30">
        <f t="shared" si="3"/>
        <v>36000</v>
      </c>
      <c r="AE42" s="30">
        <f>'[1]OMM2 104 (2)'!M42</f>
        <v>36000</v>
      </c>
      <c r="AF42" s="30">
        <f>'[1]OMM2 104 (2)'!S42</f>
        <v>190000</v>
      </c>
      <c r="AG42" s="30">
        <f>'[1]OMM2 104 (2)'!T42</f>
        <v>420000</v>
      </c>
      <c r="AH42" s="30">
        <f>'[1]OMM2 104 (2)'!N42</f>
        <v>190000</v>
      </c>
      <c r="AI42" s="30">
        <f>'[1]OMM2 104 (2)'!U42</f>
        <v>470000</v>
      </c>
      <c r="AJ42" s="30">
        <f>'[1]OMM2 104 (2)'!V42</f>
        <v>150000</v>
      </c>
      <c r="AK42" s="30">
        <f t="shared" si="4"/>
        <v>190000</v>
      </c>
      <c r="AL42" s="30">
        <f t="shared" si="9"/>
        <v>470000</v>
      </c>
      <c r="AM42" s="30">
        <f t="shared" si="9"/>
        <v>150000</v>
      </c>
    </row>
    <row r="43" spans="1:39" x14ac:dyDescent="0.25">
      <c r="A43" s="23" t="str">
        <f>'[1]OMM2 104'!A43</f>
        <v xml:space="preserve">    'caco3'</v>
      </c>
      <c r="B43" s="23">
        <f>'[1]OMM2 104'!B43</f>
        <v>1000</v>
      </c>
      <c r="C43" s="23">
        <f>'[1]OMM2 104'!C43</f>
        <v>1E-10</v>
      </c>
      <c r="D43" s="23" t="str">
        <f>'[1]OMM2 104'!D43</f>
        <v xml:space="preserve">        ''</v>
      </c>
      <c r="E43" s="23" t="str">
        <f>'[1]OMM2 104'!E43</f>
        <v xml:space="preserve">        ''</v>
      </c>
      <c r="F43" s="23" t="str">
        <f>'[1]OMM2 104'!F43</f>
        <v xml:space="preserve">        ''</v>
      </c>
      <c r="G43" s="23">
        <f>'[1]OMM2 104'!G43</f>
        <v>1</v>
      </c>
      <c r="H43" s="23">
        <f>'[1]OMM2 104'!H43</f>
        <v>-999</v>
      </c>
      <c r="I43" s="30">
        <f t="shared" si="5"/>
        <v>1600000</v>
      </c>
      <c r="J43" s="30">
        <f t="shared" si="5"/>
        <v>1600000</v>
      </c>
      <c r="K43" s="30">
        <f t="shared" si="5"/>
        <v>1600000</v>
      </c>
      <c r="L43" s="30">
        <f>'[1]OMM2 104 (2)'!I43</f>
        <v>1600000</v>
      </c>
      <c r="M43" s="30">
        <f t="shared" si="10"/>
        <v>1600000</v>
      </c>
      <c r="N43" s="30">
        <f t="shared" si="10"/>
        <v>1600000</v>
      </c>
      <c r="O43" s="30">
        <f t="shared" si="10"/>
        <v>1600000</v>
      </c>
      <c r="P43" s="30">
        <f t="shared" si="10"/>
        <v>1600000</v>
      </c>
      <c r="Q43" s="30">
        <f>'[1]OMM2 104 (2)'!O43</f>
        <v>8600000</v>
      </c>
      <c r="R43" s="30">
        <f t="shared" si="10"/>
        <v>1600000</v>
      </c>
      <c r="S43" s="30">
        <f>'[1]OMM2 104 (2)'!J43</f>
        <v>390000</v>
      </c>
      <c r="T43" s="30">
        <f>'[1]OMM2 104 (2)'!P43</f>
        <v>770000</v>
      </c>
      <c r="U43" s="30">
        <f t="shared" si="6"/>
        <v>390000</v>
      </c>
      <c r="V43" s="30">
        <f t="shared" si="6"/>
        <v>390000</v>
      </c>
      <c r="W43" s="30">
        <f>'[1]OMM2 104 (2)'!Q43</f>
        <v>5200000</v>
      </c>
      <c r="X43" s="30">
        <f t="shared" si="7"/>
        <v>4500000</v>
      </c>
      <c r="Y43" s="30">
        <f>'[1]OMM2 104 (2)'!R43</f>
        <v>4500000</v>
      </c>
      <c r="Z43" s="30">
        <f>'[1]OMM2 104 (2)'!K43</f>
        <v>7400000</v>
      </c>
      <c r="AA43" s="30">
        <f t="shared" si="8"/>
        <v>4500000</v>
      </c>
      <c r="AB43" s="30">
        <f t="shared" si="2"/>
        <v>3600000</v>
      </c>
      <c r="AC43" s="30">
        <f>'[1]OMM2 104 (2)'!L43</f>
        <v>36000000</v>
      </c>
      <c r="AD43" s="30">
        <f t="shared" si="3"/>
        <v>3600000</v>
      </c>
      <c r="AE43" s="30">
        <f>'[1]OMM2 104 (2)'!M43</f>
        <v>3600000</v>
      </c>
      <c r="AF43" s="30">
        <f>'[1]OMM2 104 (2)'!S43</f>
        <v>19000000</v>
      </c>
      <c r="AG43" s="30">
        <f>'[1]OMM2 104 (2)'!T43</f>
        <v>42000000</v>
      </c>
      <c r="AH43" s="30">
        <f>'[1]OMM2 104 (2)'!N43</f>
        <v>19000000</v>
      </c>
      <c r="AI43" s="30">
        <f>'[1]OMM2 104 (2)'!U43</f>
        <v>47000000</v>
      </c>
      <c r="AJ43" s="30">
        <f>'[1]OMM2 104 (2)'!V43</f>
        <v>15000000</v>
      </c>
      <c r="AK43" s="30">
        <f t="shared" si="4"/>
        <v>19000000</v>
      </c>
      <c r="AL43" s="30">
        <f t="shared" si="9"/>
        <v>47000000</v>
      </c>
      <c r="AM43" s="30">
        <f t="shared" si="9"/>
        <v>15000000</v>
      </c>
    </row>
    <row r="44" spans="1:39" x14ac:dyDescent="0.25">
      <c r="A44" s="23" t="str">
        <f>'[1]OMM2 104'!A44</f>
        <v xml:space="preserve">   'pipvr'</v>
      </c>
      <c r="B44" s="23">
        <f>'[1]OMM2 104'!B44</f>
        <v>1</v>
      </c>
      <c r="C44" s="23">
        <f>'[1]OMM2 104'!C44</f>
        <v>1</v>
      </c>
      <c r="D44" s="23" t="str">
        <f>'[1]OMM2 104'!D44</f>
        <v xml:space="preserve">        ''</v>
      </c>
      <c r="E44" s="23" t="str">
        <f>'[1]OMM2 104'!E44</f>
        <v xml:space="preserve">        ''</v>
      </c>
      <c r="F44" s="23" t="str">
        <f>'[1]OMM2 104'!F44</f>
        <v xml:space="preserve">        ''</v>
      </c>
      <c r="G44" s="23">
        <f>'[1]OMM2 104'!G44</f>
        <v>1</v>
      </c>
      <c r="H44" s="23">
        <f>'[1]OMM2 104'!H44</f>
        <v>-999</v>
      </c>
      <c r="I44" s="30">
        <f t="shared" si="5"/>
        <v>23250</v>
      </c>
      <c r="J44" s="30">
        <f t="shared" si="5"/>
        <v>23250</v>
      </c>
      <c r="K44" s="30">
        <f t="shared" si="5"/>
        <v>23250</v>
      </c>
      <c r="L44" s="30">
        <f>'[1]OMM2 104 (2)'!I44</f>
        <v>23250</v>
      </c>
      <c r="M44" s="30">
        <f t="shared" si="10"/>
        <v>23250</v>
      </c>
      <c r="N44" s="30">
        <f t="shared" si="10"/>
        <v>23250</v>
      </c>
      <c r="O44" s="30">
        <f t="shared" si="10"/>
        <v>23250</v>
      </c>
      <c r="P44" s="30">
        <f t="shared" si="10"/>
        <v>23250</v>
      </c>
      <c r="Q44" s="30">
        <f>'[1]OMM2 104 (2)'!O44</f>
        <v>5850</v>
      </c>
      <c r="R44" s="30">
        <f t="shared" si="10"/>
        <v>23250</v>
      </c>
      <c r="S44" s="30">
        <f>'[1]OMM2 104 (2)'!J44</f>
        <v>8900</v>
      </c>
      <c r="T44" s="30">
        <f>'[1]OMM2 104 (2)'!P44</f>
        <v>8640</v>
      </c>
      <c r="U44" s="30">
        <f t="shared" si="6"/>
        <v>8900</v>
      </c>
      <c r="V44" s="30">
        <f t="shared" si="6"/>
        <v>8900</v>
      </c>
      <c r="W44" s="30">
        <f>'[1]OMM2 104 (2)'!Q44</f>
        <v>14100</v>
      </c>
      <c r="X44" s="30">
        <f t="shared" si="7"/>
        <v>7425</v>
      </c>
      <c r="Y44" s="30">
        <f>'[1]OMM2 104 (2)'!R44</f>
        <v>7425</v>
      </c>
      <c r="Z44" s="30">
        <f>'[1]OMM2 104 (2)'!K44</f>
        <v>40200</v>
      </c>
      <c r="AA44" s="30">
        <f t="shared" si="8"/>
        <v>7425</v>
      </c>
      <c r="AB44" s="30">
        <f t="shared" si="2"/>
        <v>-5000</v>
      </c>
      <c r="AC44" s="30">
        <f>'[1]OMM2 104 (2)'!L44</f>
        <v>85800</v>
      </c>
      <c r="AD44" s="30">
        <f t="shared" si="3"/>
        <v>-5000</v>
      </c>
      <c r="AE44" s="30">
        <f>'[1]OMM2 104 (2)'!M44</f>
        <v>-5000</v>
      </c>
      <c r="AF44" s="30">
        <f>'[1]OMM2 104 (2)'!S44</f>
        <v>86100</v>
      </c>
      <c r="AG44" s="30">
        <f>'[1]OMM2 104 (2)'!T44</f>
        <v>97500</v>
      </c>
      <c r="AH44" s="30">
        <f>'[1]OMM2 104 (2)'!N44</f>
        <v>40000</v>
      </c>
      <c r="AI44" s="30">
        <f>'[1]OMM2 104 (2)'!U44</f>
        <v>84750</v>
      </c>
      <c r="AJ44" s="30">
        <f>'[1]OMM2 104 (2)'!V44</f>
        <v>445000</v>
      </c>
      <c r="AK44" s="30">
        <f t="shared" si="4"/>
        <v>40000</v>
      </c>
      <c r="AL44" s="30">
        <f t="shared" si="9"/>
        <v>84750</v>
      </c>
      <c r="AM44" s="30">
        <f t="shared" si="9"/>
        <v>445000</v>
      </c>
    </row>
    <row r="45" spans="1:39" x14ac:dyDescent="0.25">
      <c r="A45" s="23" t="str">
        <f>'[1]OMM2 104'!A45</f>
        <v xml:space="preserve">    'pin'</v>
      </c>
      <c r="B45" s="23">
        <f>'[1]OMM2 104'!B45</f>
        <v>1E-10</v>
      </c>
      <c r="C45" s="23">
        <f>'[1]OMM2 104'!C45</f>
        <v>1</v>
      </c>
      <c r="D45" s="23" t="str">
        <f>'[1]OMM2 104'!D45</f>
        <v xml:space="preserve">  ''</v>
      </c>
      <c r="E45" s="23" t="str">
        <f>'[1]OMM2 104'!E45</f>
        <v xml:space="preserve"> ''</v>
      </c>
      <c r="F45" s="23" t="str">
        <f>'[1]OMM2 104'!F45</f>
        <v xml:space="preserve">   ''</v>
      </c>
      <c r="G45" s="23">
        <f>'[1]OMM2 104'!G45</f>
        <v>1</v>
      </c>
      <c r="H45" s="23">
        <f>'[1]OMM2 104'!H45</f>
        <v>-999</v>
      </c>
      <c r="I45" s="30">
        <f t="shared" si="5"/>
        <v>40</v>
      </c>
      <c r="J45" s="30">
        <f t="shared" si="5"/>
        <v>40</v>
      </c>
      <c r="K45" s="30">
        <f t="shared" si="5"/>
        <v>40</v>
      </c>
      <c r="L45" s="30">
        <f>'[1]OMM2 104 (2)'!I45</f>
        <v>40</v>
      </c>
      <c r="M45" s="30">
        <f t="shared" si="10"/>
        <v>40</v>
      </c>
      <c r="N45" s="30">
        <f t="shared" si="10"/>
        <v>40</v>
      </c>
      <c r="O45" s="30">
        <f t="shared" si="10"/>
        <v>40</v>
      </c>
      <c r="P45" s="30">
        <f t="shared" si="10"/>
        <v>40</v>
      </c>
      <c r="Q45" s="30">
        <f>'[1]OMM2 104 (2)'!O45</f>
        <v>40</v>
      </c>
      <c r="R45" s="30">
        <f t="shared" si="10"/>
        <v>40</v>
      </c>
      <c r="S45" s="30">
        <f>'[1]OMM2 104 (2)'!J45</f>
        <v>40</v>
      </c>
      <c r="T45" s="30">
        <f>'[1]OMM2 104 (2)'!P45</f>
        <v>40</v>
      </c>
      <c r="U45" s="30">
        <f t="shared" si="6"/>
        <v>40</v>
      </c>
      <c r="V45" s="30">
        <f t="shared" si="6"/>
        <v>40</v>
      </c>
      <c r="W45" s="30">
        <f>'[1]OMM2 104 (2)'!Q45</f>
        <v>100</v>
      </c>
      <c r="X45" s="30">
        <f t="shared" si="7"/>
        <v>100</v>
      </c>
      <c r="Y45" s="30">
        <f>'[1]OMM2 104 (2)'!R45</f>
        <v>100</v>
      </c>
      <c r="Z45" s="30">
        <f>'[1]OMM2 104 (2)'!K45</f>
        <v>100</v>
      </c>
      <c r="AA45" s="30">
        <f t="shared" si="8"/>
        <v>100</v>
      </c>
      <c r="AB45" s="30">
        <f t="shared" si="2"/>
        <v>200</v>
      </c>
      <c r="AC45" s="30">
        <f>'[1]OMM2 104 (2)'!L45</f>
        <v>200</v>
      </c>
      <c r="AD45" s="30">
        <f t="shared" si="3"/>
        <v>200</v>
      </c>
      <c r="AE45" s="30">
        <f>'[1]OMM2 104 (2)'!M45</f>
        <v>200</v>
      </c>
      <c r="AF45" s="30">
        <f>'[1]OMM2 104 (2)'!S45</f>
        <v>200</v>
      </c>
      <c r="AG45" s="30">
        <f>'[1]OMM2 104 (2)'!T45</f>
        <v>200</v>
      </c>
      <c r="AH45" s="30">
        <f>'[1]OMM2 104 (2)'!N45</f>
        <v>200</v>
      </c>
      <c r="AI45" s="30">
        <f>'[1]OMM2 104 (2)'!U45</f>
        <v>200</v>
      </c>
      <c r="AJ45" s="30">
        <f>'[1]OMM2 104 (2)'!V45</f>
        <v>200</v>
      </c>
      <c r="AK45" s="30">
        <f t="shared" si="4"/>
        <v>200</v>
      </c>
      <c r="AL45" s="30">
        <f t="shared" ref="AL45:AM45" si="11">AI45</f>
        <v>200</v>
      </c>
      <c r="AM45" s="30">
        <f t="shared" si="11"/>
        <v>200</v>
      </c>
    </row>
    <row r="46" spans="1:39" x14ac:dyDescent="0.25">
      <c r="H46" s="32" t="s">
        <v>65</v>
      </c>
      <c r="I46" s="32">
        <v>73</v>
      </c>
      <c r="J46" s="32">
        <v>52</v>
      </c>
      <c r="K46" s="32">
        <v>42</v>
      </c>
      <c r="L46" s="32">
        <v>33</v>
      </c>
      <c r="M46" s="32">
        <v>23</v>
      </c>
      <c r="O46" s="28"/>
    </row>
    <row r="47" spans="1:39" x14ac:dyDescent="0.25">
      <c r="A47" s="21">
        <v>1</v>
      </c>
      <c r="B47" s="21">
        <f>A47+1</f>
        <v>2</v>
      </c>
      <c r="C47" s="21">
        <f t="shared" ref="C47:AM47" si="12">B47+1</f>
        <v>3</v>
      </c>
      <c r="D47" s="21">
        <f t="shared" si="12"/>
        <v>4</v>
      </c>
      <c r="E47" s="21">
        <f t="shared" si="12"/>
        <v>5</v>
      </c>
      <c r="F47" s="21">
        <f t="shared" si="12"/>
        <v>6</v>
      </c>
      <c r="G47" s="21">
        <f t="shared" si="12"/>
        <v>7</v>
      </c>
      <c r="H47" s="21">
        <f t="shared" si="12"/>
        <v>8</v>
      </c>
      <c r="I47" s="21">
        <f t="shared" si="12"/>
        <v>9</v>
      </c>
      <c r="J47" s="21">
        <f t="shared" si="12"/>
        <v>10</v>
      </c>
      <c r="K47" s="21">
        <f t="shared" si="12"/>
        <v>11</v>
      </c>
      <c r="L47" s="21">
        <f t="shared" si="12"/>
        <v>12</v>
      </c>
      <c r="M47" s="21">
        <f t="shared" si="12"/>
        <v>13</v>
      </c>
      <c r="N47" s="21">
        <f t="shared" si="12"/>
        <v>14</v>
      </c>
      <c r="O47" s="21">
        <f t="shared" si="12"/>
        <v>15</v>
      </c>
      <c r="P47" s="21">
        <f t="shared" si="12"/>
        <v>16</v>
      </c>
      <c r="Q47" s="21">
        <f t="shared" si="12"/>
        <v>17</v>
      </c>
      <c r="R47" s="21">
        <f t="shared" si="12"/>
        <v>18</v>
      </c>
      <c r="S47" s="21">
        <f t="shared" si="12"/>
        <v>19</v>
      </c>
      <c r="T47" s="21">
        <f t="shared" si="12"/>
        <v>20</v>
      </c>
      <c r="U47" s="21">
        <f t="shared" si="12"/>
        <v>21</v>
      </c>
      <c r="V47" s="21">
        <f t="shared" si="12"/>
        <v>22</v>
      </c>
      <c r="W47" s="21">
        <f t="shared" si="12"/>
        <v>23</v>
      </c>
      <c r="X47" s="21">
        <f t="shared" si="12"/>
        <v>24</v>
      </c>
      <c r="Y47" s="21">
        <f t="shared" si="12"/>
        <v>25</v>
      </c>
      <c r="Z47" s="21">
        <f t="shared" si="12"/>
        <v>26</v>
      </c>
      <c r="AA47" s="21">
        <f t="shared" si="12"/>
        <v>27</v>
      </c>
      <c r="AB47" s="21">
        <f t="shared" si="12"/>
        <v>28</v>
      </c>
      <c r="AC47" s="21">
        <f t="shared" si="12"/>
        <v>29</v>
      </c>
      <c r="AD47" s="21">
        <f t="shared" si="12"/>
        <v>30</v>
      </c>
      <c r="AE47" s="21">
        <f t="shared" si="12"/>
        <v>31</v>
      </c>
      <c r="AF47" s="21">
        <f t="shared" si="12"/>
        <v>32</v>
      </c>
      <c r="AG47" s="21">
        <f t="shared" si="12"/>
        <v>33</v>
      </c>
      <c r="AH47" s="21">
        <f t="shared" si="12"/>
        <v>34</v>
      </c>
      <c r="AI47" s="21">
        <f t="shared" si="12"/>
        <v>35</v>
      </c>
      <c r="AJ47" s="21">
        <f t="shared" si="12"/>
        <v>36</v>
      </c>
      <c r="AK47" s="21">
        <f t="shared" si="12"/>
        <v>37</v>
      </c>
      <c r="AL47" s="21">
        <f t="shared" si="12"/>
        <v>38</v>
      </c>
      <c r="AM47" s="21">
        <f t="shared" si="12"/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28CD-D255-4E03-B426-28421FBF7C92}">
  <dimension ref="A2:B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5" x14ac:dyDescent="0.25"/>
  <cols>
    <col min="1" max="1" width="19.140625" style="21" customWidth="1"/>
    <col min="2" max="2" width="27.7109375" bestFit="1" customWidth="1"/>
  </cols>
  <sheetData>
    <row r="2" spans="1:2" x14ac:dyDescent="0.25">
      <c r="A2" s="23" t="s">
        <v>120</v>
      </c>
      <c r="B2" t="s">
        <v>145</v>
      </c>
    </row>
    <row r="3" spans="1:2" x14ac:dyDescent="0.25">
      <c r="A3" s="23" t="str">
        <f>Import!A2</f>
        <v xml:space="preserve">      'salt'</v>
      </c>
      <c r="B3" t="str">
        <f>VLOOKUP($A3,lookup!$B$3:$E$86,2,FALSE)</f>
        <v>Salinity</v>
      </c>
    </row>
    <row r="4" spans="1:2" x14ac:dyDescent="0.25">
      <c r="A4" s="23" t="str">
        <f>Import!A4</f>
        <v xml:space="preserve">       'mpb'</v>
      </c>
      <c r="B4" t="str">
        <f>VLOOKUP($A4,lookup!$B$3:$E$86,2,FALSE)</f>
        <v>Microphytobenthos</v>
      </c>
    </row>
    <row r="5" spans="1:2" x14ac:dyDescent="0.25">
      <c r="A5" s="23" t="str">
        <f>Import!A5</f>
        <v xml:space="preserve">      'docl'</v>
      </c>
      <c r="B5" t="str">
        <f>VLOOKUP($A5,lookup!$B$3:$E$86,2,FALSE)</f>
        <v>Labile DOC</v>
      </c>
    </row>
    <row r="6" spans="1:2" x14ac:dyDescent="0.25">
      <c r="A6" s="23" t="str">
        <f>Import!A6</f>
        <v xml:space="preserve">      'docr'</v>
      </c>
      <c r="B6" t="str">
        <f>VLOOKUP($A6,lookup!$B$3:$E$86,2,FALSE)</f>
        <v>Refractory DOC</v>
      </c>
    </row>
    <row r="7" spans="1:2" x14ac:dyDescent="0.25">
      <c r="A7" s="23" t="str">
        <f>Import!A7</f>
        <v xml:space="preserve">      'donl'</v>
      </c>
      <c r="B7" t="str">
        <f>VLOOKUP($A7,lookup!$B$3:$E$86,2,FALSE)</f>
        <v>Labile DON</v>
      </c>
    </row>
    <row r="8" spans="1:2" x14ac:dyDescent="0.25">
      <c r="A8" s="23" t="str">
        <f>Import!A8</f>
        <v xml:space="preserve">      'donr'</v>
      </c>
      <c r="B8" t="str">
        <f>VLOOKUP($A8,lookup!$B$3:$E$86,2,FALSE)</f>
        <v>Refractory DON</v>
      </c>
    </row>
    <row r="9" spans="1:2" x14ac:dyDescent="0.25">
      <c r="A9" s="23" t="str">
        <f>Import!A9</f>
        <v xml:space="preserve">      'dopl'</v>
      </c>
      <c r="B9" t="str">
        <f>VLOOKUP($A9,lookup!$B$3:$E$86,2,FALSE)</f>
        <v>Labile DOP</v>
      </c>
    </row>
    <row r="10" spans="1:2" x14ac:dyDescent="0.25">
      <c r="A10" s="23" t="str">
        <f>Import!A10</f>
        <v xml:space="preserve">      'dopr'</v>
      </c>
      <c r="B10" t="str">
        <f>VLOOKUP($A10,lookup!$B$3:$E$86,2,FALSE)</f>
        <v>Refractory DOP</v>
      </c>
    </row>
    <row r="11" spans="1:2" x14ac:dyDescent="0.25">
      <c r="A11" s="23" t="str">
        <f>Import!A11</f>
        <v xml:space="preserve">      'pocs'</v>
      </c>
      <c r="B11" t="str">
        <f>VLOOKUP($A11,lookup!$B$3:$E$86,2,FALSE)</f>
        <v>Macroaglage C</v>
      </c>
    </row>
    <row r="12" spans="1:2" x14ac:dyDescent="0.25">
      <c r="A12" s="23" t="str">
        <f>Import!A12</f>
        <v xml:space="preserve">      'pons'</v>
      </c>
      <c r="B12" t="str">
        <f>VLOOKUP($A12,lookup!$B$3:$E$86,2,FALSE)</f>
        <v>Macroaglage N</v>
      </c>
    </row>
    <row r="13" spans="1:2" x14ac:dyDescent="0.25">
      <c r="A13" s="23" t="str">
        <f>Import!A13</f>
        <v xml:space="preserve">      'pops'</v>
      </c>
      <c r="B13" t="str">
        <f>VLOOKUP($A13,lookup!$B$3:$E$86,2,FALSE)</f>
        <v>Macroaglage P</v>
      </c>
    </row>
    <row r="14" spans="1:2" x14ac:dyDescent="0.25">
      <c r="A14" s="23" t="str">
        <f>Import!A14</f>
        <v xml:space="preserve">      'pocl'</v>
      </c>
      <c r="B14" t="str">
        <f>VLOOKUP($A14,lookup!$B$3:$E$86,2,FALSE)</f>
        <v>Labile POC</v>
      </c>
    </row>
    <row r="15" spans="1:2" x14ac:dyDescent="0.25">
      <c r="A15" s="23" t="str">
        <f>Import!A15</f>
        <v xml:space="preserve">      'pocr'</v>
      </c>
      <c r="B15" t="str">
        <f>VLOOKUP($A15,lookup!$B$3:$E$86,2,FALSE)</f>
        <v>Refractory POC</v>
      </c>
    </row>
    <row r="16" spans="1:2" x14ac:dyDescent="0.25">
      <c r="A16" s="23" t="str">
        <f>Import!A16</f>
        <v xml:space="preserve">      'ponl'</v>
      </c>
      <c r="B16" t="str">
        <f>VLOOKUP($A16,lookup!$B$3:$E$86,2,FALSE)</f>
        <v>Labile PON</v>
      </c>
    </row>
    <row r="17" spans="1:2" x14ac:dyDescent="0.25">
      <c r="A17" s="23" t="str">
        <f>Import!A17</f>
        <v xml:space="preserve">      'ponr'</v>
      </c>
      <c r="B17" t="str">
        <f>VLOOKUP($A17,lookup!$B$3:$E$86,2,FALSE)</f>
        <v>Refractory PON</v>
      </c>
    </row>
    <row r="18" spans="1:2" x14ac:dyDescent="0.25">
      <c r="A18" s="23" t="str">
        <f>Import!A18</f>
        <v xml:space="preserve">      'popl'</v>
      </c>
      <c r="B18" t="str">
        <f>VLOOKUP($A18,lookup!$B$3:$E$86,2,FALSE)</f>
        <v>Labile POP</v>
      </c>
    </row>
    <row r="19" spans="1:2" x14ac:dyDescent="0.25">
      <c r="A19" s="23" t="str">
        <f>Import!A19</f>
        <v xml:space="preserve">      'popr'</v>
      </c>
      <c r="B19" t="str">
        <f>VLOOKUP($A19,lookup!$B$3:$E$86,2,FALSE)</f>
        <v>Refractory POP</v>
      </c>
    </row>
    <row r="20" spans="1:2" x14ac:dyDescent="0.25">
      <c r="A20" s="23" t="str">
        <f>Import!A20</f>
        <v xml:space="preserve">       'oxy'</v>
      </c>
      <c r="B20" t="str">
        <f>VLOOKUP($A20,lookup!$B$3:$E$86,2,FALSE)</f>
        <v>O~2~</v>
      </c>
    </row>
    <row r="21" spans="1:2" x14ac:dyDescent="0.25">
      <c r="A21" s="23" t="str">
        <f>Import!A21</f>
        <v xml:space="preserve">       'nit'</v>
      </c>
      <c r="B21" t="str">
        <f>VLOOKUP($A21,lookup!$B$3:$E$86,2,FALSE)</f>
        <v>NO~3~^-^</v>
      </c>
    </row>
    <row r="22" spans="1:2" x14ac:dyDescent="0.25">
      <c r="A22" s="23" t="str">
        <f>Import!A22</f>
        <v xml:space="preserve">       'amm'</v>
      </c>
      <c r="B22" t="str">
        <f>VLOOKUP($A22,lookup!$B$3:$E$86,2,FALSE)</f>
        <v>NH~4~^+^</v>
      </c>
    </row>
    <row r="23" spans="1:2" x14ac:dyDescent="0.25">
      <c r="A23" s="23" t="str">
        <f>Import!A23</f>
        <v xml:space="preserve">       'n2o'</v>
      </c>
      <c r="B23" t="str">
        <f>VLOOKUP($A23,lookup!$B$3:$E$86,2,FALSE)</f>
        <v>N~2~O</v>
      </c>
    </row>
    <row r="24" spans="1:2" x14ac:dyDescent="0.25">
      <c r="A24" s="23" t="str">
        <f>Import!A24</f>
        <v xml:space="preserve">       'no2'</v>
      </c>
      <c r="B24" t="str">
        <f>VLOOKUP($A24,lookup!$B$3:$E$86,2,FALSE)</f>
        <v>NO~2~</v>
      </c>
    </row>
    <row r="25" spans="1:2" x14ac:dyDescent="0.25">
      <c r="A25" s="23" t="str">
        <f>Import!A25</f>
        <v xml:space="preserve">        'n2'</v>
      </c>
      <c r="B25" t="str">
        <f>VLOOKUP($A25,lookup!$B$3:$E$86,2,FALSE)</f>
        <v>N~2~</v>
      </c>
    </row>
    <row r="26" spans="1:2" x14ac:dyDescent="0.25">
      <c r="A26" s="23" t="str">
        <f>Import!A26</f>
        <v xml:space="preserve">       'so4'</v>
      </c>
      <c r="B26" t="str">
        <f>VLOOKUP($A26,lookup!$B$3:$E$86,2,FALSE)</f>
        <v>SO~4~^2-^</v>
      </c>
    </row>
    <row r="27" spans="1:2" x14ac:dyDescent="0.25">
      <c r="A27" s="23" t="str">
        <f>Import!A27</f>
        <v xml:space="preserve">       'h2s'</v>
      </c>
      <c r="B27" t="str">
        <f>VLOOKUP($A27,lookup!$B$3:$E$86,2,FALSE)</f>
        <v>H~2~S</v>
      </c>
    </row>
    <row r="28" spans="1:2" x14ac:dyDescent="0.25">
      <c r="A28" s="23" t="str">
        <f>Import!A28</f>
        <v xml:space="preserve">       'frp'</v>
      </c>
      <c r="B28" t="str">
        <f>VLOOKUP($A28,lookup!$B$3:$E$86,2,FALSE)</f>
        <v>Reactive dissolved PO~4~^3-^</v>
      </c>
    </row>
    <row r="29" spans="1:2" x14ac:dyDescent="0.25">
      <c r="A29" s="23" t="str">
        <f>Import!A29</f>
        <v xml:space="preserve">       'pip'</v>
      </c>
      <c r="B29" t="str">
        <f>VLOOKUP($A29,lookup!$B$3:$E$86,2,FALSE)</f>
        <v>Adsorbed P</v>
      </c>
    </row>
    <row r="30" spans="1:2" x14ac:dyDescent="0.25">
      <c r="A30" s="23" t="str">
        <f>Import!A30</f>
        <v xml:space="preserve">       'ch4'</v>
      </c>
      <c r="B30" t="str">
        <f>VLOOKUP($A30,lookup!$B$3:$E$86,2,FALSE)</f>
        <v>Methane</v>
      </c>
    </row>
    <row r="31" spans="1:2" x14ac:dyDescent="0.25">
      <c r="A31" s="23" t="str">
        <f>Import!A31</f>
        <v xml:space="preserve">       'dic'</v>
      </c>
      <c r="B31" t="str">
        <f>VLOOKUP($A31,lookup!$B$3:$E$86,2,FALSE)</f>
        <v>∑CO~2~</v>
      </c>
    </row>
    <row r="32" spans="1:2" x14ac:dyDescent="0.25">
      <c r="A32" s="23" t="str">
        <f>Import!A32</f>
        <v xml:space="preserve">      'mnii'</v>
      </c>
      <c r="B32" t="str">
        <f>VLOOKUP($A32,lookup!$B$3:$E$86,2,FALSE)</f>
        <v>Mn^2+^</v>
      </c>
    </row>
    <row r="33" spans="1:2" x14ac:dyDescent="0.25">
      <c r="A33" s="23" t="str">
        <f>Import!A33</f>
        <v xml:space="preserve">     'mno2a'</v>
      </c>
      <c r="B33" t="str">
        <f>VLOOKUP($A33,lookup!$B$3:$E$86,2,FALSE)</f>
        <v>Amorphous MnO~2~</v>
      </c>
    </row>
    <row r="34" spans="1:2" x14ac:dyDescent="0.25">
      <c r="A34" s="23" t="str">
        <f>Import!A34</f>
        <v xml:space="preserve">     'mno2b'</v>
      </c>
      <c r="B34" t="str">
        <f>VLOOKUP($A34,lookup!$B$3:$E$86,2,FALSE)</f>
        <v>Crystalline MnO~2~</v>
      </c>
    </row>
    <row r="35" spans="1:2" x14ac:dyDescent="0.25">
      <c r="A35" s="23" t="str">
        <f>Import!A36</f>
        <v xml:space="preserve">      'feii'</v>
      </c>
      <c r="B35" t="str">
        <f>VLOOKUP($A35,lookup!$B$3:$E$86,2,FALSE)</f>
        <v>Fe^2+^</v>
      </c>
    </row>
    <row r="36" spans="1:2" x14ac:dyDescent="0.25">
      <c r="A36" s="23" t="str">
        <f>Import!A37</f>
        <v xml:space="preserve">    'feoh3a'</v>
      </c>
      <c r="B36" t="str">
        <f>VLOOKUP($A36,lookup!$B$3:$E$86,2,FALSE)</f>
        <v>Amorphous Fe(OH)~3~</v>
      </c>
    </row>
    <row r="37" spans="1:2" x14ac:dyDescent="0.25">
      <c r="A37" s="23" t="str">
        <f>Import!A38</f>
        <v xml:space="preserve">    'feoh3b'</v>
      </c>
      <c r="B37" t="str">
        <f>VLOOKUP($A37,lookup!$B$3:$E$86,2,FALSE)</f>
        <v>Crystalline Fe(OH)~3~</v>
      </c>
    </row>
    <row r="38" spans="1:2" x14ac:dyDescent="0.25">
      <c r="A38" s="23" t="str">
        <f>Import!A39</f>
        <v xml:space="preserve">       'fes'</v>
      </c>
      <c r="B38" t="str">
        <f>VLOOKUP($A38,lookup!$B$3:$E$86,2,FALSE)</f>
        <v>FeS</v>
      </c>
    </row>
    <row r="39" spans="1:2" x14ac:dyDescent="0.25">
      <c r="A39" s="23" t="str">
        <f>Import!A40</f>
        <v xml:space="preserve">      'fes2'</v>
      </c>
      <c r="B39" t="str">
        <f>VLOOKUP($A39,lookup!$B$3:$E$86,2,FALSE)</f>
        <v>FeS~2~</v>
      </c>
    </row>
    <row r="40" spans="1:2" x14ac:dyDescent="0.25">
      <c r="A40" s="23" t="str">
        <f>Import!A42</f>
        <v xml:space="preserve">       'ca'</v>
      </c>
      <c r="B40" t="str">
        <f>VLOOKUP($A40,lookup!$B$3:$E$86,2,FALSE)</f>
        <v>Ca^2+^</v>
      </c>
    </row>
    <row r="41" spans="1:2" x14ac:dyDescent="0.25">
      <c r="A41" s="23" t="str">
        <f>Import!A43</f>
        <v xml:space="preserve">    'caco3'</v>
      </c>
      <c r="B41" t="str">
        <f>VLOOKUP($A41,lookup!$B$3:$E$86,2,FALSE)</f>
        <v>CaCO~3~</v>
      </c>
    </row>
    <row r="42" spans="1:2" x14ac:dyDescent="0.25">
      <c r="A42" s="23" t="str">
        <f>Import!A44</f>
        <v xml:space="preserve">   'pipvr'</v>
      </c>
      <c r="B42" t="str">
        <f>VLOOKUP($A42,lookup!$B$3:$E$86,2,FALSE)</f>
        <v>Unreactive solid P</v>
      </c>
    </row>
    <row r="43" spans="1:2" x14ac:dyDescent="0.25">
      <c r="A43" s="23" t="str">
        <f>Import!A45</f>
        <v xml:space="preserve">    'pin'</v>
      </c>
      <c r="B43" t="str">
        <f>VLOOKUP($A43,lookup!$B$3:$E$86,2,FALSE)</f>
        <v>Adsorbed N</v>
      </c>
    </row>
    <row r="44" spans="1:2" x14ac:dyDescent="0.25">
      <c r="A44" s="23"/>
    </row>
    <row r="45" spans="1:2" x14ac:dyDescent="0.25">
      <c r="A45" s="23"/>
    </row>
    <row r="46" spans="1:2" x14ac:dyDescent="0.25">
      <c r="A46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5C45-AC6E-41C6-BE12-C5C80A89F186}">
  <dimension ref="A1:F21"/>
  <sheetViews>
    <sheetView workbookViewId="0">
      <selection activeCell="B18" sqref="B18"/>
    </sheetView>
  </sheetViews>
  <sheetFormatPr defaultRowHeight="15" x14ac:dyDescent="0.25"/>
  <cols>
    <col min="1" max="1" width="10.28515625" bestFit="1" customWidth="1"/>
    <col min="2" max="2" width="46.28515625" bestFit="1" customWidth="1"/>
    <col min="3" max="3" width="29" bestFit="1" customWidth="1"/>
    <col min="4" max="4" width="19.85546875" bestFit="1" customWidth="1"/>
    <col min="5" max="5" width="18.140625" bestFit="1" customWidth="1"/>
    <col min="6" max="6" width="24.5703125" bestFit="1" customWidth="1"/>
  </cols>
  <sheetData>
    <row r="1" spans="1:6" x14ac:dyDescent="0.25">
      <c r="A1" t="str">
        <f>VLOOKUP(A2,lookup!$B$3:$M$9,2,FALSE)</f>
        <v>Model variable name</v>
      </c>
      <c r="C1" t="str">
        <f>VLOOKUP(C2,lookup!$B$3:$M$9,2,FALSE)</f>
        <v>Linked dissolved concentration</v>
      </c>
      <c r="D1" t="str">
        <f>VLOOKUP(D2,lookup!$B$3:$M$9,2,FALSE)</f>
        <v>Linked dissolved flux</v>
      </c>
      <c r="E1" t="str">
        <f>VLOOKUP(E2,lookup!$B$3:$M$9,2,FALSE)</f>
        <v>Linked particle flux</v>
      </c>
      <c r="F1" t="str">
        <f>VLOOKUP(F2,lookup!$B$3:$M$9,2,FALSE)</f>
        <v>Scaling for linked particles</v>
      </c>
    </row>
    <row r="2" spans="1:6" x14ac:dyDescent="0.25">
      <c r="A2" t="str">
        <f>Import!A1</f>
        <v xml:space="preserve">   variables</v>
      </c>
      <c r="B2" t="s">
        <v>90</v>
      </c>
      <c r="C2" t="str">
        <f>Import!D1</f>
        <v>water_link</v>
      </c>
      <c r="D2" t="str">
        <f>Import!E1</f>
        <v>diss_flux_link</v>
      </c>
      <c r="E2" t="str">
        <f>Import!F1</f>
        <v>part_sed_link</v>
      </c>
      <c r="F2" t="str">
        <f>Import!G1</f>
        <v>part_sed_scale</v>
      </c>
    </row>
    <row r="3" spans="1:6" x14ac:dyDescent="0.25">
      <c r="A3" s="24" t="s">
        <v>21</v>
      </c>
      <c r="B3" s="24" t="str">
        <f>VLOOKUP(A3,lookup!$B$3:$Q$54,3,FALSE)</f>
        <v>Salinity (PSU)</v>
      </c>
      <c r="C3" s="25" t="str">
        <f>VLOOKUP($A3,Import!$A$1:$V$45,4,FALSE)</f>
        <v xml:space="preserve">        ''</v>
      </c>
      <c r="D3" s="25" t="str">
        <f>VLOOKUP($A3,Import!$A$1:$V$45,5,FALSE)</f>
        <v xml:space="preserve">        ''</v>
      </c>
      <c r="E3" s="25" t="str">
        <f>VLOOKUP($A3,Import!$A$1:$V$45,6,FALSE)</f>
        <v xml:space="preserve">        ''</v>
      </c>
      <c r="F3" s="25">
        <f>VLOOKUP($A3,Import!$A$1:$V$45,7,FALSE)</f>
        <v>1</v>
      </c>
    </row>
    <row r="4" spans="1:6" x14ac:dyDescent="0.25">
      <c r="A4" s="24" t="s">
        <v>39</v>
      </c>
      <c r="B4" s="24" t="str">
        <f>VLOOKUP(A4,lookup!$B$3:$Q$54,3,FALSE)</f>
        <v>O~2~ (mmol m^-3^ porewater)</v>
      </c>
      <c r="C4" s="25"/>
      <c r="D4" s="25"/>
      <c r="E4" s="25"/>
      <c r="F4" s="25"/>
    </row>
    <row r="5" spans="1:6" x14ac:dyDescent="0.25">
      <c r="A5" s="22" t="s">
        <v>33</v>
      </c>
      <c r="B5" s="24" t="str">
        <f>VLOOKUP(A5,lookup!$B$3:$Q$54,3,FALSE)</f>
        <v>Labile POC (mmol m^-2^ y^-1^)</v>
      </c>
      <c r="C5" s="25" t="str">
        <f>VLOOKUP($A5,Import!$A$1:$V$45,4,FALSE)</f>
        <v xml:space="preserve">        ''</v>
      </c>
      <c r="D5" s="25" t="str">
        <f>VLOOKUP($A5,Import!$A$1:$V$45,5,FALSE)</f>
        <v xml:space="preserve">        ''</v>
      </c>
      <c r="E5" s="25" t="str">
        <f>VLOOKUP($A5,Import!$A$1:$V$45,6,FALSE)</f>
        <v xml:space="preserve"> 'OGM_poc_swi'</v>
      </c>
      <c r="F5" s="25">
        <f>VLOOKUP($A5,Import!$A$1:$V$45,7,FALSE)</f>
        <v>0.5</v>
      </c>
    </row>
    <row r="6" spans="1:6" x14ac:dyDescent="0.25">
      <c r="A6" s="26" t="s">
        <v>34</v>
      </c>
      <c r="B6" s="24" t="str">
        <f>VLOOKUP(A6,lookup!$B$3:$Q$54,3,FALSE)</f>
        <v>Refractory POC (mmol m^-2^ y^-1^)</v>
      </c>
      <c r="C6" s="25" t="str">
        <f>VLOOKUP($A6,Import!$A$1:$V$45,4,FALSE)</f>
        <v xml:space="preserve">        ''</v>
      </c>
      <c r="D6" s="25" t="str">
        <f>VLOOKUP($A6,Import!$A$1:$V$45,5,FALSE)</f>
        <v xml:space="preserve">        ''</v>
      </c>
      <c r="E6" s="25" t="str">
        <f>VLOOKUP($A6,Import!$A$1:$V$45,6,FALSE)</f>
        <v xml:space="preserve"> 'OGM_poc_swi'</v>
      </c>
      <c r="F6" s="25">
        <f>VLOOKUP($A6,Import!$A$1:$V$45,7,FALSE)</f>
        <v>0.5</v>
      </c>
    </row>
    <row r="7" spans="1:6" x14ac:dyDescent="0.25">
      <c r="A7" s="22" t="s">
        <v>35</v>
      </c>
      <c r="B7" s="24" t="str">
        <f>VLOOKUP(A7,lookup!$B$3:$Q$54,3,FALSE)</f>
        <v>Labile PON (mmol m^-2^ y^-1^)</v>
      </c>
      <c r="C7" s="25" t="str">
        <f>VLOOKUP($A7,Import!$A$1:$V$45,4,FALSE)</f>
        <v xml:space="preserve">        ''</v>
      </c>
      <c r="D7" s="25" t="str">
        <f>VLOOKUP($A7,Import!$A$1:$V$45,5,FALSE)</f>
        <v xml:space="preserve">        ''</v>
      </c>
      <c r="E7" s="25" t="str">
        <f>VLOOKUP($A7,Import!$A$1:$V$45,6,FALSE)</f>
        <v xml:space="preserve"> 'OGM_pon_swi'</v>
      </c>
      <c r="F7" s="25">
        <f>VLOOKUP($A7,Import!$A$1:$V$45,7,FALSE)</f>
        <v>0.5</v>
      </c>
    </row>
    <row r="8" spans="1:6" x14ac:dyDescent="0.25">
      <c r="A8" s="26" t="s">
        <v>36</v>
      </c>
      <c r="B8" s="24" t="str">
        <f>VLOOKUP(A8,lookup!$B$3:$Q$54,3,FALSE)</f>
        <v>Refractory PON (mmol m^-2^ y^-1^)</v>
      </c>
      <c r="C8" s="25" t="str">
        <f>VLOOKUP($A8,Import!$A$1:$V$45,4,FALSE)</f>
        <v xml:space="preserve">        ''</v>
      </c>
      <c r="D8" s="25" t="str">
        <f>VLOOKUP($A8,Import!$A$1:$V$45,5,FALSE)</f>
        <v xml:space="preserve">        ''</v>
      </c>
      <c r="E8" s="25" t="str">
        <f>VLOOKUP($A8,Import!$A$1:$V$45,6,FALSE)</f>
        <v xml:space="preserve"> 'OGM_pon_swi'</v>
      </c>
      <c r="F8" s="25">
        <f>VLOOKUP($A8,Import!$A$1:$V$45,7,FALSE)</f>
        <v>0.5</v>
      </c>
    </row>
    <row r="9" spans="1:6" x14ac:dyDescent="0.25">
      <c r="A9" s="22" t="s">
        <v>37</v>
      </c>
      <c r="B9" s="24" t="str">
        <f>VLOOKUP(A9,lookup!$B$3:$Q$54,3,FALSE)</f>
        <v>Labile POP (mmol m^-2^ y^-1^)</v>
      </c>
      <c r="C9" s="25" t="str">
        <f>VLOOKUP($A9,Import!$A$1:$V$45,4,FALSE)</f>
        <v xml:space="preserve">        ''</v>
      </c>
      <c r="D9" s="25" t="str">
        <f>VLOOKUP($A9,Import!$A$1:$V$45,5,FALSE)</f>
        <v xml:space="preserve">        ''</v>
      </c>
      <c r="E9" s="25" t="str">
        <f>VLOOKUP($A9,Import!$A$1:$V$45,6,FALSE)</f>
        <v xml:space="preserve"> 'OGM_pop_swi'</v>
      </c>
      <c r="F9" s="25">
        <f>VLOOKUP($A9,Import!$A$1:$V$45,7,FALSE)</f>
        <v>0.5</v>
      </c>
    </row>
    <row r="10" spans="1:6" x14ac:dyDescent="0.25">
      <c r="A10" s="26" t="s">
        <v>38</v>
      </c>
      <c r="B10" s="24" t="str">
        <f>VLOOKUP(A10,lookup!$B$3:$Q$54,3,FALSE)</f>
        <v>Refractory POP (mmol m^-2^ y^-1^)</v>
      </c>
      <c r="C10" s="25" t="str">
        <f>VLOOKUP($A10,Import!$A$1:$V$45,4,FALSE)</f>
        <v xml:space="preserve">        ''</v>
      </c>
      <c r="D10" s="25" t="str">
        <f>VLOOKUP($A10,Import!$A$1:$V$45,5,FALSE)</f>
        <v xml:space="preserve">        ''</v>
      </c>
      <c r="E10" s="25" t="str">
        <f>VLOOKUP($A10,Import!$A$1:$V$45,6,FALSE)</f>
        <v xml:space="preserve"> 'OGM_pop_swi'</v>
      </c>
      <c r="F10" s="25">
        <f>VLOOKUP($A10,Import!$A$1:$V$45,7,FALSE)</f>
        <v>0.5</v>
      </c>
    </row>
    <row r="11" spans="1:6" x14ac:dyDescent="0.25">
      <c r="A11" s="28" t="s">
        <v>25</v>
      </c>
      <c r="B11" s="24" t="str">
        <f>VLOOKUP(A11,lookup!$B$3:$Q$54,3,FALSE)</f>
        <v>Refractory DOC (mmol m^-3^ porewater)</v>
      </c>
      <c r="C11" s="25" t="str">
        <f>VLOOKUP($A11,Import!$A$1:$V$45,4,FALSE)</f>
        <v>'OGM_doc'</v>
      </c>
      <c r="D11" s="25" t="str">
        <f>VLOOKUP($A11,Import!$A$1:$V$45,5,FALSE)</f>
        <v xml:space="preserve"> 'SDF_Fsed_doc'</v>
      </c>
      <c r="E11" s="25" t="str">
        <f>VLOOKUP($A11,Import!$A$1:$V$45,6,FALSE)</f>
        <v xml:space="preserve">        ''</v>
      </c>
      <c r="F11" s="25">
        <f>VLOOKUP($A11,Import!$A$1:$V$45,7,FALSE)</f>
        <v>1</v>
      </c>
    </row>
    <row r="12" spans="1:6" x14ac:dyDescent="0.25">
      <c r="A12" s="28" t="s">
        <v>27</v>
      </c>
      <c r="B12" s="24" t="str">
        <f>VLOOKUP(A12,lookup!$B$3:$Q$54,3,FALSE)</f>
        <v>Refractory DON (mmol m^-3^ porewater)</v>
      </c>
      <c r="C12" s="25" t="str">
        <f>VLOOKUP($A12,Import!$A$1:$V$45,4,FALSE)</f>
        <v>'OGM_don'</v>
      </c>
      <c r="D12" s="25" t="str">
        <f>VLOOKUP($A12,Import!$A$1:$V$45,5,FALSE)</f>
        <v xml:space="preserve"> 'SDF_Fsed_don'</v>
      </c>
      <c r="E12" s="25" t="str">
        <f>VLOOKUP($A12,Import!$A$1:$V$45,6,FALSE)</f>
        <v xml:space="preserve">        ''</v>
      </c>
      <c r="F12" s="25">
        <f>VLOOKUP($A12,Import!$A$1:$V$45,7,FALSE)</f>
        <v>1</v>
      </c>
    </row>
    <row r="13" spans="1:6" x14ac:dyDescent="0.25">
      <c r="A13" s="29" t="s">
        <v>29</v>
      </c>
      <c r="B13" s="24" t="str">
        <f>VLOOKUP(A13,lookup!$B$3:$Q$54,3,FALSE)</f>
        <v>Refractory DOP (mmol m^-3^ porewater)</v>
      </c>
      <c r="C13" s="25" t="str">
        <f>VLOOKUP($A13,Import!$A$1:$V$45,4,FALSE)</f>
        <v>'OGM_dop'</v>
      </c>
      <c r="D13" s="25" t="str">
        <f>VLOOKUP($A13,Import!$A$1:$V$45,5,FALSE)</f>
        <v>'SDF_Fsed_dop'</v>
      </c>
      <c r="E13" s="25" t="str">
        <f>VLOOKUP($A13,Import!$A$1:$V$45,6,FALSE)</f>
        <v xml:space="preserve">        ''</v>
      </c>
      <c r="F13" s="25">
        <f>VLOOKUP($A13,Import!$A$1:$V$45,7,FALSE)</f>
        <v>1</v>
      </c>
    </row>
    <row r="14" spans="1:6" x14ac:dyDescent="0.25">
      <c r="A14" t="s">
        <v>47</v>
      </c>
      <c r="B14" s="24" t="str">
        <f>VLOOKUP(A14,lookup!$B$3:$Q$54,3,FALSE)</f>
        <v>Reactive dissolved PO~4~^3-^ (mmol m^-3^ porewater)</v>
      </c>
      <c r="C14" s="25" t="str">
        <f>VLOOKUP($A14,Import!$A$1:$V$45,4,FALSE)</f>
        <v xml:space="preserve"> 'PHS_frp'</v>
      </c>
      <c r="D14" s="25" t="str">
        <f>VLOOKUP($A14,Import!$A$1:$V$45,5,FALSE)</f>
        <v xml:space="preserve"> 'SDF_Fsed_frp'</v>
      </c>
      <c r="E14" s="25" t="str">
        <f>VLOOKUP($A14,Import!$A$1:$V$45,6,FALSE)</f>
        <v xml:space="preserve">   ''</v>
      </c>
      <c r="F14" s="25">
        <f>VLOOKUP($A14,Import!$A$1:$V$45,7,FALSE)</f>
        <v>1</v>
      </c>
    </row>
    <row r="15" spans="1:6" x14ac:dyDescent="0.25">
      <c r="A15" s="27" t="s">
        <v>45</v>
      </c>
      <c r="B15" s="24" t="str">
        <f>VLOOKUP(A15,lookup!$B$3:$Q$54,3,FALSE)</f>
        <v>SO~4~^2-^ (mmol m^-3^ porewater)</v>
      </c>
      <c r="C15" s="25" t="str">
        <f>VLOOKUP($A15,Import!$A$1:$V$45,4,FALSE)</f>
        <v xml:space="preserve">        ''</v>
      </c>
      <c r="D15" s="25" t="str">
        <f>VLOOKUP($A15,Import!$A$1:$V$45,5,FALSE)</f>
        <v xml:space="preserve">        ''</v>
      </c>
      <c r="E15" s="25" t="str">
        <f>VLOOKUP($A15,Import!$A$1:$V$45,6,FALSE)</f>
        <v xml:space="preserve">        ''</v>
      </c>
      <c r="F15" s="25">
        <f>VLOOKUP($A15,Import!$A$1:$V$45,7,FALSE)</f>
        <v>1</v>
      </c>
    </row>
    <row r="16" spans="1:6" x14ac:dyDescent="0.25">
      <c r="A16" s="27" t="s">
        <v>46</v>
      </c>
      <c r="B16" s="24" t="str">
        <f>VLOOKUP(A16,lookup!$B$3:$Q$54,3,FALSE)</f>
        <v>H~2~S (mmol m^-3^ porewater)</v>
      </c>
      <c r="C16" s="25" t="str">
        <f>VLOOKUP($A16,Import!$A$1:$V$45,4,FALSE)</f>
        <v xml:space="preserve">        ''</v>
      </c>
      <c r="D16" s="25" t="str">
        <f>VLOOKUP($A16,Import!$A$1:$V$45,5,FALSE)</f>
        <v xml:space="preserve">        ''</v>
      </c>
      <c r="E16" s="25" t="str">
        <f>VLOOKUP($A16,Import!$A$1:$V$45,6,FALSE)</f>
        <v xml:space="preserve">        ''</v>
      </c>
      <c r="F16" s="25">
        <f>VLOOKUP($A16,Import!$A$1:$V$45,7,FALSE)</f>
        <v>1</v>
      </c>
    </row>
    <row r="17" spans="1:6" x14ac:dyDescent="0.25">
      <c r="A17" s="24" t="s">
        <v>52</v>
      </c>
      <c r="B17" s="24" t="str">
        <f>VLOOKUP(A17,lookup!$B$3:$Q$54,3,FALSE)</f>
        <v>Amorphous MnO~2~ (mmol m^-2^ y^-1^)</v>
      </c>
      <c r="C17" s="25" t="str">
        <f>VLOOKUP($A17,Import!$A$1:$V$45,4,FALSE)</f>
        <v xml:space="preserve">        ''</v>
      </c>
      <c r="D17" s="25" t="str">
        <f>VLOOKUP($A17,Import!$A$1:$V$45,5,FALSE)</f>
        <v xml:space="preserve">        ''</v>
      </c>
      <c r="E17" s="25" t="str">
        <f>VLOOKUP($A17,Import!$A$1:$V$45,6,FALSE)</f>
        <v xml:space="preserve">        ''</v>
      </c>
      <c r="F17" s="25">
        <f>VLOOKUP($A17,Import!$A$1:$V$45,7,FALSE)</f>
        <v>1</v>
      </c>
    </row>
    <row r="18" spans="1:6" x14ac:dyDescent="0.25">
      <c r="A18" s="24" t="s">
        <v>58</v>
      </c>
      <c r="B18" s="24" t="str">
        <f>VLOOKUP(A18,lookup!$B$3:$Q$54,3,FALSE)</f>
        <v>FeS (mmol m^-2^ y^-1^)</v>
      </c>
      <c r="C18" s="25" t="str">
        <f>VLOOKUP($A18,Import!$A$1:$V$45,4,FALSE)</f>
        <v xml:space="preserve">        ''</v>
      </c>
      <c r="D18" s="25" t="str">
        <f>VLOOKUP($A18,Import!$A$1:$V$45,5,FALSE)</f>
        <v xml:space="preserve">        ''</v>
      </c>
      <c r="E18" s="25" t="str">
        <f>VLOOKUP($A18,Import!$A$1:$V$45,6,FALSE)</f>
        <v xml:space="preserve">        ''</v>
      </c>
      <c r="F18" s="25">
        <f>VLOOKUP($A18,Import!$A$1:$V$45,7,FALSE)</f>
        <v>1</v>
      </c>
    </row>
    <row r="19" spans="1:6" x14ac:dyDescent="0.25">
      <c r="A19" s="24" t="s">
        <v>59</v>
      </c>
      <c r="B19" s="24" t="str">
        <f>VLOOKUP(A19,lookup!$B$3:$Q$54,3,FALSE)</f>
        <v>FeS~2~ (mmol m^-2^ y^-1^)</v>
      </c>
      <c r="C19" s="25" t="str">
        <f>VLOOKUP($A19,Import!$A$1:$V$45,4,FALSE)</f>
        <v xml:space="preserve">        ''</v>
      </c>
      <c r="D19" s="25" t="str">
        <f>VLOOKUP($A19,Import!$A$1:$V$45,5,FALSE)</f>
        <v xml:space="preserve">        ''</v>
      </c>
      <c r="E19" s="25" t="str">
        <f>VLOOKUP($A19,Import!$A$1:$V$45,6,FALSE)</f>
        <v xml:space="preserve">        ''</v>
      </c>
      <c r="F19" s="25">
        <f>VLOOKUP($A19,Import!$A$1:$V$45,7,FALSE)</f>
        <v>1</v>
      </c>
    </row>
    <row r="20" spans="1:6" x14ac:dyDescent="0.25">
      <c r="A20" s="24" t="s">
        <v>63</v>
      </c>
      <c r="B20" s="24" t="str">
        <f>VLOOKUP(A20,lookup!$B$3:$Q$54,3,FALSE)</f>
        <v>Unreactive solid P (mmol m^-2^ y^-1^)</v>
      </c>
      <c r="C20" s="25" t="str">
        <f>VLOOKUP($A20,Import!$A$1:$V$45,4,FALSE)</f>
        <v xml:space="preserve">        ''</v>
      </c>
      <c r="D20" s="25" t="str">
        <f>VLOOKUP($A20,Import!$A$1:$V$45,5,FALSE)</f>
        <v xml:space="preserve">        ''</v>
      </c>
      <c r="E20" s="25" t="str">
        <f>VLOOKUP($A20,Import!$A$1:$V$45,6,FALSE)</f>
        <v xml:space="preserve">        ''</v>
      </c>
      <c r="F20" s="25">
        <f>VLOOKUP($A20,Import!$A$1:$V$45,7,FALSE)</f>
        <v>1</v>
      </c>
    </row>
    <row r="21" spans="1:6" x14ac:dyDescent="0.25">
      <c r="A21" t="s">
        <v>62</v>
      </c>
      <c r="B21" s="24" t="str">
        <f>VLOOKUP(A21,lookup!$B$3:$Q$54,3,FALSE)</f>
        <v>CaCO~3~ (mmol m^-2^ y^-1^)</v>
      </c>
      <c r="C21" s="25" t="str">
        <f>VLOOKUP($A21,Import!$A$1:$V$45,4,FALSE)</f>
        <v xml:space="preserve">        ''</v>
      </c>
      <c r="D21" s="25" t="str">
        <f>VLOOKUP($A21,Import!$A$1:$V$45,5,FALSE)</f>
        <v xml:space="preserve">        ''</v>
      </c>
      <c r="E21" s="25" t="str">
        <f>VLOOKUP($A21,Import!$A$1:$V$45,6,FALSE)</f>
        <v xml:space="preserve">        ''</v>
      </c>
      <c r="F21" s="25">
        <f>VLOOKUP($A21,Import!$A$1:$V$45,7,FALSE)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A8E9-C2BA-4EC3-B608-5D6D828F1139}">
  <dimension ref="A1:AG19"/>
  <sheetViews>
    <sheetView topLeftCell="H1" workbookViewId="0">
      <selection activeCell="C1" sqref="C1:AG1"/>
    </sheetView>
  </sheetViews>
  <sheetFormatPr defaultRowHeight="15" x14ac:dyDescent="0.25"/>
  <cols>
    <col min="1" max="1" width="20" bestFit="1" customWidth="1"/>
    <col min="2" max="2" width="47.42578125" bestFit="1" customWidth="1"/>
  </cols>
  <sheetData>
    <row r="1" spans="1:33" x14ac:dyDescent="0.25">
      <c r="A1" t="s">
        <v>89</v>
      </c>
      <c r="B1" t="s">
        <v>91</v>
      </c>
      <c r="C1" s="23">
        <v>11</v>
      </c>
      <c r="D1" s="23">
        <f>C1+1</f>
        <v>12</v>
      </c>
      <c r="E1" s="23">
        <f>D1+1</f>
        <v>13</v>
      </c>
      <c r="F1" s="23">
        <f>C1+10</f>
        <v>21</v>
      </c>
      <c r="G1" s="23">
        <f t="shared" ref="G1:T1" si="0">D1+10</f>
        <v>22</v>
      </c>
      <c r="H1" s="23">
        <f t="shared" si="0"/>
        <v>23</v>
      </c>
      <c r="I1" s="23">
        <f t="shared" si="0"/>
        <v>31</v>
      </c>
      <c r="J1" s="23">
        <f t="shared" si="0"/>
        <v>32</v>
      </c>
      <c r="K1" s="23">
        <f t="shared" si="0"/>
        <v>33</v>
      </c>
      <c r="L1" s="23">
        <f t="shared" si="0"/>
        <v>41</v>
      </c>
      <c r="M1" s="23">
        <f t="shared" si="0"/>
        <v>42</v>
      </c>
      <c r="N1" s="23">
        <f t="shared" si="0"/>
        <v>43</v>
      </c>
      <c r="O1" s="23">
        <f t="shared" si="0"/>
        <v>51</v>
      </c>
      <c r="P1" s="23">
        <f t="shared" si="0"/>
        <v>52</v>
      </c>
      <c r="Q1" s="23">
        <f t="shared" si="0"/>
        <v>53</v>
      </c>
      <c r="R1" s="23">
        <f t="shared" si="0"/>
        <v>61</v>
      </c>
      <c r="S1" s="23">
        <f t="shared" si="0"/>
        <v>62</v>
      </c>
      <c r="T1" s="23">
        <f t="shared" si="0"/>
        <v>63</v>
      </c>
      <c r="U1" s="23">
        <f>R1+10</f>
        <v>71</v>
      </c>
      <c r="V1" s="23">
        <f t="shared" ref="V1" si="1">S1+10</f>
        <v>72</v>
      </c>
      <c r="W1" s="23">
        <f t="shared" ref="W1" si="2">T1+10</f>
        <v>73</v>
      </c>
      <c r="X1" s="23">
        <f t="shared" ref="X1" si="3">U1+10</f>
        <v>81</v>
      </c>
      <c r="Y1" s="23">
        <f t="shared" ref="Y1" si="4">V1+10</f>
        <v>82</v>
      </c>
      <c r="Z1" s="23">
        <f t="shared" ref="Z1" si="5">W1+10</f>
        <v>83</v>
      </c>
      <c r="AA1" s="23">
        <f t="shared" ref="AA1" si="6">X1+10</f>
        <v>91</v>
      </c>
      <c r="AB1" s="23">
        <f t="shared" ref="AB1" si="7">Y1+10</f>
        <v>92</v>
      </c>
      <c r="AC1" s="23">
        <f t="shared" ref="AC1" si="8">Z1+10</f>
        <v>93</v>
      </c>
      <c r="AD1" s="23">
        <f t="shared" ref="AD1" si="9">AA1+10</f>
        <v>101</v>
      </c>
      <c r="AE1" s="23">
        <f t="shared" ref="AE1" si="10">AB1+10</f>
        <v>102</v>
      </c>
      <c r="AF1" s="23">
        <f>AC1+10</f>
        <v>103</v>
      </c>
      <c r="AG1" s="23">
        <v>104</v>
      </c>
    </row>
    <row r="2" spans="1:33" x14ac:dyDescent="0.25">
      <c r="A2" s="24" t="s">
        <v>21</v>
      </c>
      <c r="B2" s="24" t="str">
        <f>VLOOKUP(A2,lookup!$B$3:$Q$54,4,FALSE)</f>
        <v>Salinity (PSU)</v>
      </c>
      <c r="C2">
        <f>VLOOKUP(  $A2, Import!$A$1:$AM$45, VLOOKUP(C$1,lookup!$B$56:$D$86,3,FALSE), FALSE)</f>
        <v>85000</v>
      </c>
      <c r="D2">
        <f>VLOOKUP(  $A2, Import!$A$1:$AM$45, VLOOKUP(D$1,lookup!$B$56:$D$86,3,FALSE), FALSE)</f>
        <v>85000</v>
      </c>
      <c r="E2">
        <f>VLOOKUP(  $A2, Import!$A$1:$AM$45, VLOOKUP(E$1,lookup!$B$56:$D$86,3,FALSE), FALSE)</f>
        <v>85000</v>
      </c>
      <c r="F2">
        <f>VLOOKUP(  $A2, Import!$A$1:$AM$45, VLOOKUP(F$1,lookup!$B$56:$D$86,3,FALSE), FALSE)</f>
        <v>85000</v>
      </c>
      <c r="G2">
        <f>VLOOKUP(  $A2, Import!$A$1:$AM$45, VLOOKUP(G$1,lookup!$B$56:$D$86,3,FALSE), FALSE)</f>
        <v>85000</v>
      </c>
      <c r="H2">
        <f>VLOOKUP(  $A2, Import!$A$1:$AM$45, VLOOKUP(H$1,lookup!$B$56:$D$86,3,FALSE), FALSE)</f>
        <v>85000</v>
      </c>
      <c r="I2">
        <f>VLOOKUP(  $A2, Import!$A$1:$AM$45, VLOOKUP(I$1,lookup!$B$56:$D$86,3,FALSE), FALSE)</f>
        <v>75000</v>
      </c>
      <c r="J2">
        <f>VLOOKUP(  $A2, Import!$A$1:$AM$45, VLOOKUP(J$1,lookup!$B$56:$D$86,3,FALSE), FALSE)</f>
        <v>75000</v>
      </c>
      <c r="K2">
        <f>VLOOKUP(  $A2, Import!$A$1:$AM$45, VLOOKUP(K$1,lookup!$B$56:$D$86,3,FALSE), FALSE)</f>
        <v>75000</v>
      </c>
      <c r="L2">
        <f>VLOOKUP(  $A2, Import!$A$1:$AM$45, VLOOKUP(L$1,lookup!$B$56:$D$86,3,FALSE), FALSE)</f>
        <v>75000</v>
      </c>
      <c r="M2">
        <f>VLOOKUP(  $A2, Import!$A$1:$AM$45, VLOOKUP(M$1,lookup!$B$56:$D$86,3,FALSE), FALSE)</f>
        <v>65000</v>
      </c>
      <c r="N2">
        <f>VLOOKUP(  $A2, Import!$A$1:$AM$45, VLOOKUP(N$1,lookup!$B$56:$D$86,3,FALSE), FALSE)</f>
        <v>75000</v>
      </c>
      <c r="O2">
        <f>VLOOKUP(  $A2, Import!$A$1:$AM$45, VLOOKUP(O$1,lookup!$B$56:$D$86,3,FALSE), FALSE)</f>
        <v>60000</v>
      </c>
      <c r="P2">
        <f>VLOOKUP(  $A2, Import!$A$1:$AM$45, VLOOKUP(P$1,lookup!$B$56:$D$86,3,FALSE), FALSE)</f>
        <v>55000</v>
      </c>
      <c r="Q2">
        <f>VLOOKUP(  $A2, Import!$A$1:$AM$45, VLOOKUP(Q$1,lookup!$B$56:$D$86,3,FALSE), FALSE)</f>
        <v>60000</v>
      </c>
      <c r="R2">
        <f>VLOOKUP(  $A2, Import!$A$1:$AM$45, VLOOKUP(R$1,lookup!$B$56:$D$86,3,FALSE), FALSE)</f>
        <v>60000</v>
      </c>
      <c r="S2">
        <f>VLOOKUP(  $A2, Import!$A$1:$AM$45, VLOOKUP(S$1,lookup!$B$56:$D$86,3,FALSE), FALSE)</f>
        <v>50000</v>
      </c>
      <c r="T2">
        <f>VLOOKUP(  $A2, Import!$A$1:$AM$45, VLOOKUP(T$1,lookup!$B$56:$D$86,3,FALSE), FALSE)</f>
        <v>45000</v>
      </c>
      <c r="U2">
        <f>VLOOKUP(  $A2, Import!$A$1:$AM$45, VLOOKUP(U$1,lookup!$B$56:$D$86,3,FALSE), FALSE)</f>
        <v>45000</v>
      </c>
      <c r="V2">
        <f>VLOOKUP(  $A2, Import!$A$1:$AM$45, VLOOKUP(V$1,lookup!$B$56:$D$86,3,FALSE), FALSE)</f>
        <v>45000</v>
      </c>
      <c r="W2">
        <f>VLOOKUP(  $A2, Import!$A$1:$AM$45, VLOOKUP(W$1,lookup!$B$56:$D$86,3,FALSE), FALSE)</f>
        <v>45000</v>
      </c>
      <c r="X2">
        <f>VLOOKUP(  $A2, Import!$A$1:$AM$45, VLOOKUP(X$1,lookup!$B$56:$D$86,3,FALSE), FALSE)</f>
        <v>35000</v>
      </c>
      <c r="Y2">
        <f>VLOOKUP(  $A2, Import!$A$1:$AM$45, VLOOKUP(Y$1,lookup!$B$56:$D$86,3,FALSE), FALSE)</f>
        <v>40000</v>
      </c>
      <c r="Z2">
        <f>VLOOKUP(  $A2, Import!$A$1:$AM$45, VLOOKUP(Z$1,lookup!$B$56:$D$86,3,FALSE), FALSE)</f>
        <v>35000</v>
      </c>
      <c r="AA2">
        <f>VLOOKUP(  $A2, Import!$A$1:$AM$45, VLOOKUP(AA$1,lookup!$B$56:$D$86,3,FALSE), FALSE)</f>
        <v>35000</v>
      </c>
      <c r="AB2">
        <f>VLOOKUP(  $A2, Import!$A$1:$AM$45, VLOOKUP(AB$1,lookup!$B$56:$D$86,3,FALSE), FALSE)</f>
        <v>35000</v>
      </c>
      <c r="AC2">
        <f>VLOOKUP(  $A2, Import!$A$1:$AM$45, VLOOKUP(AC$1,lookup!$B$56:$D$86,3,FALSE), FALSE)</f>
        <v>35000</v>
      </c>
      <c r="AD2">
        <f>VLOOKUP(  $A2, Import!$A$1:$AM$45, VLOOKUP(AD$1,lookup!$B$56:$D$86,3,FALSE), FALSE)</f>
        <v>35000</v>
      </c>
      <c r="AE2">
        <f>VLOOKUP(  $A2, Import!$A$1:$AM$45, VLOOKUP(AE$1,lookup!$B$56:$D$86,3,FALSE), FALSE)</f>
        <v>35000</v>
      </c>
      <c r="AF2">
        <f>VLOOKUP(  $A2, Import!$A$1:$AM$45, VLOOKUP(AF$1,lookup!$B$56:$D$86,3,FALSE), FALSE)</f>
        <v>35000</v>
      </c>
      <c r="AG2">
        <f>VLOOKUP(  $A2, Import!$A$1:$AM$45, VLOOKUP(AG$1,lookup!$B$56:$D$86,3,FALSE), FALSE)</f>
        <v>35000</v>
      </c>
    </row>
    <row r="3" spans="1:33" x14ac:dyDescent="0.25">
      <c r="A3" s="22" t="s">
        <v>33</v>
      </c>
      <c r="B3" s="24" t="str">
        <f>VLOOKUP(A3,lookup!$B$3:$Q$54,4,FALSE)</f>
        <v>Labile POC (mmol m^-3^ solids)</v>
      </c>
      <c r="C3">
        <f>VLOOKUP(  $A3, Import!$A$1:$AM$45, VLOOKUP(C$1,lookup!$B$56:$D$86,3,FALSE), FALSE)</f>
        <v>1E-10</v>
      </c>
      <c r="D3">
        <f>VLOOKUP(  $A3, Import!$A$1:$AM$45, VLOOKUP(D$1,lookup!$B$56:$D$86,3,FALSE), FALSE)</f>
        <v>1E-10</v>
      </c>
      <c r="E3">
        <f>VLOOKUP(  $A3, Import!$A$1:$AM$45, VLOOKUP(E$1,lookup!$B$56:$D$86,3,FALSE), FALSE)</f>
        <v>1E-10</v>
      </c>
      <c r="F3">
        <f>VLOOKUP(  $A3, Import!$A$1:$AM$45, VLOOKUP(F$1,lookup!$B$56:$D$86,3,FALSE), FALSE)</f>
        <v>1E-10</v>
      </c>
      <c r="G3">
        <f>VLOOKUP(  $A3, Import!$A$1:$AM$45, VLOOKUP(G$1,lookup!$B$56:$D$86,3,FALSE), FALSE)</f>
        <v>1E-10</v>
      </c>
      <c r="H3">
        <f>VLOOKUP(  $A3, Import!$A$1:$AM$45, VLOOKUP(H$1,lookup!$B$56:$D$86,3,FALSE), FALSE)</f>
        <v>1E-10</v>
      </c>
      <c r="I3">
        <f>VLOOKUP(  $A3, Import!$A$1:$AM$45, VLOOKUP(I$1,lookup!$B$56:$D$86,3,FALSE), FALSE)</f>
        <v>1E-10</v>
      </c>
      <c r="J3">
        <f>VLOOKUP(  $A3, Import!$A$1:$AM$45, VLOOKUP(J$1,lookup!$B$56:$D$86,3,FALSE), FALSE)</f>
        <v>1E-10</v>
      </c>
      <c r="K3">
        <f>VLOOKUP(  $A3, Import!$A$1:$AM$45, VLOOKUP(K$1,lookup!$B$56:$D$86,3,FALSE), FALSE)</f>
        <v>1E-10</v>
      </c>
      <c r="L3">
        <f>VLOOKUP(  $A3, Import!$A$1:$AM$45, VLOOKUP(L$1,lookup!$B$56:$D$86,3,FALSE), FALSE)</f>
        <v>1E-10</v>
      </c>
      <c r="M3">
        <f>VLOOKUP(  $A3, Import!$A$1:$AM$45, VLOOKUP(M$1,lookup!$B$56:$D$86,3,FALSE), FALSE)</f>
        <v>1E-10</v>
      </c>
      <c r="N3">
        <f>VLOOKUP(  $A3, Import!$A$1:$AM$45, VLOOKUP(N$1,lookup!$B$56:$D$86,3,FALSE), FALSE)</f>
        <v>1E-10</v>
      </c>
      <c r="O3">
        <f>VLOOKUP(  $A3, Import!$A$1:$AM$45, VLOOKUP(O$1,lookup!$B$56:$D$86,3,FALSE), FALSE)</f>
        <v>1E-10</v>
      </c>
      <c r="P3">
        <f>VLOOKUP(  $A3, Import!$A$1:$AM$45, VLOOKUP(P$1,lookup!$B$56:$D$86,3,FALSE), FALSE)</f>
        <v>1E-10</v>
      </c>
      <c r="Q3">
        <f>VLOOKUP(  $A3, Import!$A$1:$AM$45, VLOOKUP(Q$1,lookup!$B$56:$D$86,3,FALSE), FALSE)</f>
        <v>1E-10</v>
      </c>
      <c r="R3">
        <f>VLOOKUP(  $A3, Import!$A$1:$AM$45, VLOOKUP(R$1,lookup!$B$56:$D$86,3,FALSE), FALSE)</f>
        <v>1E-10</v>
      </c>
      <c r="S3">
        <f>VLOOKUP(  $A3, Import!$A$1:$AM$45, VLOOKUP(S$1,lookup!$B$56:$D$86,3,FALSE), FALSE)</f>
        <v>1E-10</v>
      </c>
      <c r="T3">
        <f>VLOOKUP(  $A3, Import!$A$1:$AM$45, VLOOKUP(T$1,lookup!$B$56:$D$86,3,FALSE), FALSE)</f>
        <v>1E-10</v>
      </c>
      <c r="U3">
        <f>VLOOKUP(  $A3, Import!$A$1:$AM$45, VLOOKUP(U$1,lookup!$B$56:$D$86,3,FALSE), FALSE)</f>
        <v>1E-10</v>
      </c>
      <c r="V3">
        <f>VLOOKUP(  $A3, Import!$A$1:$AM$45, VLOOKUP(V$1,lookup!$B$56:$D$86,3,FALSE), FALSE)</f>
        <v>1E-10</v>
      </c>
      <c r="W3">
        <f>VLOOKUP(  $A3, Import!$A$1:$AM$45, VLOOKUP(W$1,lookup!$B$56:$D$86,3,FALSE), FALSE)</f>
        <v>1E-10</v>
      </c>
      <c r="X3">
        <f>VLOOKUP(  $A3, Import!$A$1:$AM$45, VLOOKUP(X$1,lookup!$B$56:$D$86,3,FALSE), FALSE)</f>
        <v>1E-10</v>
      </c>
      <c r="Y3">
        <f>VLOOKUP(  $A3, Import!$A$1:$AM$45, VLOOKUP(Y$1,lookup!$B$56:$D$86,3,FALSE), FALSE)</f>
        <v>1E-10</v>
      </c>
      <c r="Z3">
        <f>VLOOKUP(  $A3, Import!$A$1:$AM$45, VLOOKUP(Z$1,lookup!$B$56:$D$86,3,FALSE), FALSE)</f>
        <v>1E-10</v>
      </c>
      <c r="AA3">
        <f>VLOOKUP(  $A3, Import!$A$1:$AM$45, VLOOKUP(AA$1,lookup!$B$56:$D$86,3,FALSE), FALSE)</f>
        <v>1E-10</v>
      </c>
      <c r="AB3">
        <f>VLOOKUP(  $A3, Import!$A$1:$AM$45, VLOOKUP(AB$1,lookup!$B$56:$D$86,3,FALSE), FALSE)</f>
        <v>1E-10</v>
      </c>
      <c r="AC3">
        <f>VLOOKUP(  $A3, Import!$A$1:$AM$45, VLOOKUP(AC$1,lookup!$B$56:$D$86,3,FALSE), FALSE)</f>
        <v>1E-10</v>
      </c>
      <c r="AD3">
        <f>VLOOKUP(  $A3, Import!$A$1:$AM$45, VLOOKUP(AD$1,lookup!$B$56:$D$86,3,FALSE), FALSE)</f>
        <v>1E-10</v>
      </c>
      <c r="AE3">
        <f>VLOOKUP(  $A3, Import!$A$1:$AM$45, VLOOKUP(AE$1,lookup!$B$56:$D$86,3,FALSE), FALSE)</f>
        <v>1E-10</v>
      </c>
      <c r="AF3">
        <f>VLOOKUP(  $A3, Import!$A$1:$AM$45, VLOOKUP(AF$1,lookup!$B$56:$D$86,3,FALSE), FALSE)</f>
        <v>1E-10</v>
      </c>
      <c r="AG3">
        <f>VLOOKUP(  $A3, Import!$A$1:$AM$45, VLOOKUP(AG$1,lookup!$B$56:$D$86,3,FALSE), FALSE)</f>
        <v>1E-10</v>
      </c>
    </row>
    <row r="4" spans="1:33" x14ac:dyDescent="0.25">
      <c r="A4" s="26" t="s">
        <v>34</v>
      </c>
      <c r="B4" s="24" t="str">
        <f>VLOOKUP(A4,lookup!$B$3:$Q$54,4,FALSE)</f>
        <v>Refractory POC (mmol m^-3^ solids)</v>
      </c>
      <c r="C4">
        <f>VLOOKUP(  $A4, Import!$A$1:$AM$45, VLOOKUP(C$1,lookup!$B$56:$D$86,3,FALSE), FALSE)</f>
        <v>610000</v>
      </c>
      <c r="D4">
        <f>VLOOKUP(  $A4, Import!$A$1:$AM$45, VLOOKUP(D$1,lookup!$B$56:$D$86,3,FALSE), FALSE)</f>
        <v>10000000</v>
      </c>
      <c r="E4">
        <f>VLOOKUP(  $A4, Import!$A$1:$AM$45, VLOOKUP(E$1,lookup!$B$56:$D$86,3,FALSE), FALSE)</f>
        <v>2520000</v>
      </c>
      <c r="F4">
        <f>VLOOKUP(  $A4, Import!$A$1:$AM$45, VLOOKUP(F$1,lookup!$B$56:$D$86,3,FALSE), FALSE)</f>
        <v>610000</v>
      </c>
      <c r="G4">
        <f>VLOOKUP(  $A4, Import!$A$1:$AM$45, VLOOKUP(G$1,lookup!$B$56:$D$86,3,FALSE), FALSE)</f>
        <v>10000000</v>
      </c>
      <c r="H4">
        <f>VLOOKUP(  $A4, Import!$A$1:$AM$45, VLOOKUP(H$1,lookup!$B$56:$D$86,3,FALSE), FALSE)</f>
        <v>2520000</v>
      </c>
      <c r="I4">
        <f>VLOOKUP(  $A4, Import!$A$1:$AM$45, VLOOKUP(I$1,lookup!$B$56:$D$86,3,FALSE), FALSE)</f>
        <v>24000000</v>
      </c>
      <c r="J4">
        <f>VLOOKUP(  $A4, Import!$A$1:$AM$45, VLOOKUP(J$1,lookup!$B$56:$D$86,3,FALSE), FALSE)</f>
        <v>5175000</v>
      </c>
      <c r="K4">
        <f>VLOOKUP(  $A4, Import!$A$1:$AM$45, VLOOKUP(K$1,lookup!$B$56:$D$86,3,FALSE), FALSE)</f>
        <v>1500000</v>
      </c>
      <c r="L4">
        <f>VLOOKUP(  $A4, Import!$A$1:$AM$45, VLOOKUP(L$1,lookup!$B$56:$D$86,3,FALSE), FALSE)</f>
        <v>1500000</v>
      </c>
      <c r="M4">
        <f>VLOOKUP(  $A4, Import!$A$1:$AM$45, VLOOKUP(M$1,lookup!$B$56:$D$86,3,FALSE), FALSE)</f>
        <v>4050000</v>
      </c>
      <c r="N4">
        <f>VLOOKUP(  $A4, Import!$A$1:$AM$45, VLOOKUP(N$1,lookup!$B$56:$D$86,3,FALSE), FALSE)</f>
        <v>1500000</v>
      </c>
      <c r="O4">
        <f>VLOOKUP(  $A4, Import!$A$1:$AM$45, VLOOKUP(O$1,lookup!$B$56:$D$86,3,FALSE), FALSE)</f>
        <v>2700000</v>
      </c>
      <c r="P4">
        <f>VLOOKUP(  $A4, Import!$A$1:$AM$45, VLOOKUP(P$1,lookup!$B$56:$D$86,3,FALSE), FALSE)</f>
        <v>710000</v>
      </c>
      <c r="Q4">
        <f>VLOOKUP(  $A4, Import!$A$1:$AM$45, VLOOKUP(Q$1,lookup!$B$56:$D$86,3,FALSE), FALSE)</f>
        <v>2700000</v>
      </c>
      <c r="R4">
        <f>VLOOKUP(  $A4, Import!$A$1:$AM$45, VLOOKUP(R$1,lookup!$B$56:$D$86,3,FALSE), FALSE)</f>
        <v>2700000</v>
      </c>
      <c r="S4">
        <f>VLOOKUP(  $A4, Import!$A$1:$AM$45, VLOOKUP(S$1,lookup!$B$56:$D$86,3,FALSE), FALSE)</f>
        <v>5325000</v>
      </c>
      <c r="T4">
        <f>VLOOKUP(  $A4, Import!$A$1:$AM$45, VLOOKUP(T$1,lookup!$B$56:$D$86,3,FALSE), FALSE)</f>
        <v>1900000</v>
      </c>
      <c r="U4">
        <f>VLOOKUP(  $A4, Import!$A$1:$AM$45, VLOOKUP(U$1,lookup!$B$56:$D$86,3,FALSE), FALSE)</f>
        <v>1900000</v>
      </c>
      <c r="V4">
        <f>VLOOKUP(  $A4, Import!$A$1:$AM$45, VLOOKUP(V$1,lookup!$B$56:$D$86,3,FALSE), FALSE)</f>
        <v>3525000</v>
      </c>
      <c r="W4">
        <f>VLOOKUP(  $A4, Import!$A$1:$AM$45, VLOOKUP(W$1,lookup!$B$56:$D$86,3,FALSE), FALSE)</f>
        <v>1900000</v>
      </c>
      <c r="X4">
        <f>VLOOKUP(  $A4, Import!$A$1:$AM$45, VLOOKUP(X$1,lookup!$B$56:$D$86,3,FALSE), FALSE)</f>
        <v>4050000</v>
      </c>
      <c r="Y4">
        <f>VLOOKUP(  $A4, Import!$A$1:$AM$45, VLOOKUP(Y$1,lookup!$B$56:$D$86,3,FALSE), FALSE)</f>
        <v>9000000</v>
      </c>
      <c r="Z4">
        <f>VLOOKUP(  $A4, Import!$A$1:$AM$45, VLOOKUP(Z$1,lookup!$B$56:$D$86,3,FALSE), FALSE)</f>
        <v>4050000</v>
      </c>
      <c r="AA4">
        <f>VLOOKUP(  $A4, Import!$A$1:$AM$45, VLOOKUP(AA$1,lookup!$B$56:$D$86,3,FALSE), FALSE)</f>
        <v>4050000</v>
      </c>
      <c r="AB4">
        <f>VLOOKUP(  $A4, Import!$A$1:$AM$45, VLOOKUP(AB$1,lookup!$B$56:$D$86,3,FALSE), FALSE)</f>
        <v>4050000</v>
      </c>
      <c r="AC4">
        <f>VLOOKUP(  $A4, Import!$A$1:$AM$45, VLOOKUP(AC$1,lookup!$B$56:$D$86,3,FALSE), FALSE)</f>
        <v>4050000</v>
      </c>
      <c r="AD4">
        <f>VLOOKUP(  $A4, Import!$A$1:$AM$45, VLOOKUP(AD$1,lookup!$B$56:$D$86,3,FALSE), FALSE)</f>
        <v>4050000</v>
      </c>
      <c r="AE4">
        <f>VLOOKUP(  $A4, Import!$A$1:$AM$45, VLOOKUP(AE$1,lookup!$B$56:$D$86,3,FALSE), FALSE)</f>
        <v>4050000</v>
      </c>
      <c r="AF4">
        <f>VLOOKUP(  $A4, Import!$A$1:$AM$45, VLOOKUP(AF$1,lookup!$B$56:$D$86,3,FALSE), FALSE)</f>
        <v>4050000</v>
      </c>
      <c r="AG4">
        <f>VLOOKUP(  $A4, Import!$A$1:$AM$45, VLOOKUP(AG$1,lookup!$B$56:$D$86,3,FALSE), FALSE)</f>
        <v>4050000</v>
      </c>
    </row>
    <row r="5" spans="1:33" x14ac:dyDescent="0.25">
      <c r="A5" s="22" t="s">
        <v>35</v>
      </c>
      <c r="B5" s="24" t="str">
        <f>VLOOKUP(A5,lookup!$B$3:$Q$54,4,FALSE)</f>
        <v>Labile PON (mmol m^-3^ solids)</v>
      </c>
      <c r="C5">
        <f>VLOOKUP(  $A5, Import!$A$1:$AM$45, VLOOKUP(C$1,lookup!$B$56:$D$86,3,FALSE), FALSE)</f>
        <v>1E-10</v>
      </c>
      <c r="D5">
        <f>VLOOKUP(  $A5, Import!$A$1:$AM$45, VLOOKUP(D$1,lookup!$B$56:$D$86,3,FALSE), FALSE)</f>
        <v>1E-10</v>
      </c>
      <c r="E5">
        <f>VLOOKUP(  $A5, Import!$A$1:$AM$45, VLOOKUP(E$1,lookup!$B$56:$D$86,3,FALSE), FALSE)</f>
        <v>1E-10</v>
      </c>
      <c r="F5">
        <f>VLOOKUP(  $A5, Import!$A$1:$AM$45, VLOOKUP(F$1,lookup!$B$56:$D$86,3,FALSE), FALSE)</f>
        <v>1E-10</v>
      </c>
      <c r="G5">
        <f>VLOOKUP(  $A5, Import!$A$1:$AM$45, VLOOKUP(G$1,lookup!$B$56:$D$86,3,FALSE), FALSE)</f>
        <v>1E-10</v>
      </c>
      <c r="H5">
        <f>VLOOKUP(  $A5, Import!$A$1:$AM$45, VLOOKUP(H$1,lookup!$B$56:$D$86,3,FALSE), FALSE)</f>
        <v>1E-10</v>
      </c>
      <c r="I5">
        <f>VLOOKUP(  $A5, Import!$A$1:$AM$45, VLOOKUP(I$1,lookup!$B$56:$D$86,3,FALSE), FALSE)</f>
        <v>1E-10</v>
      </c>
      <c r="J5">
        <f>VLOOKUP(  $A5, Import!$A$1:$AM$45, VLOOKUP(J$1,lookup!$B$56:$D$86,3,FALSE), FALSE)</f>
        <v>1E-10</v>
      </c>
      <c r="K5">
        <f>VLOOKUP(  $A5, Import!$A$1:$AM$45, VLOOKUP(K$1,lookup!$B$56:$D$86,3,FALSE), FALSE)</f>
        <v>1E-10</v>
      </c>
      <c r="L5">
        <f>VLOOKUP(  $A5, Import!$A$1:$AM$45, VLOOKUP(L$1,lookup!$B$56:$D$86,3,FALSE), FALSE)</f>
        <v>1E-10</v>
      </c>
      <c r="M5">
        <f>VLOOKUP(  $A5, Import!$A$1:$AM$45, VLOOKUP(M$1,lookup!$B$56:$D$86,3,FALSE), FALSE)</f>
        <v>1E-10</v>
      </c>
      <c r="N5">
        <f>VLOOKUP(  $A5, Import!$A$1:$AM$45, VLOOKUP(N$1,lookup!$B$56:$D$86,3,FALSE), FALSE)</f>
        <v>1E-10</v>
      </c>
      <c r="O5">
        <f>VLOOKUP(  $A5, Import!$A$1:$AM$45, VLOOKUP(O$1,lookup!$B$56:$D$86,3,FALSE), FALSE)</f>
        <v>1E-10</v>
      </c>
      <c r="P5">
        <f>VLOOKUP(  $A5, Import!$A$1:$AM$45, VLOOKUP(P$1,lookup!$B$56:$D$86,3,FALSE), FALSE)</f>
        <v>1E-10</v>
      </c>
      <c r="Q5">
        <f>VLOOKUP(  $A5, Import!$A$1:$AM$45, VLOOKUP(Q$1,lookup!$B$56:$D$86,3,FALSE), FALSE)</f>
        <v>1E-10</v>
      </c>
      <c r="R5">
        <f>VLOOKUP(  $A5, Import!$A$1:$AM$45, VLOOKUP(R$1,lookup!$B$56:$D$86,3,FALSE), FALSE)</f>
        <v>1E-10</v>
      </c>
      <c r="S5">
        <f>VLOOKUP(  $A5, Import!$A$1:$AM$45, VLOOKUP(S$1,lookup!$B$56:$D$86,3,FALSE), FALSE)</f>
        <v>1E-10</v>
      </c>
      <c r="T5">
        <f>VLOOKUP(  $A5, Import!$A$1:$AM$45, VLOOKUP(T$1,lookup!$B$56:$D$86,3,FALSE), FALSE)</f>
        <v>1E-10</v>
      </c>
      <c r="U5">
        <f>VLOOKUP(  $A5, Import!$A$1:$AM$45, VLOOKUP(U$1,lookup!$B$56:$D$86,3,FALSE), FALSE)</f>
        <v>1E-10</v>
      </c>
      <c r="V5">
        <f>VLOOKUP(  $A5, Import!$A$1:$AM$45, VLOOKUP(V$1,lookup!$B$56:$D$86,3,FALSE), FALSE)</f>
        <v>1E-10</v>
      </c>
      <c r="W5">
        <f>VLOOKUP(  $A5, Import!$A$1:$AM$45, VLOOKUP(W$1,lookup!$B$56:$D$86,3,FALSE), FALSE)</f>
        <v>1E-10</v>
      </c>
      <c r="X5">
        <f>VLOOKUP(  $A5, Import!$A$1:$AM$45, VLOOKUP(X$1,lookup!$B$56:$D$86,3,FALSE), FALSE)</f>
        <v>1E-10</v>
      </c>
      <c r="Y5">
        <f>VLOOKUP(  $A5, Import!$A$1:$AM$45, VLOOKUP(Y$1,lookup!$B$56:$D$86,3,FALSE), FALSE)</f>
        <v>1E-10</v>
      </c>
      <c r="Z5">
        <f>VLOOKUP(  $A5, Import!$A$1:$AM$45, VLOOKUP(Z$1,lookup!$B$56:$D$86,3,FALSE), FALSE)</f>
        <v>1E-10</v>
      </c>
      <c r="AA5">
        <f>VLOOKUP(  $A5, Import!$A$1:$AM$45, VLOOKUP(AA$1,lookup!$B$56:$D$86,3,FALSE), FALSE)</f>
        <v>1E-10</v>
      </c>
      <c r="AB5">
        <f>VLOOKUP(  $A5, Import!$A$1:$AM$45, VLOOKUP(AB$1,lookup!$B$56:$D$86,3,FALSE), FALSE)</f>
        <v>1E-10</v>
      </c>
      <c r="AC5">
        <f>VLOOKUP(  $A5, Import!$A$1:$AM$45, VLOOKUP(AC$1,lookup!$B$56:$D$86,3,FALSE), FALSE)</f>
        <v>1E-10</v>
      </c>
      <c r="AD5">
        <f>VLOOKUP(  $A5, Import!$A$1:$AM$45, VLOOKUP(AD$1,lookup!$B$56:$D$86,3,FALSE), FALSE)</f>
        <v>1E-10</v>
      </c>
      <c r="AE5">
        <f>VLOOKUP(  $A5, Import!$A$1:$AM$45, VLOOKUP(AE$1,lookup!$B$56:$D$86,3,FALSE), FALSE)</f>
        <v>1E-10</v>
      </c>
      <c r="AF5">
        <f>VLOOKUP(  $A5, Import!$A$1:$AM$45, VLOOKUP(AF$1,lookup!$B$56:$D$86,3,FALSE), FALSE)</f>
        <v>1E-10</v>
      </c>
      <c r="AG5">
        <f>VLOOKUP(  $A5, Import!$A$1:$AM$45, VLOOKUP(AG$1,lookup!$B$56:$D$86,3,FALSE), FALSE)</f>
        <v>1E-10</v>
      </c>
    </row>
    <row r="6" spans="1:33" x14ac:dyDescent="0.25">
      <c r="A6" s="26" t="s">
        <v>36</v>
      </c>
      <c r="B6" s="24" t="str">
        <f>VLOOKUP(A6,lookup!$B$3:$Q$54,4,FALSE)</f>
        <v>Refractory PON (mmol m^-3^ solids)</v>
      </c>
      <c r="C6">
        <f>VLOOKUP(  $A6, Import!$A$1:$AM$45, VLOOKUP(C$1,lookup!$B$56:$D$86,3,FALSE), FALSE)</f>
        <v>1000000</v>
      </c>
      <c r="D6">
        <f>VLOOKUP(  $A6, Import!$A$1:$AM$45, VLOOKUP(D$1,lookup!$B$56:$D$86,3,FALSE), FALSE)</f>
        <v>1000000</v>
      </c>
      <c r="E6">
        <f>VLOOKUP(  $A6, Import!$A$1:$AM$45, VLOOKUP(E$1,lookup!$B$56:$D$86,3,FALSE), FALSE)</f>
        <v>1000000</v>
      </c>
      <c r="F6">
        <f>VLOOKUP(  $A6, Import!$A$1:$AM$45, VLOOKUP(F$1,lookup!$B$56:$D$86,3,FALSE), FALSE)</f>
        <v>1000000</v>
      </c>
      <c r="G6">
        <f>VLOOKUP(  $A6, Import!$A$1:$AM$45, VLOOKUP(G$1,lookup!$B$56:$D$86,3,FALSE), FALSE)</f>
        <v>1000000</v>
      </c>
      <c r="H6">
        <f>VLOOKUP(  $A6, Import!$A$1:$AM$45, VLOOKUP(H$1,lookup!$B$56:$D$86,3,FALSE), FALSE)</f>
        <v>1000000</v>
      </c>
      <c r="I6">
        <f>VLOOKUP(  $A6, Import!$A$1:$AM$45, VLOOKUP(I$1,lookup!$B$56:$D$86,3,FALSE), FALSE)</f>
        <v>1000000</v>
      </c>
      <c r="J6">
        <f>VLOOKUP(  $A6, Import!$A$1:$AM$45, VLOOKUP(J$1,lookup!$B$56:$D$86,3,FALSE), FALSE)</f>
        <v>5000000</v>
      </c>
      <c r="K6">
        <f>VLOOKUP(  $A6, Import!$A$1:$AM$45, VLOOKUP(K$1,lookup!$B$56:$D$86,3,FALSE), FALSE)</f>
        <v>1000000</v>
      </c>
      <c r="L6">
        <f>VLOOKUP(  $A6, Import!$A$1:$AM$45, VLOOKUP(L$1,lookup!$B$56:$D$86,3,FALSE), FALSE)</f>
        <v>1000000</v>
      </c>
      <c r="M6">
        <f>VLOOKUP(  $A6, Import!$A$1:$AM$45, VLOOKUP(M$1,lookup!$B$56:$D$86,3,FALSE), FALSE)</f>
        <v>5000000</v>
      </c>
      <c r="N6">
        <f>VLOOKUP(  $A6, Import!$A$1:$AM$45, VLOOKUP(N$1,lookup!$B$56:$D$86,3,FALSE), FALSE)</f>
        <v>1000000</v>
      </c>
      <c r="O6">
        <f>VLOOKUP(  $A6, Import!$A$1:$AM$45, VLOOKUP(O$1,lookup!$B$56:$D$86,3,FALSE), FALSE)</f>
        <v>500000</v>
      </c>
      <c r="P6">
        <f>VLOOKUP(  $A6, Import!$A$1:$AM$45, VLOOKUP(P$1,lookup!$B$56:$D$86,3,FALSE), FALSE)</f>
        <v>500000</v>
      </c>
      <c r="Q6">
        <f>VLOOKUP(  $A6, Import!$A$1:$AM$45, VLOOKUP(Q$1,lookup!$B$56:$D$86,3,FALSE), FALSE)</f>
        <v>500000</v>
      </c>
      <c r="R6">
        <f>VLOOKUP(  $A6, Import!$A$1:$AM$45, VLOOKUP(R$1,lookup!$B$56:$D$86,3,FALSE), FALSE)</f>
        <v>500000</v>
      </c>
      <c r="S6">
        <f>VLOOKUP(  $A6, Import!$A$1:$AM$45, VLOOKUP(S$1,lookup!$B$56:$D$86,3,FALSE), FALSE)</f>
        <v>500000</v>
      </c>
      <c r="T6">
        <f>VLOOKUP(  $A6, Import!$A$1:$AM$45, VLOOKUP(T$1,lookup!$B$56:$D$86,3,FALSE), FALSE)</f>
        <v>50000</v>
      </c>
      <c r="U6">
        <f>VLOOKUP(  $A6, Import!$A$1:$AM$45, VLOOKUP(U$1,lookup!$B$56:$D$86,3,FALSE), FALSE)</f>
        <v>50000</v>
      </c>
      <c r="V6">
        <f>VLOOKUP(  $A6, Import!$A$1:$AM$45, VLOOKUP(V$1,lookup!$B$56:$D$86,3,FALSE), FALSE)</f>
        <v>500000</v>
      </c>
      <c r="W6">
        <f>VLOOKUP(  $A6, Import!$A$1:$AM$45, VLOOKUP(W$1,lookup!$B$56:$D$86,3,FALSE), FALSE)</f>
        <v>50000</v>
      </c>
      <c r="X6">
        <f>VLOOKUP(  $A6, Import!$A$1:$AM$45, VLOOKUP(X$1,lookup!$B$56:$D$86,3,FALSE), FALSE)</f>
        <v>500000</v>
      </c>
      <c r="Y6">
        <f>VLOOKUP(  $A6, Import!$A$1:$AM$45, VLOOKUP(Y$1,lookup!$B$56:$D$86,3,FALSE), FALSE)</f>
        <v>1000000</v>
      </c>
      <c r="Z6">
        <f>VLOOKUP(  $A6, Import!$A$1:$AM$45, VLOOKUP(Z$1,lookup!$B$56:$D$86,3,FALSE), FALSE)</f>
        <v>500000</v>
      </c>
      <c r="AA6">
        <f>VLOOKUP(  $A6, Import!$A$1:$AM$45, VLOOKUP(AA$1,lookup!$B$56:$D$86,3,FALSE), FALSE)</f>
        <v>500000</v>
      </c>
      <c r="AB6">
        <f>VLOOKUP(  $A6, Import!$A$1:$AM$45, VLOOKUP(AB$1,lookup!$B$56:$D$86,3,FALSE), FALSE)</f>
        <v>500000</v>
      </c>
      <c r="AC6">
        <f>VLOOKUP(  $A6, Import!$A$1:$AM$45, VLOOKUP(AC$1,lookup!$B$56:$D$86,3,FALSE), FALSE)</f>
        <v>500000</v>
      </c>
      <c r="AD6">
        <f>VLOOKUP(  $A6, Import!$A$1:$AM$45, VLOOKUP(AD$1,lookup!$B$56:$D$86,3,FALSE), FALSE)</f>
        <v>500000</v>
      </c>
      <c r="AE6">
        <f>VLOOKUP(  $A6, Import!$A$1:$AM$45, VLOOKUP(AE$1,lookup!$B$56:$D$86,3,FALSE), FALSE)</f>
        <v>500000</v>
      </c>
      <c r="AF6">
        <f>VLOOKUP(  $A6, Import!$A$1:$AM$45, VLOOKUP(AF$1,lookup!$B$56:$D$86,3,FALSE), FALSE)</f>
        <v>500000</v>
      </c>
      <c r="AG6">
        <f>VLOOKUP(  $A6, Import!$A$1:$AM$45, VLOOKUP(AG$1,lookup!$B$56:$D$86,3,FALSE), FALSE)</f>
        <v>500000</v>
      </c>
    </row>
    <row r="7" spans="1:33" x14ac:dyDescent="0.25">
      <c r="A7" s="22" t="s">
        <v>37</v>
      </c>
      <c r="B7" s="24" t="str">
        <f>VLOOKUP(A7,lookup!$B$3:$Q$54,4,FALSE)</f>
        <v>Labile POP (mmol m^-3^ solids)</v>
      </c>
      <c r="C7">
        <f>VLOOKUP(  $A7, Import!$A$1:$AM$45, VLOOKUP(C$1,lookup!$B$56:$D$86,3,FALSE), FALSE)</f>
        <v>1E-10</v>
      </c>
      <c r="D7">
        <f>VLOOKUP(  $A7, Import!$A$1:$AM$45, VLOOKUP(D$1,lookup!$B$56:$D$86,3,FALSE), FALSE)</f>
        <v>1E-10</v>
      </c>
      <c r="E7">
        <f>VLOOKUP(  $A7, Import!$A$1:$AM$45, VLOOKUP(E$1,lookup!$B$56:$D$86,3,FALSE), FALSE)</f>
        <v>1E-10</v>
      </c>
      <c r="F7">
        <f>VLOOKUP(  $A7, Import!$A$1:$AM$45, VLOOKUP(F$1,lookup!$B$56:$D$86,3,FALSE), FALSE)</f>
        <v>1E-10</v>
      </c>
      <c r="G7">
        <f>VLOOKUP(  $A7, Import!$A$1:$AM$45, VLOOKUP(G$1,lookup!$B$56:$D$86,3,FALSE), FALSE)</f>
        <v>1E-10</v>
      </c>
      <c r="H7">
        <f>VLOOKUP(  $A7, Import!$A$1:$AM$45, VLOOKUP(H$1,lookup!$B$56:$D$86,3,FALSE), FALSE)</f>
        <v>1E-10</v>
      </c>
      <c r="I7">
        <f>VLOOKUP(  $A7, Import!$A$1:$AM$45, VLOOKUP(I$1,lookup!$B$56:$D$86,3,FALSE), FALSE)</f>
        <v>1E-10</v>
      </c>
      <c r="J7">
        <f>VLOOKUP(  $A7, Import!$A$1:$AM$45, VLOOKUP(J$1,lookup!$B$56:$D$86,3,FALSE), FALSE)</f>
        <v>1E-10</v>
      </c>
      <c r="K7">
        <f>VLOOKUP(  $A7, Import!$A$1:$AM$45, VLOOKUP(K$1,lookup!$B$56:$D$86,3,FALSE), FALSE)</f>
        <v>1E-10</v>
      </c>
      <c r="L7">
        <f>VLOOKUP(  $A7, Import!$A$1:$AM$45, VLOOKUP(L$1,lookup!$B$56:$D$86,3,FALSE), FALSE)</f>
        <v>1E-10</v>
      </c>
      <c r="M7">
        <f>VLOOKUP(  $A7, Import!$A$1:$AM$45, VLOOKUP(M$1,lookup!$B$56:$D$86,3,FALSE), FALSE)</f>
        <v>1E-10</v>
      </c>
      <c r="N7">
        <f>VLOOKUP(  $A7, Import!$A$1:$AM$45, VLOOKUP(N$1,lookup!$B$56:$D$86,3,FALSE), FALSE)</f>
        <v>1E-10</v>
      </c>
      <c r="O7">
        <f>VLOOKUP(  $A7, Import!$A$1:$AM$45, VLOOKUP(O$1,lookup!$B$56:$D$86,3,FALSE), FALSE)</f>
        <v>1E-10</v>
      </c>
      <c r="P7">
        <f>VLOOKUP(  $A7, Import!$A$1:$AM$45, VLOOKUP(P$1,lookup!$B$56:$D$86,3,FALSE), FALSE)</f>
        <v>1E-10</v>
      </c>
      <c r="Q7">
        <f>VLOOKUP(  $A7, Import!$A$1:$AM$45, VLOOKUP(Q$1,lookup!$B$56:$D$86,3,FALSE), FALSE)</f>
        <v>1E-10</v>
      </c>
      <c r="R7">
        <f>VLOOKUP(  $A7, Import!$A$1:$AM$45, VLOOKUP(R$1,lookup!$B$56:$D$86,3,FALSE), FALSE)</f>
        <v>1E-10</v>
      </c>
      <c r="S7">
        <f>VLOOKUP(  $A7, Import!$A$1:$AM$45, VLOOKUP(S$1,lookup!$B$56:$D$86,3,FALSE), FALSE)</f>
        <v>1E-10</v>
      </c>
      <c r="T7">
        <f>VLOOKUP(  $A7, Import!$A$1:$AM$45, VLOOKUP(T$1,lookup!$B$56:$D$86,3,FALSE), FALSE)</f>
        <v>1E-10</v>
      </c>
      <c r="U7">
        <f>VLOOKUP(  $A7, Import!$A$1:$AM$45, VLOOKUP(U$1,lookup!$B$56:$D$86,3,FALSE), FALSE)</f>
        <v>1E-10</v>
      </c>
      <c r="V7">
        <f>VLOOKUP(  $A7, Import!$A$1:$AM$45, VLOOKUP(V$1,lookup!$B$56:$D$86,3,FALSE), FALSE)</f>
        <v>1E-10</v>
      </c>
      <c r="W7">
        <f>VLOOKUP(  $A7, Import!$A$1:$AM$45, VLOOKUP(W$1,lookup!$B$56:$D$86,3,FALSE), FALSE)</f>
        <v>1E-10</v>
      </c>
      <c r="X7">
        <f>VLOOKUP(  $A7, Import!$A$1:$AM$45, VLOOKUP(X$1,lookup!$B$56:$D$86,3,FALSE), FALSE)</f>
        <v>1E-10</v>
      </c>
      <c r="Y7">
        <f>VLOOKUP(  $A7, Import!$A$1:$AM$45, VLOOKUP(Y$1,lookup!$B$56:$D$86,3,FALSE), FALSE)</f>
        <v>1E-10</v>
      </c>
      <c r="Z7">
        <f>VLOOKUP(  $A7, Import!$A$1:$AM$45, VLOOKUP(Z$1,lookup!$B$56:$D$86,3,FALSE), FALSE)</f>
        <v>1E-10</v>
      </c>
      <c r="AA7">
        <f>VLOOKUP(  $A7, Import!$A$1:$AM$45, VLOOKUP(AA$1,lookup!$B$56:$D$86,3,FALSE), FALSE)</f>
        <v>1E-10</v>
      </c>
      <c r="AB7">
        <f>VLOOKUP(  $A7, Import!$A$1:$AM$45, VLOOKUP(AB$1,lookup!$B$56:$D$86,3,FALSE), FALSE)</f>
        <v>1E-10</v>
      </c>
      <c r="AC7">
        <f>VLOOKUP(  $A7, Import!$A$1:$AM$45, VLOOKUP(AC$1,lookup!$B$56:$D$86,3,FALSE), FALSE)</f>
        <v>1E-10</v>
      </c>
      <c r="AD7">
        <f>VLOOKUP(  $A7, Import!$A$1:$AM$45, VLOOKUP(AD$1,lookup!$B$56:$D$86,3,FALSE), FALSE)</f>
        <v>1E-10</v>
      </c>
      <c r="AE7">
        <f>VLOOKUP(  $A7, Import!$A$1:$AM$45, VLOOKUP(AE$1,lookup!$B$56:$D$86,3,FALSE), FALSE)</f>
        <v>1E-10</v>
      </c>
      <c r="AF7">
        <f>VLOOKUP(  $A7, Import!$A$1:$AM$45, VLOOKUP(AF$1,lookup!$B$56:$D$86,3,FALSE), FALSE)</f>
        <v>1E-10</v>
      </c>
      <c r="AG7">
        <f>VLOOKUP(  $A7, Import!$A$1:$AM$45, VLOOKUP(AG$1,lookup!$B$56:$D$86,3,FALSE), FALSE)</f>
        <v>1E-10</v>
      </c>
    </row>
    <row r="8" spans="1:33" x14ac:dyDescent="0.25">
      <c r="A8" s="26" t="s">
        <v>38</v>
      </c>
      <c r="B8" s="24" t="str">
        <f>VLOOKUP(A8,lookup!$B$3:$Q$54,4,FALSE)</f>
        <v>Refractory POP (mmol m^-3^ solids)</v>
      </c>
      <c r="C8">
        <f>VLOOKUP(  $A8, Import!$A$1:$AM$45, VLOOKUP(C$1,lookup!$B$56:$D$86,3,FALSE), FALSE)</f>
        <v>10000</v>
      </c>
      <c r="D8">
        <f>VLOOKUP(  $A8, Import!$A$1:$AM$45, VLOOKUP(D$1,lookup!$B$56:$D$86,3,FALSE), FALSE)</f>
        <v>525</v>
      </c>
      <c r="E8">
        <f>VLOOKUP(  $A8, Import!$A$1:$AM$45, VLOOKUP(E$1,lookup!$B$56:$D$86,3,FALSE), FALSE)</f>
        <v>10000</v>
      </c>
      <c r="F8">
        <f>VLOOKUP(  $A8, Import!$A$1:$AM$45, VLOOKUP(F$1,lookup!$B$56:$D$86,3,FALSE), FALSE)</f>
        <v>10000</v>
      </c>
      <c r="G8">
        <f>VLOOKUP(  $A8, Import!$A$1:$AM$45, VLOOKUP(G$1,lookup!$B$56:$D$86,3,FALSE), FALSE)</f>
        <v>525</v>
      </c>
      <c r="H8">
        <f>VLOOKUP(  $A8, Import!$A$1:$AM$45, VLOOKUP(H$1,lookup!$B$56:$D$86,3,FALSE), FALSE)</f>
        <v>10000</v>
      </c>
      <c r="I8">
        <f>VLOOKUP(  $A8, Import!$A$1:$AM$45, VLOOKUP(I$1,lookup!$B$56:$D$86,3,FALSE), FALSE)</f>
        <v>78000</v>
      </c>
      <c r="J8">
        <f>VLOOKUP(  $A8, Import!$A$1:$AM$45, VLOOKUP(J$1,lookup!$B$56:$D$86,3,FALSE), FALSE)</f>
        <v>390</v>
      </c>
      <c r="K8">
        <f>VLOOKUP(  $A8, Import!$A$1:$AM$45, VLOOKUP(K$1,lookup!$B$56:$D$86,3,FALSE), FALSE)</f>
        <v>10000</v>
      </c>
      <c r="L8">
        <f>VLOOKUP(  $A8, Import!$A$1:$AM$45, VLOOKUP(L$1,lookup!$B$56:$D$86,3,FALSE), FALSE)</f>
        <v>10000</v>
      </c>
      <c r="M8">
        <f>VLOOKUP(  $A8, Import!$A$1:$AM$45, VLOOKUP(M$1,lookup!$B$56:$D$86,3,FALSE), FALSE)</f>
        <v>420</v>
      </c>
      <c r="N8">
        <f>VLOOKUP(  $A8, Import!$A$1:$AM$45, VLOOKUP(N$1,lookup!$B$56:$D$86,3,FALSE), FALSE)</f>
        <v>10000</v>
      </c>
      <c r="O8">
        <f>VLOOKUP(  $A8, Import!$A$1:$AM$45, VLOOKUP(O$1,lookup!$B$56:$D$86,3,FALSE), FALSE)</f>
        <v>5940</v>
      </c>
      <c r="P8">
        <f>VLOOKUP(  $A8, Import!$A$1:$AM$45, VLOOKUP(P$1,lookup!$B$56:$D$86,3,FALSE), FALSE)</f>
        <v>19200</v>
      </c>
      <c r="Q8">
        <f>VLOOKUP(  $A8, Import!$A$1:$AM$45, VLOOKUP(Q$1,lookup!$B$56:$D$86,3,FALSE), FALSE)</f>
        <v>5940</v>
      </c>
      <c r="R8">
        <f>VLOOKUP(  $A8, Import!$A$1:$AM$45, VLOOKUP(R$1,lookup!$B$56:$D$86,3,FALSE), FALSE)</f>
        <v>5940</v>
      </c>
      <c r="S8">
        <f>VLOOKUP(  $A8, Import!$A$1:$AM$45, VLOOKUP(S$1,lookup!$B$56:$D$86,3,FALSE), FALSE)</f>
        <v>390</v>
      </c>
      <c r="T8">
        <f>VLOOKUP(  $A8, Import!$A$1:$AM$45, VLOOKUP(T$1,lookup!$B$56:$D$86,3,FALSE), FALSE)</f>
        <v>6600</v>
      </c>
      <c r="U8">
        <f>VLOOKUP(  $A8, Import!$A$1:$AM$45, VLOOKUP(U$1,lookup!$B$56:$D$86,3,FALSE), FALSE)</f>
        <v>6600</v>
      </c>
      <c r="V8">
        <f>VLOOKUP(  $A8, Import!$A$1:$AM$45, VLOOKUP(V$1,lookup!$B$56:$D$86,3,FALSE), FALSE)</f>
        <v>36</v>
      </c>
      <c r="W8">
        <f>VLOOKUP(  $A8, Import!$A$1:$AM$45, VLOOKUP(W$1,lookup!$B$56:$D$86,3,FALSE), FALSE)</f>
        <v>6600</v>
      </c>
      <c r="X8">
        <f>VLOOKUP(  $A8, Import!$A$1:$AM$45, VLOOKUP(X$1,lookup!$B$56:$D$86,3,FALSE), FALSE)</f>
        <v>18600</v>
      </c>
      <c r="Y8">
        <f>VLOOKUP(  $A8, Import!$A$1:$AM$45, VLOOKUP(Y$1,lookup!$B$56:$D$86,3,FALSE), FALSE)</f>
        <v>12150</v>
      </c>
      <c r="Z8">
        <f>VLOOKUP(  $A8, Import!$A$1:$AM$45, VLOOKUP(Z$1,lookup!$B$56:$D$86,3,FALSE), FALSE)</f>
        <v>18600</v>
      </c>
      <c r="AA8">
        <f>VLOOKUP(  $A8, Import!$A$1:$AM$45, VLOOKUP(AA$1,lookup!$B$56:$D$86,3,FALSE), FALSE)</f>
        <v>18600</v>
      </c>
      <c r="AB8">
        <f>VLOOKUP(  $A8, Import!$A$1:$AM$45, VLOOKUP(AB$1,lookup!$B$56:$D$86,3,FALSE), FALSE)</f>
        <v>18600</v>
      </c>
      <c r="AC8">
        <f>VLOOKUP(  $A8, Import!$A$1:$AM$45, VLOOKUP(AC$1,lookup!$B$56:$D$86,3,FALSE), FALSE)</f>
        <v>18600</v>
      </c>
      <c r="AD8">
        <f>VLOOKUP(  $A8, Import!$A$1:$AM$45, VLOOKUP(AD$1,lookup!$B$56:$D$86,3,FALSE), FALSE)</f>
        <v>18600</v>
      </c>
      <c r="AE8">
        <f>VLOOKUP(  $A8, Import!$A$1:$AM$45, VLOOKUP(AE$1,lookup!$B$56:$D$86,3,FALSE), FALSE)</f>
        <v>18600</v>
      </c>
      <c r="AF8">
        <f>VLOOKUP(  $A8, Import!$A$1:$AM$45, VLOOKUP(AF$1,lookup!$B$56:$D$86,3,FALSE), FALSE)</f>
        <v>18600</v>
      </c>
      <c r="AG8">
        <f>VLOOKUP(  $A8, Import!$A$1:$AM$45, VLOOKUP(AG$1,lookup!$B$56:$D$86,3,FALSE), FALSE)</f>
        <v>18600</v>
      </c>
    </row>
    <row r="9" spans="1:33" x14ac:dyDescent="0.25">
      <c r="A9" s="28" t="s">
        <v>25</v>
      </c>
      <c r="B9" s="24" t="str">
        <f>VLOOKUP(A9,lookup!$B$3:$Q$54,4,FALSE)</f>
        <v>Refractory DOC (mmol m^-3^ porewater)</v>
      </c>
      <c r="C9">
        <f>VLOOKUP(  $A9, Import!$A$1:$AM$45, VLOOKUP(C$1,lookup!$B$56:$D$86,3,FALSE), FALSE)</f>
        <v>1E-10</v>
      </c>
      <c r="D9">
        <f>VLOOKUP(  $A9, Import!$A$1:$AM$45, VLOOKUP(D$1,lookup!$B$56:$D$86,3,FALSE), FALSE)</f>
        <v>1E-10</v>
      </c>
      <c r="E9">
        <f>VLOOKUP(  $A9, Import!$A$1:$AM$45, VLOOKUP(E$1,lookup!$B$56:$D$86,3,FALSE), FALSE)</f>
        <v>1E-10</v>
      </c>
      <c r="F9">
        <f>VLOOKUP(  $A9, Import!$A$1:$AM$45, VLOOKUP(F$1,lookup!$B$56:$D$86,3,FALSE), FALSE)</f>
        <v>1E-10</v>
      </c>
      <c r="G9">
        <f>VLOOKUP(  $A9, Import!$A$1:$AM$45, VLOOKUP(G$1,lookup!$B$56:$D$86,3,FALSE), FALSE)</f>
        <v>1E-10</v>
      </c>
      <c r="H9">
        <f>VLOOKUP(  $A9, Import!$A$1:$AM$45, VLOOKUP(H$1,lookup!$B$56:$D$86,3,FALSE), FALSE)</f>
        <v>1E-10</v>
      </c>
      <c r="I9">
        <f>VLOOKUP(  $A9, Import!$A$1:$AM$45, VLOOKUP(I$1,lookup!$B$56:$D$86,3,FALSE), FALSE)</f>
        <v>1E-10</v>
      </c>
      <c r="J9">
        <f>VLOOKUP(  $A9, Import!$A$1:$AM$45, VLOOKUP(J$1,lookup!$B$56:$D$86,3,FALSE), FALSE)</f>
        <v>1E-10</v>
      </c>
      <c r="K9">
        <f>VLOOKUP(  $A9, Import!$A$1:$AM$45, VLOOKUP(K$1,lookup!$B$56:$D$86,3,FALSE), FALSE)</f>
        <v>1E-10</v>
      </c>
      <c r="L9">
        <f>VLOOKUP(  $A9, Import!$A$1:$AM$45, VLOOKUP(L$1,lookup!$B$56:$D$86,3,FALSE), FALSE)</f>
        <v>1E-10</v>
      </c>
      <c r="M9">
        <f>VLOOKUP(  $A9, Import!$A$1:$AM$45, VLOOKUP(M$1,lookup!$B$56:$D$86,3,FALSE), FALSE)</f>
        <v>1E-10</v>
      </c>
      <c r="N9">
        <f>VLOOKUP(  $A9, Import!$A$1:$AM$45, VLOOKUP(N$1,lookup!$B$56:$D$86,3,FALSE), FALSE)</f>
        <v>1E-10</v>
      </c>
      <c r="O9">
        <f>VLOOKUP(  $A9, Import!$A$1:$AM$45, VLOOKUP(O$1,lookup!$B$56:$D$86,3,FALSE), FALSE)</f>
        <v>1E-10</v>
      </c>
      <c r="P9">
        <f>VLOOKUP(  $A9, Import!$A$1:$AM$45, VLOOKUP(P$1,lookup!$B$56:$D$86,3,FALSE), FALSE)</f>
        <v>1E-10</v>
      </c>
      <c r="Q9">
        <f>VLOOKUP(  $A9, Import!$A$1:$AM$45, VLOOKUP(Q$1,lookup!$B$56:$D$86,3,FALSE), FALSE)</f>
        <v>1E-10</v>
      </c>
      <c r="R9">
        <f>VLOOKUP(  $A9, Import!$A$1:$AM$45, VLOOKUP(R$1,lookup!$B$56:$D$86,3,FALSE), FALSE)</f>
        <v>1E-10</v>
      </c>
      <c r="S9">
        <f>VLOOKUP(  $A9, Import!$A$1:$AM$45, VLOOKUP(S$1,lookup!$B$56:$D$86,3,FALSE), FALSE)</f>
        <v>1E-10</v>
      </c>
      <c r="T9">
        <f>VLOOKUP(  $A9, Import!$A$1:$AM$45, VLOOKUP(T$1,lookup!$B$56:$D$86,3,FALSE), FALSE)</f>
        <v>1E-10</v>
      </c>
      <c r="U9">
        <f>VLOOKUP(  $A9, Import!$A$1:$AM$45, VLOOKUP(U$1,lookup!$B$56:$D$86,3,FALSE), FALSE)</f>
        <v>1E-10</v>
      </c>
      <c r="V9">
        <f>VLOOKUP(  $A9, Import!$A$1:$AM$45, VLOOKUP(V$1,lookup!$B$56:$D$86,3,FALSE), FALSE)</f>
        <v>1E-10</v>
      </c>
      <c r="W9">
        <f>VLOOKUP(  $A9, Import!$A$1:$AM$45, VLOOKUP(W$1,lookup!$B$56:$D$86,3,FALSE), FALSE)</f>
        <v>1E-10</v>
      </c>
      <c r="X9">
        <f>VLOOKUP(  $A9, Import!$A$1:$AM$45, VLOOKUP(X$1,lookup!$B$56:$D$86,3,FALSE), FALSE)</f>
        <v>1E-10</v>
      </c>
      <c r="Y9">
        <f>VLOOKUP(  $A9, Import!$A$1:$AM$45, VLOOKUP(Y$1,lookup!$B$56:$D$86,3,FALSE), FALSE)</f>
        <v>1E-10</v>
      </c>
      <c r="Z9">
        <f>VLOOKUP(  $A9, Import!$A$1:$AM$45, VLOOKUP(Z$1,lookup!$B$56:$D$86,3,FALSE), FALSE)</f>
        <v>1E-10</v>
      </c>
      <c r="AA9">
        <f>VLOOKUP(  $A9, Import!$A$1:$AM$45, VLOOKUP(AA$1,lookup!$B$56:$D$86,3,FALSE), FALSE)</f>
        <v>1E-10</v>
      </c>
      <c r="AB9">
        <f>VLOOKUP(  $A9, Import!$A$1:$AM$45, VLOOKUP(AB$1,lookup!$B$56:$D$86,3,FALSE), FALSE)</f>
        <v>1E-10</v>
      </c>
      <c r="AC9">
        <f>VLOOKUP(  $A9, Import!$A$1:$AM$45, VLOOKUP(AC$1,lookup!$B$56:$D$86,3,FALSE), FALSE)</f>
        <v>1E-10</v>
      </c>
      <c r="AD9">
        <f>VLOOKUP(  $A9, Import!$A$1:$AM$45, VLOOKUP(AD$1,lookup!$B$56:$D$86,3,FALSE), FALSE)</f>
        <v>1E-10</v>
      </c>
      <c r="AE9">
        <f>VLOOKUP(  $A9, Import!$A$1:$AM$45, VLOOKUP(AE$1,lookup!$B$56:$D$86,3,FALSE), FALSE)</f>
        <v>1E-10</v>
      </c>
      <c r="AF9">
        <f>VLOOKUP(  $A9, Import!$A$1:$AM$45, VLOOKUP(AF$1,lookup!$B$56:$D$86,3,FALSE), FALSE)</f>
        <v>1E-10</v>
      </c>
      <c r="AG9">
        <f>VLOOKUP(  $A9, Import!$A$1:$AM$45, VLOOKUP(AG$1,lookup!$B$56:$D$86,3,FALSE), FALSE)</f>
        <v>1E-10</v>
      </c>
    </row>
    <row r="10" spans="1:33" x14ac:dyDescent="0.25">
      <c r="A10" s="28" t="s">
        <v>27</v>
      </c>
      <c r="B10" s="24" t="str">
        <f>VLOOKUP(A10,lookup!$B$3:$Q$54,4,FALSE)</f>
        <v>Refractory DON (mmol m^-3^ porewater)</v>
      </c>
      <c r="C10">
        <f>VLOOKUP(  $A10, Import!$A$1:$AM$45, VLOOKUP(C$1,lookup!$B$56:$D$86,3,FALSE), FALSE)</f>
        <v>1E-10</v>
      </c>
      <c r="D10">
        <f>VLOOKUP(  $A10, Import!$A$1:$AM$45, VLOOKUP(D$1,lookup!$B$56:$D$86,3,FALSE), FALSE)</f>
        <v>1E-10</v>
      </c>
      <c r="E10">
        <f>VLOOKUP(  $A10, Import!$A$1:$AM$45, VLOOKUP(E$1,lookup!$B$56:$D$86,3,FALSE), FALSE)</f>
        <v>1E-10</v>
      </c>
      <c r="F10">
        <f>VLOOKUP(  $A10, Import!$A$1:$AM$45, VLOOKUP(F$1,lookup!$B$56:$D$86,3,FALSE), FALSE)</f>
        <v>1E-10</v>
      </c>
      <c r="G10">
        <f>VLOOKUP(  $A10, Import!$A$1:$AM$45, VLOOKUP(G$1,lookup!$B$56:$D$86,3,FALSE), FALSE)</f>
        <v>1E-10</v>
      </c>
      <c r="H10">
        <f>VLOOKUP(  $A10, Import!$A$1:$AM$45, VLOOKUP(H$1,lookup!$B$56:$D$86,3,FALSE), FALSE)</f>
        <v>1E-10</v>
      </c>
      <c r="I10">
        <f>VLOOKUP(  $A10, Import!$A$1:$AM$45, VLOOKUP(I$1,lookup!$B$56:$D$86,3,FALSE), FALSE)</f>
        <v>1E-10</v>
      </c>
      <c r="J10">
        <f>VLOOKUP(  $A10, Import!$A$1:$AM$45, VLOOKUP(J$1,lookup!$B$56:$D$86,3,FALSE), FALSE)</f>
        <v>1E-10</v>
      </c>
      <c r="K10">
        <f>VLOOKUP(  $A10, Import!$A$1:$AM$45, VLOOKUP(K$1,lookup!$B$56:$D$86,3,FALSE), FALSE)</f>
        <v>1E-10</v>
      </c>
      <c r="L10">
        <f>VLOOKUP(  $A10, Import!$A$1:$AM$45, VLOOKUP(L$1,lookup!$B$56:$D$86,3,FALSE), FALSE)</f>
        <v>1E-10</v>
      </c>
      <c r="M10">
        <f>VLOOKUP(  $A10, Import!$A$1:$AM$45, VLOOKUP(M$1,lookup!$B$56:$D$86,3,FALSE), FALSE)</f>
        <v>1E-10</v>
      </c>
      <c r="N10">
        <f>VLOOKUP(  $A10, Import!$A$1:$AM$45, VLOOKUP(N$1,lookup!$B$56:$D$86,3,FALSE), FALSE)</f>
        <v>1E-10</v>
      </c>
      <c r="O10">
        <f>VLOOKUP(  $A10, Import!$A$1:$AM$45, VLOOKUP(O$1,lookup!$B$56:$D$86,3,FALSE), FALSE)</f>
        <v>1E-10</v>
      </c>
      <c r="P10">
        <f>VLOOKUP(  $A10, Import!$A$1:$AM$45, VLOOKUP(P$1,lookup!$B$56:$D$86,3,FALSE), FALSE)</f>
        <v>1E-10</v>
      </c>
      <c r="Q10">
        <f>VLOOKUP(  $A10, Import!$A$1:$AM$45, VLOOKUP(Q$1,lookup!$B$56:$D$86,3,FALSE), FALSE)</f>
        <v>1E-10</v>
      </c>
      <c r="R10">
        <f>VLOOKUP(  $A10, Import!$A$1:$AM$45, VLOOKUP(R$1,lookup!$B$56:$D$86,3,FALSE), FALSE)</f>
        <v>1E-10</v>
      </c>
      <c r="S10">
        <f>VLOOKUP(  $A10, Import!$A$1:$AM$45, VLOOKUP(S$1,lookup!$B$56:$D$86,3,FALSE), FALSE)</f>
        <v>1E-10</v>
      </c>
      <c r="T10">
        <f>VLOOKUP(  $A10, Import!$A$1:$AM$45, VLOOKUP(T$1,lookup!$B$56:$D$86,3,FALSE), FALSE)</f>
        <v>1E-10</v>
      </c>
      <c r="U10">
        <f>VLOOKUP(  $A10, Import!$A$1:$AM$45, VLOOKUP(U$1,lookup!$B$56:$D$86,3,FALSE), FALSE)</f>
        <v>1E-10</v>
      </c>
      <c r="V10">
        <f>VLOOKUP(  $A10, Import!$A$1:$AM$45, VLOOKUP(V$1,lookup!$B$56:$D$86,3,FALSE), FALSE)</f>
        <v>1E-10</v>
      </c>
      <c r="W10">
        <f>VLOOKUP(  $A10, Import!$A$1:$AM$45, VLOOKUP(W$1,lookup!$B$56:$D$86,3,FALSE), FALSE)</f>
        <v>1E-10</v>
      </c>
      <c r="X10">
        <f>VLOOKUP(  $A10, Import!$A$1:$AM$45, VLOOKUP(X$1,lookup!$B$56:$D$86,3,FALSE), FALSE)</f>
        <v>1E-10</v>
      </c>
      <c r="Y10">
        <f>VLOOKUP(  $A10, Import!$A$1:$AM$45, VLOOKUP(Y$1,lookup!$B$56:$D$86,3,FALSE), FALSE)</f>
        <v>1E-10</v>
      </c>
      <c r="Z10">
        <f>VLOOKUP(  $A10, Import!$A$1:$AM$45, VLOOKUP(Z$1,lookup!$B$56:$D$86,3,FALSE), FALSE)</f>
        <v>1E-10</v>
      </c>
      <c r="AA10">
        <f>VLOOKUP(  $A10, Import!$A$1:$AM$45, VLOOKUP(AA$1,lookup!$B$56:$D$86,3,FALSE), FALSE)</f>
        <v>1E-10</v>
      </c>
      <c r="AB10">
        <f>VLOOKUP(  $A10, Import!$A$1:$AM$45, VLOOKUP(AB$1,lookup!$B$56:$D$86,3,FALSE), FALSE)</f>
        <v>1E-10</v>
      </c>
      <c r="AC10">
        <f>VLOOKUP(  $A10, Import!$A$1:$AM$45, VLOOKUP(AC$1,lookup!$B$56:$D$86,3,FALSE), FALSE)</f>
        <v>1E-10</v>
      </c>
      <c r="AD10">
        <f>VLOOKUP(  $A10, Import!$A$1:$AM$45, VLOOKUP(AD$1,lookup!$B$56:$D$86,3,FALSE), FALSE)</f>
        <v>1E-10</v>
      </c>
      <c r="AE10">
        <f>VLOOKUP(  $A10, Import!$A$1:$AM$45, VLOOKUP(AE$1,lookup!$B$56:$D$86,3,FALSE), FALSE)</f>
        <v>1E-10</v>
      </c>
      <c r="AF10">
        <f>VLOOKUP(  $A10, Import!$A$1:$AM$45, VLOOKUP(AF$1,lookup!$B$56:$D$86,3,FALSE), FALSE)</f>
        <v>1E-10</v>
      </c>
      <c r="AG10">
        <f>VLOOKUP(  $A10, Import!$A$1:$AM$45, VLOOKUP(AG$1,lookup!$B$56:$D$86,3,FALSE), FALSE)</f>
        <v>1E-10</v>
      </c>
    </row>
    <row r="11" spans="1:33" x14ac:dyDescent="0.25">
      <c r="A11" s="29" t="s">
        <v>29</v>
      </c>
      <c r="B11" s="24" t="str">
        <f>VLOOKUP(A11,lookup!$B$3:$Q$54,4,FALSE)</f>
        <v>Refractory DOP (mmol m^-3^ porewater)</v>
      </c>
      <c r="C11">
        <f>VLOOKUP(  $A11, Import!$A$1:$AM$45, VLOOKUP(C$1,lookup!$B$56:$D$86,3,FALSE), FALSE)</f>
        <v>1E-10</v>
      </c>
      <c r="D11">
        <f>VLOOKUP(  $A11, Import!$A$1:$AM$45, VLOOKUP(D$1,lookup!$B$56:$D$86,3,FALSE), FALSE)</f>
        <v>1E-10</v>
      </c>
      <c r="E11">
        <f>VLOOKUP(  $A11, Import!$A$1:$AM$45, VLOOKUP(E$1,lookup!$B$56:$D$86,3,FALSE), FALSE)</f>
        <v>1E-10</v>
      </c>
      <c r="F11">
        <f>VLOOKUP(  $A11, Import!$A$1:$AM$45, VLOOKUP(F$1,lookup!$B$56:$D$86,3,FALSE), FALSE)</f>
        <v>1E-10</v>
      </c>
      <c r="G11">
        <f>VLOOKUP(  $A11, Import!$A$1:$AM$45, VLOOKUP(G$1,lookup!$B$56:$D$86,3,FALSE), FALSE)</f>
        <v>1E-10</v>
      </c>
      <c r="H11">
        <f>VLOOKUP(  $A11, Import!$A$1:$AM$45, VLOOKUP(H$1,lookup!$B$56:$D$86,3,FALSE), FALSE)</f>
        <v>1E-10</v>
      </c>
      <c r="I11">
        <f>VLOOKUP(  $A11, Import!$A$1:$AM$45, VLOOKUP(I$1,lookup!$B$56:$D$86,3,FALSE), FALSE)</f>
        <v>1E-10</v>
      </c>
      <c r="J11">
        <f>VLOOKUP(  $A11, Import!$A$1:$AM$45, VLOOKUP(J$1,lookup!$B$56:$D$86,3,FALSE), FALSE)</f>
        <v>1E-10</v>
      </c>
      <c r="K11">
        <f>VLOOKUP(  $A11, Import!$A$1:$AM$45, VLOOKUP(K$1,lookup!$B$56:$D$86,3,FALSE), FALSE)</f>
        <v>1E-10</v>
      </c>
      <c r="L11">
        <f>VLOOKUP(  $A11, Import!$A$1:$AM$45, VLOOKUP(L$1,lookup!$B$56:$D$86,3,FALSE), FALSE)</f>
        <v>1E-10</v>
      </c>
      <c r="M11">
        <f>VLOOKUP(  $A11, Import!$A$1:$AM$45, VLOOKUP(M$1,lookup!$B$56:$D$86,3,FALSE), FALSE)</f>
        <v>1E-10</v>
      </c>
      <c r="N11">
        <f>VLOOKUP(  $A11, Import!$A$1:$AM$45, VLOOKUP(N$1,lookup!$B$56:$D$86,3,FALSE), FALSE)</f>
        <v>1E-10</v>
      </c>
      <c r="O11">
        <f>VLOOKUP(  $A11, Import!$A$1:$AM$45, VLOOKUP(O$1,lookup!$B$56:$D$86,3,FALSE), FALSE)</f>
        <v>1E-10</v>
      </c>
      <c r="P11">
        <f>VLOOKUP(  $A11, Import!$A$1:$AM$45, VLOOKUP(P$1,lookup!$B$56:$D$86,3,FALSE), FALSE)</f>
        <v>1E-10</v>
      </c>
      <c r="Q11">
        <f>VLOOKUP(  $A11, Import!$A$1:$AM$45, VLOOKUP(Q$1,lookup!$B$56:$D$86,3,FALSE), FALSE)</f>
        <v>1E-10</v>
      </c>
      <c r="R11">
        <f>VLOOKUP(  $A11, Import!$A$1:$AM$45, VLOOKUP(R$1,lookup!$B$56:$D$86,3,FALSE), FALSE)</f>
        <v>1E-10</v>
      </c>
      <c r="S11">
        <f>VLOOKUP(  $A11, Import!$A$1:$AM$45, VLOOKUP(S$1,lookup!$B$56:$D$86,3,FALSE), FALSE)</f>
        <v>1E-10</v>
      </c>
      <c r="T11">
        <f>VLOOKUP(  $A11, Import!$A$1:$AM$45, VLOOKUP(T$1,lookup!$B$56:$D$86,3,FALSE), FALSE)</f>
        <v>1E-10</v>
      </c>
      <c r="U11">
        <f>VLOOKUP(  $A11, Import!$A$1:$AM$45, VLOOKUP(U$1,lookup!$B$56:$D$86,3,FALSE), FALSE)</f>
        <v>1E-10</v>
      </c>
      <c r="V11">
        <f>VLOOKUP(  $A11, Import!$A$1:$AM$45, VLOOKUP(V$1,lookup!$B$56:$D$86,3,FALSE), FALSE)</f>
        <v>1E-10</v>
      </c>
      <c r="W11">
        <f>VLOOKUP(  $A11, Import!$A$1:$AM$45, VLOOKUP(W$1,lookup!$B$56:$D$86,3,FALSE), FALSE)</f>
        <v>1E-10</v>
      </c>
      <c r="X11">
        <f>VLOOKUP(  $A11, Import!$A$1:$AM$45, VLOOKUP(X$1,lookup!$B$56:$D$86,3,FALSE), FALSE)</f>
        <v>1E-10</v>
      </c>
      <c r="Y11">
        <f>VLOOKUP(  $A11, Import!$A$1:$AM$45, VLOOKUP(Y$1,lookup!$B$56:$D$86,3,FALSE), FALSE)</f>
        <v>1E-10</v>
      </c>
      <c r="Z11">
        <f>VLOOKUP(  $A11, Import!$A$1:$AM$45, VLOOKUP(Z$1,lookup!$B$56:$D$86,3,FALSE), FALSE)</f>
        <v>1E-10</v>
      </c>
      <c r="AA11">
        <f>VLOOKUP(  $A11, Import!$A$1:$AM$45, VLOOKUP(AA$1,lookup!$B$56:$D$86,3,FALSE), FALSE)</f>
        <v>1E-10</v>
      </c>
      <c r="AB11">
        <f>VLOOKUP(  $A11, Import!$A$1:$AM$45, VLOOKUP(AB$1,lookup!$B$56:$D$86,3,FALSE), FALSE)</f>
        <v>1E-10</v>
      </c>
      <c r="AC11">
        <f>VLOOKUP(  $A11, Import!$A$1:$AM$45, VLOOKUP(AC$1,lookup!$B$56:$D$86,3,FALSE), FALSE)</f>
        <v>1E-10</v>
      </c>
      <c r="AD11">
        <f>VLOOKUP(  $A11, Import!$A$1:$AM$45, VLOOKUP(AD$1,lookup!$B$56:$D$86,3,FALSE), FALSE)</f>
        <v>1E-10</v>
      </c>
      <c r="AE11">
        <f>VLOOKUP(  $A11, Import!$A$1:$AM$45, VLOOKUP(AE$1,lookup!$B$56:$D$86,3,FALSE), FALSE)</f>
        <v>1E-10</v>
      </c>
      <c r="AF11">
        <f>VLOOKUP(  $A11, Import!$A$1:$AM$45, VLOOKUP(AF$1,lookup!$B$56:$D$86,3,FALSE), FALSE)</f>
        <v>1E-10</v>
      </c>
      <c r="AG11">
        <f>VLOOKUP(  $A11, Import!$A$1:$AM$45, VLOOKUP(AG$1,lookup!$B$56:$D$86,3,FALSE), FALSE)</f>
        <v>1E-10</v>
      </c>
    </row>
    <row r="12" spans="1:33" x14ac:dyDescent="0.25">
      <c r="A12" t="s">
        <v>47</v>
      </c>
      <c r="B12" s="24" t="str">
        <f>VLOOKUP(A12,lookup!$B$3:$Q$54,4,FALSE)</f>
        <v>Reactive dissolved PO~4~^3-^ (mmol m^-3^ porewater)</v>
      </c>
      <c r="C12">
        <f>VLOOKUP(  $A12, Import!$A$1:$AM$45, VLOOKUP(C$1,lookup!$B$56:$D$86,3,FALSE), FALSE)</f>
        <v>5</v>
      </c>
      <c r="D12">
        <f>VLOOKUP(  $A12, Import!$A$1:$AM$45, VLOOKUP(D$1,lookup!$B$56:$D$86,3,FALSE), FALSE)</f>
        <v>5</v>
      </c>
      <c r="E12">
        <f>VLOOKUP(  $A12, Import!$A$1:$AM$45, VLOOKUP(E$1,lookup!$B$56:$D$86,3,FALSE), FALSE)</f>
        <v>5</v>
      </c>
      <c r="F12">
        <f>VLOOKUP(  $A12, Import!$A$1:$AM$45, VLOOKUP(F$1,lookup!$B$56:$D$86,3,FALSE), FALSE)</f>
        <v>5</v>
      </c>
      <c r="G12">
        <f>VLOOKUP(  $A12, Import!$A$1:$AM$45, VLOOKUP(G$1,lookup!$B$56:$D$86,3,FALSE), FALSE)</f>
        <v>5</v>
      </c>
      <c r="H12">
        <f>VLOOKUP(  $A12, Import!$A$1:$AM$45, VLOOKUP(H$1,lookup!$B$56:$D$86,3,FALSE), FALSE)</f>
        <v>5</v>
      </c>
      <c r="I12">
        <f>VLOOKUP(  $A12, Import!$A$1:$AM$45, VLOOKUP(I$1,lookup!$B$56:$D$86,3,FALSE), FALSE)</f>
        <v>5</v>
      </c>
      <c r="J12">
        <f>VLOOKUP(  $A12, Import!$A$1:$AM$45, VLOOKUP(J$1,lookup!$B$56:$D$86,3,FALSE), FALSE)</f>
        <v>5</v>
      </c>
      <c r="K12">
        <f>VLOOKUP(  $A12, Import!$A$1:$AM$45, VLOOKUP(K$1,lookup!$B$56:$D$86,3,FALSE), FALSE)</f>
        <v>5</v>
      </c>
      <c r="L12">
        <f>VLOOKUP(  $A12, Import!$A$1:$AM$45, VLOOKUP(L$1,lookup!$B$56:$D$86,3,FALSE), FALSE)</f>
        <v>5</v>
      </c>
      <c r="M12">
        <f>VLOOKUP(  $A12, Import!$A$1:$AM$45, VLOOKUP(M$1,lookup!$B$56:$D$86,3,FALSE), FALSE)</f>
        <v>5</v>
      </c>
      <c r="N12">
        <f>VLOOKUP(  $A12, Import!$A$1:$AM$45, VLOOKUP(N$1,lookup!$B$56:$D$86,3,FALSE), FALSE)</f>
        <v>5</v>
      </c>
      <c r="O12">
        <f>VLOOKUP(  $A12, Import!$A$1:$AM$45, VLOOKUP(O$1,lookup!$B$56:$D$86,3,FALSE), FALSE)</f>
        <v>5</v>
      </c>
      <c r="P12">
        <f>VLOOKUP(  $A12, Import!$A$1:$AM$45, VLOOKUP(P$1,lookup!$B$56:$D$86,3,FALSE), FALSE)</f>
        <v>5</v>
      </c>
      <c r="Q12">
        <f>VLOOKUP(  $A12, Import!$A$1:$AM$45, VLOOKUP(Q$1,lookup!$B$56:$D$86,3,FALSE), FALSE)</f>
        <v>5</v>
      </c>
      <c r="R12">
        <f>VLOOKUP(  $A12, Import!$A$1:$AM$45, VLOOKUP(R$1,lookup!$B$56:$D$86,3,FALSE), FALSE)</f>
        <v>5</v>
      </c>
      <c r="S12">
        <f>VLOOKUP(  $A12, Import!$A$1:$AM$45, VLOOKUP(S$1,lookup!$B$56:$D$86,3,FALSE), FALSE)</f>
        <v>5</v>
      </c>
      <c r="T12">
        <f>VLOOKUP(  $A12, Import!$A$1:$AM$45, VLOOKUP(T$1,lookup!$B$56:$D$86,3,FALSE), FALSE)</f>
        <v>5</v>
      </c>
      <c r="U12">
        <f>VLOOKUP(  $A12, Import!$A$1:$AM$45, VLOOKUP(U$1,lookup!$B$56:$D$86,3,FALSE), FALSE)</f>
        <v>5</v>
      </c>
      <c r="V12">
        <f>VLOOKUP(  $A12, Import!$A$1:$AM$45, VLOOKUP(V$1,lookup!$B$56:$D$86,3,FALSE), FALSE)</f>
        <v>5</v>
      </c>
      <c r="W12">
        <f>VLOOKUP(  $A12, Import!$A$1:$AM$45, VLOOKUP(W$1,lookup!$B$56:$D$86,3,FALSE), FALSE)</f>
        <v>5</v>
      </c>
      <c r="X12">
        <f>VLOOKUP(  $A12, Import!$A$1:$AM$45, VLOOKUP(X$1,lookup!$B$56:$D$86,3,FALSE), FALSE)</f>
        <v>5</v>
      </c>
      <c r="Y12">
        <f>VLOOKUP(  $A12, Import!$A$1:$AM$45, VLOOKUP(Y$1,lookup!$B$56:$D$86,3,FALSE), FALSE)</f>
        <v>5</v>
      </c>
      <c r="Z12">
        <f>VLOOKUP(  $A12, Import!$A$1:$AM$45, VLOOKUP(Z$1,lookup!$B$56:$D$86,3,FALSE), FALSE)</f>
        <v>5</v>
      </c>
      <c r="AA12">
        <f>VLOOKUP(  $A12, Import!$A$1:$AM$45, VLOOKUP(AA$1,lookup!$B$56:$D$86,3,FALSE), FALSE)</f>
        <v>5</v>
      </c>
      <c r="AB12">
        <f>VLOOKUP(  $A12, Import!$A$1:$AM$45, VLOOKUP(AB$1,lookup!$B$56:$D$86,3,FALSE), FALSE)</f>
        <v>5</v>
      </c>
      <c r="AC12">
        <f>VLOOKUP(  $A12, Import!$A$1:$AM$45, VLOOKUP(AC$1,lookup!$B$56:$D$86,3,FALSE), FALSE)</f>
        <v>5</v>
      </c>
      <c r="AD12">
        <f>VLOOKUP(  $A12, Import!$A$1:$AM$45, VLOOKUP(AD$1,lookup!$B$56:$D$86,3,FALSE), FALSE)</f>
        <v>5</v>
      </c>
      <c r="AE12">
        <f>VLOOKUP(  $A12, Import!$A$1:$AM$45, VLOOKUP(AE$1,lookup!$B$56:$D$86,3,FALSE), FALSE)</f>
        <v>5</v>
      </c>
      <c r="AF12">
        <f>VLOOKUP(  $A12, Import!$A$1:$AM$45, VLOOKUP(AF$1,lookup!$B$56:$D$86,3,FALSE), FALSE)</f>
        <v>5</v>
      </c>
      <c r="AG12">
        <f>VLOOKUP(  $A12, Import!$A$1:$AM$45, VLOOKUP(AG$1,lookup!$B$56:$D$86,3,FALSE), FALSE)</f>
        <v>5</v>
      </c>
    </row>
    <row r="13" spans="1:33" x14ac:dyDescent="0.25">
      <c r="A13" s="27" t="s">
        <v>45</v>
      </c>
      <c r="B13" s="24" t="str">
        <f>VLOOKUP(A13,lookup!$B$3:$Q$54,4,FALSE)</f>
        <v>SO~4~^2-^ (mmol m^-3^ porewater)</v>
      </c>
      <c r="C13">
        <f>VLOOKUP(  $A13, Import!$A$1:$AM$45, VLOOKUP(C$1,lookup!$B$56:$D$86,3,FALSE), FALSE)</f>
        <v>75650</v>
      </c>
      <c r="D13">
        <f>VLOOKUP(  $A13, Import!$A$1:$AM$45, VLOOKUP(D$1,lookup!$B$56:$D$86,3,FALSE), FALSE)</f>
        <v>75650</v>
      </c>
      <c r="E13">
        <f>VLOOKUP(  $A13, Import!$A$1:$AM$45, VLOOKUP(E$1,lookup!$B$56:$D$86,3,FALSE), FALSE)</f>
        <v>90000</v>
      </c>
      <c r="F13">
        <f>VLOOKUP(  $A13, Import!$A$1:$AM$45, VLOOKUP(F$1,lookup!$B$56:$D$86,3,FALSE), FALSE)</f>
        <v>75650</v>
      </c>
      <c r="G13">
        <f>VLOOKUP(  $A13, Import!$A$1:$AM$45, VLOOKUP(G$1,lookup!$B$56:$D$86,3,FALSE), FALSE)</f>
        <v>75650</v>
      </c>
      <c r="H13">
        <f>VLOOKUP(  $A13, Import!$A$1:$AM$45, VLOOKUP(H$1,lookup!$B$56:$D$86,3,FALSE), FALSE)</f>
        <v>90000</v>
      </c>
      <c r="I13">
        <f>VLOOKUP(  $A13, Import!$A$1:$AM$45, VLOOKUP(I$1,lookup!$B$56:$D$86,3,FALSE), FALSE)</f>
        <v>66750</v>
      </c>
      <c r="J13">
        <f>VLOOKUP(  $A13, Import!$A$1:$AM$45, VLOOKUP(J$1,lookup!$B$56:$D$86,3,FALSE), FALSE)</f>
        <v>66750</v>
      </c>
      <c r="K13">
        <f>VLOOKUP(  $A13, Import!$A$1:$AM$45, VLOOKUP(K$1,lookup!$B$56:$D$86,3,FALSE), FALSE)</f>
        <v>86000</v>
      </c>
      <c r="L13">
        <f>VLOOKUP(  $A13, Import!$A$1:$AM$45, VLOOKUP(L$1,lookup!$B$56:$D$86,3,FALSE), FALSE)</f>
        <v>86000</v>
      </c>
      <c r="M13">
        <f>VLOOKUP(  $A13, Import!$A$1:$AM$45, VLOOKUP(M$1,lookup!$B$56:$D$86,3,FALSE), FALSE)</f>
        <v>84000</v>
      </c>
      <c r="N13">
        <f>VLOOKUP(  $A13, Import!$A$1:$AM$45, VLOOKUP(N$1,lookup!$B$56:$D$86,3,FALSE), FALSE)</f>
        <v>86000</v>
      </c>
      <c r="O13">
        <f>VLOOKUP(  $A13, Import!$A$1:$AM$45, VLOOKUP(O$1,lookup!$B$56:$D$86,3,FALSE), FALSE)</f>
        <v>53400</v>
      </c>
      <c r="P13">
        <f>VLOOKUP(  $A13, Import!$A$1:$AM$45, VLOOKUP(P$1,lookup!$B$56:$D$86,3,FALSE), FALSE)</f>
        <v>71000</v>
      </c>
      <c r="Q13">
        <f>VLOOKUP(  $A13, Import!$A$1:$AM$45, VLOOKUP(Q$1,lookup!$B$56:$D$86,3,FALSE), FALSE)</f>
        <v>53400</v>
      </c>
      <c r="R13">
        <f>VLOOKUP(  $A13, Import!$A$1:$AM$45, VLOOKUP(R$1,lookup!$B$56:$D$86,3,FALSE), FALSE)</f>
        <v>53400</v>
      </c>
      <c r="S13">
        <f>VLOOKUP(  $A13, Import!$A$1:$AM$45, VLOOKUP(S$1,lookup!$B$56:$D$86,3,FALSE), FALSE)</f>
        <v>44500</v>
      </c>
      <c r="T13">
        <f>VLOOKUP(  $A13, Import!$A$1:$AM$45, VLOOKUP(T$1,lookup!$B$56:$D$86,3,FALSE), FALSE)</f>
        <v>48000</v>
      </c>
      <c r="U13">
        <f>VLOOKUP(  $A13, Import!$A$1:$AM$45, VLOOKUP(U$1,lookup!$B$56:$D$86,3,FALSE), FALSE)</f>
        <v>48000</v>
      </c>
      <c r="V13">
        <f>VLOOKUP(  $A13, Import!$A$1:$AM$45, VLOOKUP(V$1,lookup!$B$56:$D$86,3,FALSE), FALSE)</f>
        <v>40050</v>
      </c>
      <c r="W13">
        <f>VLOOKUP(  $A13, Import!$A$1:$AM$45, VLOOKUP(W$1,lookup!$B$56:$D$86,3,FALSE), FALSE)</f>
        <v>48000</v>
      </c>
      <c r="X13">
        <f>VLOOKUP(  $A13, Import!$A$1:$AM$45, VLOOKUP(X$1,lookup!$B$56:$D$86,3,FALSE), FALSE)</f>
        <v>31000</v>
      </c>
      <c r="Y13">
        <f>VLOOKUP(  $A13, Import!$A$1:$AM$45, VLOOKUP(Y$1,lookup!$B$56:$D$86,3,FALSE), FALSE)</f>
        <v>35600</v>
      </c>
      <c r="Z13">
        <f>VLOOKUP(  $A13, Import!$A$1:$AM$45, VLOOKUP(Z$1,lookup!$B$56:$D$86,3,FALSE), FALSE)</f>
        <v>31000</v>
      </c>
      <c r="AA13">
        <f>VLOOKUP(  $A13, Import!$A$1:$AM$45, VLOOKUP(AA$1,lookup!$B$56:$D$86,3,FALSE), FALSE)</f>
        <v>31000</v>
      </c>
      <c r="AB13">
        <f>VLOOKUP(  $A13, Import!$A$1:$AM$45, VLOOKUP(AB$1,lookup!$B$56:$D$86,3,FALSE), FALSE)</f>
        <v>31000</v>
      </c>
      <c r="AC13">
        <f>VLOOKUP(  $A13, Import!$A$1:$AM$45, VLOOKUP(AC$1,lookup!$B$56:$D$86,3,FALSE), FALSE)</f>
        <v>31000</v>
      </c>
      <c r="AD13">
        <f>VLOOKUP(  $A13, Import!$A$1:$AM$45, VLOOKUP(AD$1,lookup!$B$56:$D$86,3,FALSE), FALSE)</f>
        <v>31000</v>
      </c>
      <c r="AE13">
        <f>VLOOKUP(  $A13, Import!$A$1:$AM$45, VLOOKUP(AE$1,lookup!$B$56:$D$86,3,FALSE), FALSE)</f>
        <v>31000</v>
      </c>
      <c r="AF13">
        <f>VLOOKUP(  $A13, Import!$A$1:$AM$45, VLOOKUP(AF$1,lookup!$B$56:$D$86,3,FALSE), FALSE)</f>
        <v>31000</v>
      </c>
      <c r="AG13">
        <f>VLOOKUP(  $A13, Import!$A$1:$AM$45, VLOOKUP(AG$1,lookup!$B$56:$D$86,3,FALSE), FALSE)</f>
        <v>31000</v>
      </c>
    </row>
    <row r="14" spans="1:33" x14ac:dyDescent="0.25">
      <c r="A14" s="27" t="s">
        <v>46</v>
      </c>
      <c r="B14" s="24" t="str">
        <f>VLOOKUP(A14,lookup!$B$3:$Q$54,4,FALSE)</f>
        <v>H~2~S (mmol m^-3^ porewater)</v>
      </c>
      <c r="C14">
        <f>VLOOKUP(  $A14, Import!$A$1:$AM$45, VLOOKUP(C$1,lookup!$B$56:$D$86,3,FALSE), FALSE)</f>
        <v>72</v>
      </c>
      <c r="D14">
        <f>VLOOKUP(  $A14, Import!$A$1:$AM$45, VLOOKUP(D$1,lookup!$B$56:$D$86,3,FALSE), FALSE)</f>
        <v>72</v>
      </c>
      <c r="E14">
        <f>VLOOKUP(  $A14, Import!$A$1:$AM$45, VLOOKUP(E$1,lookup!$B$56:$D$86,3,FALSE), FALSE)</f>
        <v>72</v>
      </c>
      <c r="F14">
        <f>VLOOKUP(  $A14, Import!$A$1:$AM$45, VLOOKUP(F$1,lookup!$B$56:$D$86,3,FALSE), FALSE)</f>
        <v>72</v>
      </c>
      <c r="G14">
        <f>VLOOKUP(  $A14, Import!$A$1:$AM$45, VLOOKUP(G$1,lookup!$B$56:$D$86,3,FALSE), FALSE)</f>
        <v>72</v>
      </c>
      <c r="H14">
        <f>VLOOKUP(  $A14, Import!$A$1:$AM$45, VLOOKUP(H$1,lookup!$B$56:$D$86,3,FALSE), FALSE)</f>
        <v>72</v>
      </c>
      <c r="I14">
        <f>VLOOKUP(  $A14, Import!$A$1:$AM$45, VLOOKUP(I$1,lookup!$B$56:$D$86,3,FALSE), FALSE)</f>
        <v>57</v>
      </c>
      <c r="J14">
        <f>VLOOKUP(  $A14, Import!$A$1:$AM$45, VLOOKUP(J$1,lookup!$B$56:$D$86,3,FALSE), FALSE)</f>
        <v>57</v>
      </c>
      <c r="K14">
        <f>VLOOKUP(  $A14, Import!$A$1:$AM$45, VLOOKUP(K$1,lookup!$B$56:$D$86,3,FALSE), FALSE)</f>
        <v>57</v>
      </c>
      <c r="L14">
        <f>VLOOKUP(  $A14, Import!$A$1:$AM$45, VLOOKUP(L$1,lookup!$B$56:$D$86,3,FALSE), FALSE)</f>
        <v>57</v>
      </c>
      <c r="M14">
        <f>VLOOKUP(  $A14, Import!$A$1:$AM$45, VLOOKUP(M$1,lookup!$B$56:$D$86,3,FALSE), FALSE)</f>
        <v>56</v>
      </c>
      <c r="N14">
        <f>VLOOKUP(  $A14, Import!$A$1:$AM$45, VLOOKUP(N$1,lookup!$B$56:$D$86,3,FALSE), FALSE)</f>
        <v>57</v>
      </c>
      <c r="O14">
        <f>VLOOKUP(  $A14, Import!$A$1:$AM$45, VLOOKUP(O$1,lookup!$B$56:$D$86,3,FALSE), FALSE)</f>
        <v>36</v>
      </c>
      <c r="P14">
        <f>VLOOKUP(  $A14, Import!$A$1:$AM$45, VLOOKUP(P$1,lookup!$B$56:$D$86,3,FALSE), FALSE)</f>
        <v>36</v>
      </c>
      <c r="Q14">
        <f>VLOOKUP(  $A14, Import!$A$1:$AM$45, VLOOKUP(Q$1,lookup!$B$56:$D$86,3,FALSE), FALSE)</f>
        <v>36</v>
      </c>
      <c r="R14">
        <f>VLOOKUP(  $A14, Import!$A$1:$AM$45, VLOOKUP(R$1,lookup!$B$56:$D$86,3,FALSE), FALSE)</f>
        <v>36</v>
      </c>
      <c r="S14">
        <f>VLOOKUP(  $A14, Import!$A$1:$AM$45, VLOOKUP(S$1,lookup!$B$56:$D$86,3,FALSE), FALSE)</f>
        <v>36</v>
      </c>
      <c r="T14">
        <f>VLOOKUP(  $A14, Import!$A$1:$AM$45, VLOOKUP(T$1,lookup!$B$56:$D$86,3,FALSE), FALSE)</f>
        <v>30</v>
      </c>
      <c r="U14">
        <f>VLOOKUP(  $A14, Import!$A$1:$AM$45, VLOOKUP(U$1,lookup!$B$56:$D$86,3,FALSE), FALSE)</f>
        <v>30</v>
      </c>
      <c r="V14">
        <f>VLOOKUP(  $A14, Import!$A$1:$AM$45, VLOOKUP(V$1,lookup!$B$56:$D$86,3,FALSE), FALSE)</f>
        <v>30</v>
      </c>
      <c r="W14">
        <f>VLOOKUP(  $A14, Import!$A$1:$AM$45, VLOOKUP(W$1,lookup!$B$56:$D$86,3,FALSE), FALSE)</f>
        <v>30</v>
      </c>
      <c r="X14">
        <f>VLOOKUP(  $A14, Import!$A$1:$AM$45, VLOOKUP(X$1,lookup!$B$56:$D$86,3,FALSE), FALSE)</f>
        <v>1E-10</v>
      </c>
      <c r="Y14">
        <f>VLOOKUP(  $A14, Import!$A$1:$AM$45, VLOOKUP(Y$1,lookup!$B$56:$D$86,3,FALSE), FALSE)</f>
        <v>1E-10</v>
      </c>
      <c r="Z14">
        <f>VLOOKUP(  $A14, Import!$A$1:$AM$45, VLOOKUP(Z$1,lookup!$B$56:$D$86,3,FALSE), FALSE)</f>
        <v>1E-10</v>
      </c>
      <c r="AA14">
        <f>VLOOKUP(  $A14, Import!$A$1:$AM$45, VLOOKUP(AA$1,lookup!$B$56:$D$86,3,FALSE), FALSE)</f>
        <v>1E-10</v>
      </c>
      <c r="AB14">
        <f>VLOOKUP(  $A14, Import!$A$1:$AM$45, VLOOKUP(AB$1,lookup!$B$56:$D$86,3,FALSE), FALSE)</f>
        <v>1E-10</v>
      </c>
      <c r="AC14">
        <f>VLOOKUP(  $A14, Import!$A$1:$AM$45, VLOOKUP(AC$1,lookup!$B$56:$D$86,3,FALSE), FALSE)</f>
        <v>1E-10</v>
      </c>
      <c r="AD14">
        <f>VLOOKUP(  $A14, Import!$A$1:$AM$45, VLOOKUP(AD$1,lookup!$B$56:$D$86,3,FALSE), FALSE)</f>
        <v>1E-10</v>
      </c>
      <c r="AE14">
        <f>VLOOKUP(  $A14, Import!$A$1:$AM$45, VLOOKUP(AE$1,lookup!$B$56:$D$86,3,FALSE), FALSE)</f>
        <v>1E-10</v>
      </c>
      <c r="AF14">
        <f>VLOOKUP(  $A14, Import!$A$1:$AM$45, VLOOKUP(AF$1,lookup!$B$56:$D$86,3,FALSE), FALSE)</f>
        <v>1E-10</v>
      </c>
      <c r="AG14">
        <f>VLOOKUP(  $A14, Import!$A$1:$AM$45, VLOOKUP(AG$1,lookup!$B$56:$D$86,3,FALSE), FALSE)</f>
        <v>1E-10</v>
      </c>
    </row>
    <row r="15" spans="1:33" x14ac:dyDescent="0.25">
      <c r="A15" s="24" t="s">
        <v>52</v>
      </c>
      <c r="B15" s="24" t="str">
        <f>VLOOKUP(A15,lookup!$B$3:$Q$54,4,FALSE)</f>
        <v>Amorphous MnO~2~ (mmol m^-3^ solids)</v>
      </c>
      <c r="C15">
        <f>VLOOKUP(  $A15, Import!$A$1:$AM$45, VLOOKUP(C$1,lookup!$B$56:$D$86,3,FALSE), FALSE)</f>
        <v>10</v>
      </c>
      <c r="D15">
        <f>VLOOKUP(  $A15, Import!$A$1:$AM$45, VLOOKUP(D$1,lookup!$B$56:$D$86,3,FALSE), FALSE)</f>
        <v>10</v>
      </c>
      <c r="E15">
        <f>VLOOKUP(  $A15, Import!$A$1:$AM$45, VLOOKUP(E$1,lookup!$B$56:$D$86,3,FALSE), FALSE)</f>
        <v>10</v>
      </c>
      <c r="F15">
        <f>VLOOKUP(  $A15, Import!$A$1:$AM$45, VLOOKUP(F$1,lookup!$B$56:$D$86,3,FALSE), FALSE)</f>
        <v>10</v>
      </c>
      <c r="G15">
        <f>VLOOKUP(  $A15, Import!$A$1:$AM$45, VLOOKUP(G$1,lookup!$B$56:$D$86,3,FALSE), FALSE)</f>
        <v>10</v>
      </c>
      <c r="H15">
        <f>VLOOKUP(  $A15, Import!$A$1:$AM$45, VLOOKUP(H$1,lookup!$B$56:$D$86,3,FALSE), FALSE)</f>
        <v>10</v>
      </c>
      <c r="I15">
        <f>VLOOKUP(  $A15, Import!$A$1:$AM$45, VLOOKUP(I$1,lookup!$B$56:$D$86,3,FALSE), FALSE)</f>
        <v>10</v>
      </c>
      <c r="J15">
        <f>VLOOKUP(  $A15, Import!$A$1:$AM$45, VLOOKUP(J$1,lookup!$B$56:$D$86,3,FALSE), FALSE)</f>
        <v>10</v>
      </c>
      <c r="K15">
        <f>VLOOKUP(  $A15, Import!$A$1:$AM$45, VLOOKUP(K$1,lookup!$B$56:$D$86,3,FALSE), FALSE)</f>
        <v>10</v>
      </c>
      <c r="L15">
        <f>VLOOKUP(  $A15, Import!$A$1:$AM$45, VLOOKUP(L$1,lookup!$B$56:$D$86,3,FALSE), FALSE)</f>
        <v>10</v>
      </c>
      <c r="M15">
        <f>VLOOKUP(  $A15, Import!$A$1:$AM$45, VLOOKUP(M$1,lookup!$B$56:$D$86,3,FALSE), FALSE)</f>
        <v>10</v>
      </c>
      <c r="N15">
        <f>VLOOKUP(  $A15, Import!$A$1:$AM$45, VLOOKUP(N$1,lookup!$B$56:$D$86,3,FALSE), FALSE)</f>
        <v>10</v>
      </c>
      <c r="O15">
        <f>VLOOKUP(  $A15, Import!$A$1:$AM$45, VLOOKUP(O$1,lookup!$B$56:$D$86,3,FALSE), FALSE)</f>
        <v>10</v>
      </c>
      <c r="P15">
        <f>VLOOKUP(  $A15, Import!$A$1:$AM$45, VLOOKUP(P$1,lookup!$B$56:$D$86,3,FALSE), FALSE)</f>
        <v>10</v>
      </c>
      <c r="Q15">
        <f>VLOOKUP(  $A15, Import!$A$1:$AM$45, VLOOKUP(Q$1,lookup!$B$56:$D$86,3,FALSE), FALSE)</f>
        <v>10</v>
      </c>
      <c r="R15">
        <f>VLOOKUP(  $A15, Import!$A$1:$AM$45, VLOOKUP(R$1,lookup!$B$56:$D$86,3,FALSE), FALSE)</f>
        <v>10</v>
      </c>
      <c r="S15">
        <f>VLOOKUP(  $A15, Import!$A$1:$AM$45, VLOOKUP(S$1,lookup!$B$56:$D$86,3,FALSE), FALSE)</f>
        <v>10</v>
      </c>
      <c r="T15">
        <f>VLOOKUP(  $A15, Import!$A$1:$AM$45, VLOOKUP(T$1,lookup!$B$56:$D$86,3,FALSE), FALSE)</f>
        <v>10</v>
      </c>
      <c r="U15">
        <f>VLOOKUP(  $A15, Import!$A$1:$AM$45, VLOOKUP(U$1,lookup!$B$56:$D$86,3,FALSE), FALSE)</f>
        <v>10</v>
      </c>
      <c r="V15">
        <f>VLOOKUP(  $A15, Import!$A$1:$AM$45, VLOOKUP(V$1,lookup!$B$56:$D$86,3,FALSE), FALSE)</f>
        <v>10</v>
      </c>
      <c r="W15">
        <f>VLOOKUP(  $A15, Import!$A$1:$AM$45, VLOOKUP(W$1,lookup!$B$56:$D$86,3,FALSE), FALSE)</f>
        <v>10</v>
      </c>
      <c r="X15">
        <f>VLOOKUP(  $A15, Import!$A$1:$AM$45, VLOOKUP(X$1,lookup!$B$56:$D$86,3,FALSE), FALSE)</f>
        <v>10</v>
      </c>
      <c r="Y15">
        <f>VLOOKUP(  $A15, Import!$A$1:$AM$45, VLOOKUP(Y$1,lookup!$B$56:$D$86,3,FALSE), FALSE)</f>
        <v>10</v>
      </c>
      <c r="Z15">
        <f>VLOOKUP(  $A15, Import!$A$1:$AM$45, VLOOKUP(Z$1,lookup!$B$56:$D$86,3,FALSE), FALSE)</f>
        <v>10</v>
      </c>
      <c r="AA15">
        <f>VLOOKUP(  $A15, Import!$A$1:$AM$45, VLOOKUP(AA$1,lookup!$B$56:$D$86,3,FALSE), FALSE)</f>
        <v>10</v>
      </c>
      <c r="AB15">
        <f>VLOOKUP(  $A15, Import!$A$1:$AM$45, VLOOKUP(AB$1,lookup!$B$56:$D$86,3,FALSE), FALSE)</f>
        <v>10</v>
      </c>
      <c r="AC15">
        <f>VLOOKUP(  $A15, Import!$A$1:$AM$45, VLOOKUP(AC$1,lookup!$B$56:$D$86,3,FALSE), FALSE)</f>
        <v>10</v>
      </c>
      <c r="AD15">
        <f>VLOOKUP(  $A15, Import!$A$1:$AM$45, VLOOKUP(AD$1,lookup!$B$56:$D$86,3,FALSE), FALSE)</f>
        <v>10</v>
      </c>
      <c r="AE15">
        <f>VLOOKUP(  $A15, Import!$A$1:$AM$45, VLOOKUP(AE$1,lookup!$B$56:$D$86,3,FALSE), FALSE)</f>
        <v>10</v>
      </c>
      <c r="AF15">
        <f>VLOOKUP(  $A15, Import!$A$1:$AM$45, VLOOKUP(AF$1,lookup!$B$56:$D$86,3,FALSE), FALSE)</f>
        <v>10</v>
      </c>
      <c r="AG15">
        <f>VLOOKUP(  $A15, Import!$A$1:$AM$45, VLOOKUP(AG$1,lookup!$B$56:$D$86,3,FALSE), FALSE)</f>
        <v>10</v>
      </c>
    </row>
    <row r="16" spans="1:33" x14ac:dyDescent="0.25">
      <c r="A16" s="24" t="s">
        <v>58</v>
      </c>
      <c r="B16" s="24" t="str">
        <f>VLOOKUP(A16,lookup!$B$3:$Q$54,4,FALSE)</f>
        <v>FeS (mmol m^-3^ solids)</v>
      </c>
      <c r="C16">
        <f>VLOOKUP(  $A16, Import!$A$1:$AM$45, VLOOKUP(C$1,lookup!$B$56:$D$86,3,FALSE), FALSE)</f>
        <v>1300</v>
      </c>
      <c r="D16">
        <f>VLOOKUP(  $A16, Import!$A$1:$AM$45, VLOOKUP(D$1,lookup!$B$56:$D$86,3,FALSE), FALSE)</f>
        <v>43000</v>
      </c>
      <c r="E16">
        <f>VLOOKUP(  $A16, Import!$A$1:$AM$45, VLOOKUP(E$1,lookup!$B$56:$D$86,3,FALSE), FALSE)</f>
        <v>1300</v>
      </c>
      <c r="F16">
        <f>VLOOKUP(  $A16, Import!$A$1:$AM$45, VLOOKUP(F$1,lookup!$B$56:$D$86,3,FALSE), FALSE)</f>
        <v>1300</v>
      </c>
      <c r="G16">
        <f>VLOOKUP(  $A16, Import!$A$1:$AM$45, VLOOKUP(G$1,lookup!$B$56:$D$86,3,FALSE), FALSE)</f>
        <v>43000</v>
      </c>
      <c r="H16">
        <f>VLOOKUP(  $A16, Import!$A$1:$AM$45, VLOOKUP(H$1,lookup!$B$56:$D$86,3,FALSE), FALSE)</f>
        <v>1300</v>
      </c>
      <c r="I16">
        <f>VLOOKUP(  $A16, Import!$A$1:$AM$45, VLOOKUP(I$1,lookup!$B$56:$D$86,3,FALSE), FALSE)</f>
        <v>21000</v>
      </c>
      <c r="J16">
        <f>VLOOKUP(  $A16, Import!$A$1:$AM$45, VLOOKUP(J$1,lookup!$B$56:$D$86,3,FALSE), FALSE)</f>
        <v>6000</v>
      </c>
      <c r="K16">
        <f>VLOOKUP(  $A16, Import!$A$1:$AM$45, VLOOKUP(K$1,lookup!$B$56:$D$86,3,FALSE), FALSE)</f>
        <v>11000</v>
      </c>
      <c r="L16">
        <f>VLOOKUP(  $A16, Import!$A$1:$AM$45, VLOOKUP(L$1,lookup!$B$56:$D$86,3,FALSE), FALSE)</f>
        <v>11000</v>
      </c>
      <c r="M16">
        <f>VLOOKUP(  $A16, Import!$A$1:$AM$45, VLOOKUP(M$1,lookup!$B$56:$D$86,3,FALSE), FALSE)</f>
        <v>10000</v>
      </c>
      <c r="N16">
        <f>VLOOKUP(  $A16, Import!$A$1:$AM$45, VLOOKUP(N$1,lookup!$B$56:$D$86,3,FALSE), FALSE)</f>
        <v>11000</v>
      </c>
      <c r="O16">
        <f>VLOOKUP(  $A16, Import!$A$1:$AM$45, VLOOKUP(O$1,lookup!$B$56:$D$86,3,FALSE), FALSE)</f>
        <v>8000</v>
      </c>
      <c r="P16">
        <f>VLOOKUP(  $A16, Import!$A$1:$AM$45, VLOOKUP(P$1,lookup!$B$56:$D$86,3,FALSE), FALSE)</f>
        <v>15400</v>
      </c>
      <c r="Q16">
        <f>VLOOKUP(  $A16, Import!$A$1:$AM$45, VLOOKUP(Q$1,lookup!$B$56:$D$86,3,FALSE), FALSE)</f>
        <v>8000</v>
      </c>
      <c r="R16">
        <f>VLOOKUP(  $A16, Import!$A$1:$AM$45, VLOOKUP(R$1,lookup!$B$56:$D$86,3,FALSE), FALSE)</f>
        <v>8000</v>
      </c>
      <c r="S16">
        <f>VLOOKUP(  $A16, Import!$A$1:$AM$45, VLOOKUP(S$1,lookup!$B$56:$D$86,3,FALSE), FALSE)</f>
        <v>8000</v>
      </c>
      <c r="T16">
        <f>VLOOKUP(  $A16, Import!$A$1:$AM$45, VLOOKUP(T$1,lookup!$B$56:$D$86,3,FALSE), FALSE)</f>
        <v>5600</v>
      </c>
      <c r="U16">
        <f>VLOOKUP(  $A16, Import!$A$1:$AM$45, VLOOKUP(U$1,lookup!$B$56:$D$86,3,FALSE), FALSE)</f>
        <v>5600</v>
      </c>
      <c r="V16">
        <f>VLOOKUP(  $A16, Import!$A$1:$AM$45, VLOOKUP(V$1,lookup!$B$56:$D$86,3,FALSE), FALSE)</f>
        <v>14000</v>
      </c>
      <c r="W16">
        <f>VLOOKUP(  $A16, Import!$A$1:$AM$45, VLOOKUP(W$1,lookup!$B$56:$D$86,3,FALSE), FALSE)</f>
        <v>5600</v>
      </c>
      <c r="X16">
        <f>VLOOKUP(  $A16, Import!$A$1:$AM$45, VLOOKUP(X$1,lookup!$B$56:$D$86,3,FALSE), FALSE)</f>
        <v>8200</v>
      </c>
      <c r="Y16">
        <f>VLOOKUP(  $A16, Import!$A$1:$AM$45, VLOOKUP(Y$1,lookup!$B$56:$D$86,3,FALSE), FALSE)</f>
        <v>25000</v>
      </c>
      <c r="Z16">
        <f>VLOOKUP(  $A16, Import!$A$1:$AM$45, VLOOKUP(Z$1,lookup!$B$56:$D$86,3,FALSE), FALSE)</f>
        <v>8200</v>
      </c>
      <c r="AA16">
        <f>VLOOKUP(  $A16, Import!$A$1:$AM$45, VLOOKUP(AA$1,lookup!$B$56:$D$86,3,FALSE), FALSE)</f>
        <v>8200</v>
      </c>
      <c r="AB16">
        <f>VLOOKUP(  $A16, Import!$A$1:$AM$45, VLOOKUP(AB$1,lookup!$B$56:$D$86,3,FALSE), FALSE)</f>
        <v>8200</v>
      </c>
      <c r="AC16">
        <f>VLOOKUP(  $A16, Import!$A$1:$AM$45, VLOOKUP(AC$1,lookup!$B$56:$D$86,3,FALSE), FALSE)</f>
        <v>8200</v>
      </c>
      <c r="AD16">
        <f>VLOOKUP(  $A16, Import!$A$1:$AM$45, VLOOKUP(AD$1,lookup!$B$56:$D$86,3,FALSE), FALSE)</f>
        <v>8200</v>
      </c>
      <c r="AE16">
        <f>VLOOKUP(  $A16, Import!$A$1:$AM$45, VLOOKUP(AE$1,lookup!$B$56:$D$86,3,FALSE), FALSE)</f>
        <v>8200</v>
      </c>
      <c r="AF16">
        <f>VLOOKUP(  $A16, Import!$A$1:$AM$45, VLOOKUP(AF$1,lookup!$B$56:$D$86,3,FALSE), FALSE)</f>
        <v>8200</v>
      </c>
      <c r="AG16">
        <f>VLOOKUP(  $A16, Import!$A$1:$AM$45, VLOOKUP(AG$1,lookup!$B$56:$D$86,3,FALSE), FALSE)</f>
        <v>8200</v>
      </c>
    </row>
    <row r="17" spans="1:33" x14ac:dyDescent="0.25">
      <c r="A17" s="24" t="s">
        <v>59</v>
      </c>
      <c r="B17" s="24" t="str">
        <f>VLOOKUP(A17,lookup!$B$3:$Q$54,4,FALSE)</f>
        <v>FeS~2~ (mmol m^-3^ solids)</v>
      </c>
      <c r="C17">
        <f>VLOOKUP(  $A17, Import!$A$1:$AM$45, VLOOKUP(C$1,lookup!$B$56:$D$86,3,FALSE), FALSE)</f>
        <v>92000</v>
      </c>
      <c r="D17">
        <f>VLOOKUP(  $A17, Import!$A$1:$AM$45, VLOOKUP(D$1,lookup!$B$56:$D$86,3,FALSE), FALSE)</f>
        <v>692000</v>
      </c>
      <c r="E17">
        <f>VLOOKUP(  $A17, Import!$A$1:$AM$45, VLOOKUP(E$1,lookup!$B$56:$D$86,3,FALSE), FALSE)</f>
        <v>92000</v>
      </c>
      <c r="F17">
        <f>VLOOKUP(  $A17, Import!$A$1:$AM$45, VLOOKUP(F$1,lookup!$B$56:$D$86,3,FALSE), FALSE)</f>
        <v>92000</v>
      </c>
      <c r="G17">
        <f>VLOOKUP(  $A17, Import!$A$1:$AM$45, VLOOKUP(G$1,lookup!$B$56:$D$86,3,FALSE), FALSE)</f>
        <v>692000</v>
      </c>
      <c r="H17">
        <f>VLOOKUP(  $A17, Import!$A$1:$AM$45, VLOOKUP(H$1,lookup!$B$56:$D$86,3,FALSE), FALSE)</f>
        <v>92000</v>
      </c>
      <c r="I17">
        <f>VLOOKUP(  $A17, Import!$A$1:$AM$45, VLOOKUP(I$1,lookup!$B$56:$D$86,3,FALSE), FALSE)</f>
        <v>268000</v>
      </c>
      <c r="J17">
        <f>VLOOKUP(  $A17, Import!$A$1:$AM$45, VLOOKUP(J$1,lookup!$B$56:$D$86,3,FALSE), FALSE)</f>
        <v>75000</v>
      </c>
      <c r="K17">
        <f>VLOOKUP(  $A17, Import!$A$1:$AM$45, VLOOKUP(K$1,lookup!$B$56:$D$86,3,FALSE), FALSE)</f>
        <v>42000</v>
      </c>
      <c r="L17">
        <f>VLOOKUP(  $A17, Import!$A$1:$AM$45, VLOOKUP(L$1,lookup!$B$56:$D$86,3,FALSE), FALSE)</f>
        <v>42000</v>
      </c>
      <c r="M17">
        <f>VLOOKUP(  $A17, Import!$A$1:$AM$45, VLOOKUP(M$1,lookup!$B$56:$D$86,3,FALSE), FALSE)</f>
        <v>123000</v>
      </c>
      <c r="N17">
        <f>VLOOKUP(  $A17, Import!$A$1:$AM$45, VLOOKUP(N$1,lookup!$B$56:$D$86,3,FALSE), FALSE)</f>
        <v>42000</v>
      </c>
      <c r="O17">
        <f>VLOOKUP(  $A17, Import!$A$1:$AM$45, VLOOKUP(O$1,lookup!$B$56:$D$86,3,FALSE), FALSE)</f>
        <v>18000</v>
      </c>
      <c r="P17">
        <f>VLOOKUP(  $A17, Import!$A$1:$AM$45, VLOOKUP(P$1,lookup!$B$56:$D$86,3,FALSE), FALSE)</f>
        <v>126000</v>
      </c>
      <c r="Q17">
        <f>VLOOKUP(  $A17, Import!$A$1:$AM$45, VLOOKUP(Q$1,lookup!$B$56:$D$86,3,FALSE), FALSE)</f>
        <v>18000</v>
      </c>
      <c r="R17">
        <f>VLOOKUP(  $A17, Import!$A$1:$AM$45, VLOOKUP(R$1,lookup!$B$56:$D$86,3,FALSE), FALSE)</f>
        <v>18000</v>
      </c>
      <c r="S17">
        <f>VLOOKUP(  $A17, Import!$A$1:$AM$45, VLOOKUP(S$1,lookup!$B$56:$D$86,3,FALSE), FALSE)</f>
        <v>749</v>
      </c>
      <c r="T17">
        <f>VLOOKUP(  $A17, Import!$A$1:$AM$45, VLOOKUP(T$1,lookup!$B$56:$D$86,3,FALSE), FALSE)</f>
        <v>39000</v>
      </c>
      <c r="U17">
        <f>VLOOKUP(  $A17, Import!$A$1:$AM$45, VLOOKUP(U$1,lookup!$B$56:$D$86,3,FALSE), FALSE)</f>
        <v>39000</v>
      </c>
      <c r="V17">
        <f>VLOOKUP(  $A17, Import!$A$1:$AM$45, VLOOKUP(V$1,lookup!$B$56:$D$86,3,FALSE), FALSE)</f>
        <v>107000</v>
      </c>
      <c r="W17">
        <f>VLOOKUP(  $A17, Import!$A$1:$AM$45, VLOOKUP(W$1,lookup!$B$56:$D$86,3,FALSE), FALSE)</f>
        <v>39000</v>
      </c>
      <c r="X17">
        <f>VLOOKUP(  $A17, Import!$A$1:$AM$45, VLOOKUP(X$1,lookup!$B$56:$D$86,3,FALSE), FALSE)</f>
        <v>71000</v>
      </c>
      <c r="Y17">
        <f>VLOOKUP(  $A17, Import!$A$1:$AM$45, VLOOKUP(Y$1,lookup!$B$56:$D$86,3,FALSE), FALSE)</f>
        <v>925000</v>
      </c>
      <c r="Z17">
        <f>VLOOKUP(  $A17, Import!$A$1:$AM$45, VLOOKUP(Z$1,lookup!$B$56:$D$86,3,FALSE), FALSE)</f>
        <v>71000</v>
      </c>
      <c r="AA17">
        <f>VLOOKUP(  $A17, Import!$A$1:$AM$45, VLOOKUP(AA$1,lookup!$B$56:$D$86,3,FALSE), FALSE)</f>
        <v>71000</v>
      </c>
      <c r="AB17">
        <f>VLOOKUP(  $A17, Import!$A$1:$AM$45, VLOOKUP(AB$1,lookup!$B$56:$D$86,3,FALSE), FALSE)</f>
        <v>71000</v>
      </c>
      <c r="AC17">
        <f>VLOOKUP(  $A17, Import!$A$1:$AM$45, VLOOKUP(AC$1,lookup!$B$56:$D$86,3,FALSE), FALSE)</f>
        <v>71000</v>
      </c>
      <c r="AD17">
        <f>VLOOKUP(  $A17, Import!$A$1:$AM$45, VLOOKUP(AD$1,lookup!$B$56:$D$86,3,FALSE), FALSE)</f>
        <v>71000</v>
      </c>
      <c r="AE17">
        <f>VLOOKUP(  $A17, Import!$A$1:$AM$45, VLOOKUP(AE$1,lookup!$B$56:$D$86,3,FALSE), FALSE)</f>
        <v>71000</v>
      </c>
      <c r="AF17">
        <f>VLOOKUP(  $A17, Import!$A$1:$AM$45, VLOOKUP(AF$1,lookup!$B$56:$D$86,3,FALSE), FALSE)</f>
        <v>71000</v>
      </c>
      <c r="AG17">
        <f>VLOOKUP(  $A17, Import!$A$1:$AM$45, VLOOKUP(AG$1,lookup!$B$56:$D$86,3,FALSE), FALSE)</f>
        <v>71000</v>
      </c>
    </row>
    <row r="18" spans="1:33" x14ac:dyDescent="0.25">
      <c r="A18" s="24" t="s">
        <v>63</v>
      </c>
      <c r="B18" s="24" t="str">
        <f>VLOOKUP(A18,lookup!$B$3:$Q$54,4,FALSE)</f>
        <v>Unreactive solid P (mmol m^-3^ solids)</v>
      </c>
      <c r="C18">
        <f>VLOOKUP(  $A18, Import!$A$1:$AM$45, VLOOKUP(C$1,lookup!$B$56:$D$86,3,FALSE), FALSE)</f>
        <v>445000</v>
      </c>
      <c r="D18">
        <f>VLOOKUP(  $A18, Import!$A$1:$AM$45, VLOOKUP(D$1,lookup!$B$56:$D$86,3,FALSE), FALSE)</f>
        <v>84750</v>
      </c>
      <c r="E18">
        <f>VLOOKUP(  $A18, Import!$A$1:$AM$45, VLOOKUP(E$1,lookup!$B$56:$D$86,3,FALSE), FALSE)</f>
        <v>40000</v>
      </c>
      <c r="F18">
        <f>VLOOKUP(  $A18, Import!$A$1:$AM$45, VLOOKUP(F$1,lookup!$B$56:$D$86,3,FALSE), FALSE)</f>
        <v>445000</v>
      </c>
      <c r="G18">
        <f>VLOOKUP(  $A18, Import!$A$1:$AM$45, VLOOKUP(G$1,lookup!$B$56:$D$86,3,FALSE), FALSE)</f>
        <v>84750</v>
      </c>
      <c r="H18">
        <f>VLOOKUP(  $A18, Import!$A$1:$AM$45, VLOOKUP(H$1,lookup!$B$56:$D$86,3,FALSE), FALSE)</f>
        <v>40000</v>
      </c>
      <c r="I18">
        <f>VLOOKUP(  $A18, Import!$A$1:$AM$45, VLOOKUP(I$1,lookup!$B$56:$D$86,3,FALSE), FALSE)</f>
        <v>97500</v>
      </c>
      <c r="J18">
        <f>VLOOKUP(  $A18, Import!$A$1:$AM$45, VLOOKUP(J$1,lookup!$B$56:$D$86,3,FALSE), FALSE)</f>
        <v>86100</v>
      </c>
      <c r="K18">
        <f>VLOOKUP(  $A18, Import!$A$1:$AM$45, VLOOKUP(K$1,lookup!$B$56:$D$86,3,FALSE), FALSE)</f>
        <v>-5000</v>
      </c>
      <c r="L18">
        <f>VLOOKUP(  $A18, Import!$A$1:$AM$45, VLOOKUP(L$1,lookup!$B$56:$D$86,3,FALSE), FALSE)</f>
        <v>-5000</v>
      </c>
      <c r="M18">
        <f>VLOOKUP(  $A18, Import!$A$1:$AM$45, VLOOKUP(M$1,lookup!$B$56:$D$86,3,FALSE), FALSE)</f>
        <v>85800</v>
      </c>
      <c r="N18">
        <f>VLOOKUP(  $A18, Import!$A$1:$AM$45, VLOOKUP(N$1,lookup!$B$56:$D$86,3,FALSE), FALSE)</f>
        <v>-5000</v>
      </c>
      <c r="O18">
        <f>VLOOKUP(  $A18, Import!$A$1:$AM$45, VLOOKUP(O$1,lookup!$B$56:$D$86,3,FALSE), FALSE)</f>
        <v>7425</v>
      </c>
      <c r="P18">
        <f>VLOOKUP(  $A18, Import!$A$1:$AM$45, VLOOKUP(P$1,lookup!$B$56:$D$86,3,FALSE), FALSE)</f>
        <v>40200</v>
      </c>
      <c r="Q18">
        <f>VLOOKUP(  $A18, Import!$A$1:$AM$45, VLOOKUP(Q$1,lookup!$B$56:$D$86,3,FALSE), FALSE)</f>
        <v>7425</v>
      </c>
      <c r="R18">
        <f>VLOOKUP(  $A18, Import!$A$1:$AM$45, VLOOKUP(R$1,lookup!$B$56:$D$86,3,FALSE), FALSE)</f>
        <v>7425</v>
      </c>
      <c r="S18">
        <f>VLOOKUP(  $A18, Import!$A$1:$AM$45, VLOOKUP(S$1,lookup!$B$56:$D$86,3,FALSE), FALSE)</f>
        <v>14100</v>
      </c>
      <c r="T18">
        <f>VLOOKUP(  $A18, Import!$A$1:$AM$45, VLOOKUP(T$1,lookup!$B$56:$D$86,3,FALSE), FALSE)</f>
        <v>8900</v>
      </c>
      <c r="U18">
        <f>VLOOKUP(  $A18, Import!$A$1:$AM$45, VLOOKUP(U$1,lookup!$B$56:$D$86,3,FALSE), FALSE)</f>
        <v>8900</v>
      </c>
      <c r="V18">
        <f>VLOOKUP(  $A18, Import!$A$1:$AM$45, VLOOKUP(V$1,lookup!$B$56:$D$86,3,FALSE), FALSE)</f>
        <v>8640</v>
      </c>
      <c r="W18">
        <f>VLOOKUP(  $A18, Import!$A$1:$AM$45, VLOOKUP(W$1,lookup!$B$56:$D$86,3,FALSE), FALSE)</f>
        <v>8900</v>
      </c>
      <c r="X18">
        <f>VLOOKUP(  $A18, Import!$A$1:$AM$45, VLOOKUP(X$1,lookup!$B$56:$D$86,3,FALSE), FALSE)</f>
        <v>23250</v>
      </c>
      <c r="Y18">
        <f>VLOOKUP(  $A18, Import!$A$1:$AM$45, VLOOKUP(Y$1,lookup!$B$56:$D$86,3,FALSE), FALSE)</f>
        <v>5850</v>
      </c>
      <c r="Z18">
        <f>VLOOKUP(  $A18, Import!$A$1:$AM$45, VLOOKUP(Z$1,lookup!$B$56:$D$86,3,FALSE), FALSE)</f>
        <v>23250</v>
      </c>
      <c r="AA18">
        <f>VLOOKUP(  $A18, Import!$A$1:$AM$45, VLOOKUP(AA$1,lookup!$B$56:$D$86,3,FALSE), FALSE)</f>
        <v>23250</v>
      </c>
      <c r="AB18">
        <f>VLOOKUP(  $A18, Import!$A$1:$AM$45, VLOOKUP(AB$1,lookup!$B$56:$D$86,3,FALSE), FALSE)</f>
        <v>23250</v>
      </c>
      <c r="AC18">
        <f>VLOOKUP(  $A18, Import!$A$1:$AM$45, VLOOKUP(AC$1,lookup!$B$56:$D$86,3,FALSE), FALSE)</f>
        <v>23250</v>
      </c>
      <c r="AD18">
        <f>VLOOKUP(  $A18, Import!$A$1:$AM$45, VLOOKUP(AD$1,lookup!$B$56:$D$86,3,FALSE), FALSE)</f>
        <v>23250</v>
      </c>
      <c r="AE18">
        <f>VLOOKUP(  $A18, Import!$A$1:$AM$45, VLOOKUP(AE$1,lookup!$B$56:$D$86,3,FALSE), FALSE)</f>
        <v>23250</v>
      </c>
      <c r="AF18">
        <f>VLOOKUP(  $A18, Import!$A$1:$AM$45, VLOOKUP(AF$1,lookup!$B$56:$D$86,3,FALSE), FALSE)</f>
        <v>23250</v>
      </c>
      <c r="AG18">
        <f>VLOOKUP(  $A18, Import!$A$1:$AM$45, VLOOKUP(AG$1,lookup!$B$56:$D$86,3,FALSE), FALSE)</f>
        <v>23250</v>
      </c>
    </row>
    <row r="19" spans="1:33" x14ac:dyDescent="0.25">
      <c r="A19" s="24" t="s">
        <v>62</v>
      </c>
      <c r="B19" s="24" t="str">
        <f>VLOOKUP(A19,lookup!$B$3:$Q$54,4,FALSE)</f>
        <v>CaCO~3~ (mmol m^-3^ solids)</v>
      </c>
      <c r="C19">
        <f>VLOOKUP(  $A19, Import!$A$1:$AM$45, VLOOKUP(C$1,lookup!$B$56:$D$86,3,FALSE), FALSE)</f>
        <v>15000000</v>
      </c>
      <c r="D19">
        <f>VLOOKUP(  $A19, Import!$A$1:$AM$45, VLOOKUP(D$1,lookup!$B$56:$D$86,3,FALSE), FALSE)</f>
        <v>47000000</v>
      </c>
      <c r="E19">
        <f>VLOOKUP(  $A19, Import!$A$1:$AM$45, VLOOKUP(E$1,lookup!$B$56:$D$86,3,FALSE), FALSE)</f>
        <v>19000000</v>
      </c>
      <c r="F19">
        <f>VLOOKUP(  $A19, Import!$A$1:$AM$45, VLOOKUP(F$1,lookup!$B$56:$D$86,3,FALSE), FALSE)</f>
        <v>15000000</v>
      </c>
      <c r="G19">
        <f>VLOOKUP(  $A19, Import!$A$1:$AM$45, VLOOKUP(G$1,lookup!$B$56:$D$86,3,FALSE), FALSE)</f>
        <v>47000000</v>
      </c>
      <c r="H19">
        <f>VLOOKUP(  $A19, Import!$A$1:$AM$45, VLOOKUP(H$1,lookup!$B$56:$D$86,3,FALSE), FALSE)</f>
        <v>19000000</v>
      </c>
      <c r="I19">
        <f>VLOOKUP(  $A19, Import!$A$1:$AM$45, VLOOKUP(I$1,lookup!$B$56:$D$86,3,FALSE), FALSE)</f>
        <v>42000000</v>
      </c>
      <c r="J19">
        <f>VLOOKUP(  $A19, Import!$A$1:$AM$45, VLOOKUP(J$1,lookup!$B$56:$D$86,3,FALSE), FALSE)</f>
        <v>19000000</v>
      </c>
      <c r="K19">
        <f>VLOOKUP(  $A19, Import!$A$1:$AM$45, VLOOKUP(K$1,lookup!$B$56:$D$86,3,FALSE), FALSE)</f>
        <v>3600000</v>
      </c>
      <c r="L19">
        <f>VLOOKUP(  $A19, Import!$A$1:$AM$45, VLOOKUP(L$1,lookup!$B$56:$D$86,3,FALSE), FALSE)</f>
        <v>3600000</v>
      </c>
      <c r="M19">
        <f>VLOOKUP(  $A19, Import!$A$1:$AM$45, VLOOKUP(M$1,lookup!$B$56:$D$86,3,FALSE), FALSE)</f>
        <v>36000000</v>
      </c>
      <c r="N19">
        <f>VLOOKUP(  $A19, Import!$A$1:$AM$45, VLOOKUP(N$1,lookup!$B$56:$D$86,3,FALSE), FALSE)</f>
        <v>3600000</v>
      </c>
      <c r="O19">
        <f>VLOOKUP(  $A19, Import!$A$1:$AM$45, VLOOKUP(O$1,lookup!$B$56:$D$86,3,FALSE), FALSE)</f>
        <v>4500000</v>
      </c>
      <c r="P19">
        <f>VLOOKUP(  $A19, Import!$A$1:$AM$45, VLOOKUP(P$1,lookup!$B$56:$D$86,3,FALSE), FALSE)</f>
        <v>7400000</v>
      </c>
      <c r="Q19">
        <f>VLOOKUP(  $A19, Import!$A$1:$AM$45, VLOOKUP(Q$1,lookup!$B$56:$D$86,3,FALSE), FALSE)</f>
        <v>4500000</v>
      </c>
      <c r="R19">
        <f>VLOOKUP(  $A19, Import!$A$1:$AM$45, VLOOKUP(R$1,lookup!$B$56:$D$86,3,FALSE), FALSE)</f>
        <v>4500000</v>
      </c>
      <c r="S19">
        <f>VLOOKUP(  $A19, Import!$A$1:$AM$45, VLOOKUP(S$1,lookup!$B$56:$D$86,3,FALSE), FALSE)</f>
        <v>5200000</v>
      </c>
      <c r="T19">
        <f>VLOOKUP(  $A19, Import!$A$1:$AM$45, VLOOKUP(T$1,lookup!$B$56:$D$86,3,FALSE), FALSE)</f>
        <v>390000</v>
      </c>
      <c r="U19">
        <f>VLOOKUP(  $A19, Import!$A$1:$AM$45, VLOOKUP(U$1,lookup!$B$56:$D$86,3,FALSE), FALSE)</f>
        <v>390000</v>
      </c>
      <c r="V19">
        <f>VLOOKUP(  $A19, Import!$A$1:$AM$45, VLOOKUP(V$1,lookup!$B$56:$D$86,3,FALSE), FALSE)</f>
        <v>770000</v>
      </c>
      <c r="W19">
        <f>VLOOKUP(  $A19, Import!$A$1:$AM$45, VLOOKUP(W$1,lookup!$B$56:$D$86,3,FALSE), FALSE)</f>
        <v>390000</v>
      </c>
      <c r="X19">
        <f>VLOOKUP(  $A19, Import!$A$1:$AM$45, VLOOKUP(X$1,lookup!$B$56:$D$86,3,FALSE), FALSE)</f>
        <v>1600000</v>
      </c>
      <c r="Y19">
        <f>VLOOKUP(  $A19, Import!$A$1:$AM$45, VLOOKUP(Y$1,lookup!$B$56:$D$86,3,FALSE), FALSE)</f>
        <v>8600000</v>
      </c>
      <c r="Z19">
        <f>VLOOKUP(  $A19, Import!$A$1:$AM$45, VLOOKUP(Z$1,lookup!$B$56:$D$86,3,FALSE), FALSE)</f>
        <v>1600000</v>
      </c>
      <c r="AA19">
        <f>VLOOKUP(  $A19, Import!$A$1:$AM$45, VLOOKUP(AA$1,lookup!$B$56:$D$86,3,FALSE), FALSE)</f>
        <v>1600000</v>
      </c>
      <c r="AB19">
        <f>VLOOKUP(  $A19, Import!$A$1:$AM$45, VLOOKUP(AB$1,lookup!$B$56:$D$86,3,FALSE), FALSE)</f>
        <v>1600000</v>
      </c>
      <c r="AC19">
        <f>VLOOKUP(  $A19, Import!$A$1:$AM$45, VLOOKUP(AC$1,lookup!$B$56:$D$86,3,FALSE), FALSE)</f>
        <v>1600000</v>
      </c>
      <c r="AD19">
        <f>VLOOKUP(  $A19, Import!$A$1:$AM$45, VLOOKUP(AD$1,lookup!$B$56:$D$86,3,FALSE), FALSE)</f>
        <v>1600000</v>
      </c>
      <c r="AE19">
        <f>VLOOKUP(  $A19, Import!$A$1:$AM$45, VLOOKUP(AE$1,lookup!$B$56:$D$86,3,FALSE), FALSE)</f>
        <v>1600000</v>
      </c>
      <c r="AF19">
        <f>VLOOKUP(  $A19, Import!$A$1:$AM$45, VLOOKUP(AF$1,lookup!$B$56:$D$86,3,FALSE), FALSE)</f>
        <v>1600000</v>
      </c>
      <c r="AG19">
        <f>VLOOKUP(  $A19, Import!$A$1:$AM$45, VLOOKUP(AG$1,lookup!$B$56:$D$86,3,FALSE), FALSE)</f>
        <v>1600000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4A36-5762-4B23-AE16-728E9CC8AC9A}">
  <dimension ref="B2:F86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3" sqref="C13"/>
    </sheetView>
  </sheetViews>
  <sheetFormatPr defaultRowHeight="15" x14ac:dyDescent="0.25"/>
  <cols>
    <col min="2" max="2" width="27.42578125" customWidth="1"/>
    <col min="3" max="3" width="33.140625" bestFit="1" customWidth="1"/>
    <col min="4" max="4" width="51.5703125" customWidth="1"/>
    <col min="5" max="5" width="38.28515625" bestFit="1" customWidth="1"/>
    <col min="6" max="6" width="22.28515625" customWidth="1"/>
  </cols>
  <sheetData>
    <row r="2" spans="2:6" x14ac:dyDescent="0.25">
      <c r="E2" t="s">
        <v>92</v>
      </c>
      <c r="F2" t="s">
        <v>95</v>
      </c>
    </row>
    <row r="3" spans="2:6" x14ac:dyDescent="0.25">
      <c r="B3" t="s">
        <v>0</v>
      </c>
      <c r="C3" t="s">
        <v>89</v>
      </c>
      <c r="E3" t="s">
        <v>93</v>
      </c>
      <c r="F3" t="s">
        <v>116</v>
      </c>
    </row>
    <row r="4" spans="2:6" x14ac:dyDescent="0.25">
      <c r="B4" t="s">
        <v>1</v>
      </c>
      <c r="C4" t="s">
        <v>66</v>
      </c>
      <c r="E4" t="s">
        <v>94</v>
      </c>
      <c r="F4" t="s">
        <v>115</v>
      </c>
    </row>
    <row r="5" spans="2:6" x14ac:dyDescent="0.25">
      <c r="B5" s="21" t="s">
        <v>2</v>
      </c>
      <c r="C5" t="s">
        <v>67</v>
      </c>
      <c r="E5" t="s">
        <v>143</v>
      </c>
      <c r="F5" t="s">
        <v>144</v>
      </c>
    </row>
    <row r="6" spans="2:6" x14ac:dyDescent="0.25">
      <c r="B6" t="s">
        <v>3</v>
      </c>
      <c r="C6" t="s">
        <v>68</v>
      </c>
    </row>
    <row r="7" spans="2:6" x14ac:dyDescent="0.25">
      <c r="B7" t="s">
        <v>4</v>
      </c>
      <c r="C7" t="s">
        <v>69</v>
      </c>
    </row>
    <row r="8" spans="2:6" x14ac:dyDescent="0.25">
      <c r="B8" t="s">
        <v>5</v>
      </c>
      <c r="C8" t="s">
        <v>70</v>
      </c>
    </row>
    <row r="9" spans="2:6" x14ac:dyDescent="0.25">
      <c r="B9" t="s">
        <v>6</v>
      </c>
      <c r="C9" t="s">
        <v>71</v>
      </c>
    </row>
    <row r="10" spans="2:6" x14ac:dyDescent="0.25">
      <c r="D10" t="s">
        <v>117</v>
      </c>
      <c r="E10" t="s">
        <v>118</v>
      </c>
    </row>
    <row r="11" spans="2:6" x14ac:dyDescent="0.25">
      <c r="B11" s="1" t="s">
        <v>21</v>
      </c>
      <c r="C11" t="s">
        <v>142</v>
      </c>
      <c r="D11" t="str">
        <f>C11&amp;$F$5</f>
        <v>Salinity (PSU)</v>
      </c>
      <c r="E11" t="str">
        <f>C11&amp;F5</f>
        <v>Salinity (PSU)</v>
      </c>
    </row>
    <row r="12" spans="2:6" x14ac:dyDescent="0.25">
      <c r="B12" t="s">
        <v>22</v>
      </c>
      <c r="C12" t="s">
        <v>121</v>
      </c>
    </row>
    <row r="13" spans="2:6" x14ac:dyDescent="0.25">
      <c r="B13" t="s">
        <v>23</v>
      </c>
      <c r="C13" t="s">
        <v>122</v>
      </c>
    </row>
    <row r="14" spans="2:6" x14ac:dyDescent="0.25">
      <c r="B14" s="2" t="s">
        <v>24</v>
      </c>
      <c r="C14" t="s">
        <v>123</v>
      </c>
    </row>
    <row r="15" spans="2:6" x14ac:dyDescent="0.25">
      <c r="B15" s="2" t="s">
        <v>25</v>
      </c>
      <c r="C15" t="s">
        <v>96</v>
      </c>
      <c r="D15" t="str">
        <f>C15&amp;F4</f>
        <v>Refractory DOC (mmol m^-3^ porewater)</v>
      </c>
      <c r="E15" t="str">
        <f>$C15&amp;$F$4</f>
        <v>Refractory DOC (mmol m^-3^ porewater)</v>
      </c>
    </row>
    <row r="16" spans="2:6" x14ac:dyDescent="0.25">
      <c r="B16" s="3" t="s">
        <v>26</v>
      </c>
      <c r="C16" t="s">
        <v>124</v>
      </c>
    </row>
    <row r="17" spans="2:5" x14ac:dyDescent="0.25">
      <c r="B17" s="3" t="s">
        <v>27</v>
      </c>
      <c r="C17" t="s">
        <v>97</v>
      </c>
      <c r="D17" t="str">
        <f>C17&amp;F4</f>
        <v>Refractory DON (mmol m^-3^ porewater)</v>
      </c>
      <c r="E17" t="str">
        <f>$C17&amp;$F$4</f>
        <v>Refractory DON (mmol m^-3^ porewater)</v>
      </c>
    </row>
    <row r="18" spans="2:5" x14ac:dyDescent="0.25">
      <c r="B18" s="4" t="s">
        <v>28</v>
      </c>
      <c r="C18" t="s">
        <v>125</v>
      </c>
    </row>
    <row r="19" spans="2:5" x14ac:dyDescent="0.25">
      <c r="B19" s="4" t="s">
        <v>29</v>
      </c>
      <c r="C19" t="s">
        <v>98</v>
      </c>
      <c r="D19" t="str">
        <f>C19&amp;F4</f>
        <v>Refractory DOP (mmol m^-3^ porewater)</v>
      </c>
      <c r="E19" t="str">
        <f>$C19&amp;$F$4</f>
        <v>Refractory DOP (mmol m^-3^ porewater)</v>
      </c>
    </row>
    <row r="20" spans="2:5" x14ac:dyDescent="0.25">
      <c r="B20" s="5" t="s">
        <v>30</v>
      </c>
      <c r="C20" t="s">
        <v>126</v>
      </c>
    </row>
    <row r="21" spans="2:5" x14ac:dyDescent="0.25">
      <c r="B21" s="5" t="s">
        <v>31</v>
      </c>
      <c r="C21" t="s">
        <v>127</v>
      </c>
    </row>
    <row r="22" spans="2:5" x14ac:dyDescent="0.25">
      <c r="B22" s="5" t="s">
        <v>32</v>
      </c>
      <c r="C22" t="s">
        <v>128</v>
      </c>
    </row>
    <row r="23" spans="2:5" x14ac:dyDescent="0.25">
      <c r="B23" s="6" t="s">
        <v>33</v>
      </c>
      <c r="C23" t="s">
        <v>99</v>
      </c>
      <c r="D23" t="str">
        <f>C23&amp;$F$2</f>
        <v>Labile POC (mmol m^-2^ y^-1^)</v>
      </c>
      <c r="E23" t="str">
        <f>C23&amp;$F$3</f>
        <v>Labile POC (mmol m^-3^ solids)</v>
      </c>
    </row>
    <row r="24" spans="2:5" x14ac:dyDescent="0.25">
      <c r="B24" s="6" t="s">
        <v>34</v>
      </c>
      <c r="C24" t="s">
        <v>100</v>
      </c>
      <c r="D24" t="str">
        <f t="shared" ref="D24:D28" si="0">C24&amp;$F$2</f>
        <v>Refractory POC (mmol m^-2^ y^-1^)</v>
      </c>
      <c r="E24" t="str">
        <f t="shared" ref="E24:E28" si="1">C24&amp;$F$3</f>
        <v>Refractory POC (mmol m^-3^ solids)</v>
      </c>
    </row>
    <row r="25" spans="2:5" x14ac:dyDescent="0.25">
      <c r="B25" s="7" t="s">
        <v>35</v>
      </c>
      <c r="C25" t="s">
        <v>101</v>
      </c>
      <c r="D25" t="str">
        <f t="shared" si="0"/>
        <v>Labile PON (mmol m^-2^ y^-1^)</v>
      </c>
      <c r="E25" t="str">
        <f t="shared" si="1"/>
        <v>Labile PON (mmol m^-3^ solids)</v>
      </c>
    </row>
    <row r="26" spans="2:5" x14ac:dyDescent="0.25">
      <c r="B26" s="7" t="s">
        <v>36</v>
      </c>
      <c r="C26" t="s">
        <v>102</v>
      </c>
      <c r="D26" t="str">
        <f t="shared" si="0"/>
        <v>Refractory PON (mmol m^-2^ y^-1^)</v>
      </c>
      <c r="E26" t="str">
        <f t="shared" si="1"/>
        <v>Refractory PON (mmol m^-3^ solids)</v>
      </c>
    </row>
    <row r="27" spans="2:5" x14ac:dyDescent="0.25">
      <c r="B27" s="8" t="s">
        <v>37</v>
      </c>
      <c r="C27" t="s">
        <v>103</v>
      </c>
      <c r="D27" t="str">
        <f t="shared" si="0"/>
        <v>Labile POP (mmol m^-2^ y^-1^)</v>
      </c>
      <c r="E27" t="str">
        <f t="shared" si="1"/>
        <v>Labile POP (mmol m^-3^ solids)</v>
      </c>
    </row>
    <row r="28" spans="2:5" x14ac:dyDescent="0.25">
      <c r="B28" s="9" t="s">
        <v>38</v>
      </c>
      <c r="C28" t="s">
        <v>104</v>
      </c>
      <c r="D28" t="str">
        <f t="shared" si="0"/>
        <v>Refractory POP (mmol m^-2^ y^-1^)</v>
      </c>
      <c r="E28" t="str">
        <f t="shared" si="1"/>
        <v>Refractory POP (mmol m^-3^ solids)</v>
      </c>
    </row>
    <row r="29" spans="2:5" x14ac:dyDescent="0.25">
      <c r="B29" s="10" t="s">
        <v>39</v>
      </c>
      <c r="C29" t="s">
        <v>105</v>
      </c>
      <c r="D29" t="str">
        <f>C29&amp;F4</f>
        <v>O~2~ (mmol m^-3^ porewater)</v>
      </c>
      <c r="E29" t="str">
        <f>C29&amp;$F$4</f>
        <v>O~2~ (mmol m^-3^ porewater)</v>
      </c>
    </row>
    <row r="30" spans="2:5" x14ac:dyDescent="0.25">
      <c r="B30" t="s">
        <v>40</v>
      </c>
      <c r="C30" t="s">
        <v>129</v>
      </c>
      <c r="E30" t="str">
        <f>C30&amp;$F$4</f>
        <v>NO~3~^-^ (mmol m^-3^ porewater)</v>
      </c>
    </row>
    <row r="31" spans="2:5" x14ac:dyDescent="0.25">
      <c r="B31" s="11" t="s">
        <v>41</v>
      </c>
      <c r="C31" t="s">
        <v>106</v>
      </c>
      <c r="D31" t="str">
        <f>C31&amp;$F$4</f>
        <v>NH~4~^+^ (mmol m^-3^ porewater)</v>
      </c>
      <c r="E31" t="str">
        <f>C31&amp;$F$4</f>
        <v>NH~4~^+^ (mmol m^-3^ porewater)</v>
      </c>
    </row>
    <row r="32" spans="2:5" x14ac:dyDescent="0.25">
      <c r="B32" t="s">
        <v>42</v>
      </c>
      <c r="C32" t="s">
        <v>130</v>
      </c>
    </row>
    <row r="33" spans="2:5" x14ac:dyDescent="0.25">
      <c r="B33" t="s">
        <v>43</v>
      </c>
      <c r="C33" t="s">
        <v>131</v>
      </c>
    </row>
    <row r="34" spans="2:5" x14ac:dyDescent="0.25">
      <c r="B34" t="s">
        <v>44</v>
      </c>
      <c r="C34" t="s">
        <v>132</v>
      </c>
    </row>
    <row r="35" spans="2:5" x14ac:dyDescent="0.25">
      <c r="B35" s="12" t="s">
        <v>45</v>
      </c>
      <c r="C35" t="s">
        <v>107</v>
      </c>
      <c r="D35" t="str">
        <f t="shared" ref="D35:D37" si="2">C35&amp;$F$4</f>
        <v>SO~4~^2-^ (mmol m^-3^ porewater)</v>
      </c>
      <c r="E35" t="str">
        <f>C35&amp;$F$4</f>
        <v>SO~4~^2-^ (mmol m^-3^ porewater)</v>
      </c>
    </row>
    <row r="36" spans="2:5" x14ac:dyDescent="0.25">
      <c r="B36" s="13" t="s">
        <v>46</v>
      </c>
      <c r="C36" t="s">
        <v>108</v>
      </c>
      <c r="D36" t="str">
        <f t="shared" si="2"/>
        <v>H~2~S (mmol m^-3^ porewater)</v>
      </c>
      <c r="E36" t="str">
        <f t="shared" ref="E36:E37" si="3">C36&amp;$F$4</f>
        <v>H~2~S (mmol m^-3^ porewater)</v>
      </c>
    </row>
    <row r="37" spans="2:5" x14ac:dyDescent="0.25">
      <c r="B37" s="14" t="s">
        <v>47</v>
      </c>
      <c r="C37" t="s">
        <v>109</v>
      </c>
      <c r="D37" t="str">
        <f t="shared" si="2"/>
        <v>Reactive dissolved PO~4~^3-^ (mmol m^-3^ porewater)</v>
      </c>
      <c r="E37" t="str">
        <f t="shared" si="3"/>
        <v>Reactive dissolved PO~4~^3-^ (mmol m^-3^ porewater)</v>
      </c>
    </row>
    <row r="38" spans="2:5" x14ac:dyDescent="0.25">
      <c r="B38" t="s">
        <v>48</v>
      </c>
      <c r="C38" t="s">
        <v>133</v>
      </c>
    </row>
    <row r="39" spans="2:5" x14ac:dyDescent="0.25">
      <c r="B39" t="s">
        <v>49</v>
      </c>
      <c r="C39" t="s">
        <v>134</v>
      </c>
    </row>
    <row r="40" spans="2:5" x14ac:dyDescent="0.25">
      <c r="B40" t="s">
        <v>50</v>
      </c>
      <c r="C40" t="s">
        <v>135</v>
      </c>
    </row>
    <row r="41" spans="2:5" x14ac:dyDescent="0.25">
      <c r="B41" t="s">
        <v>51</v>
      </c>
      <c r="C41" t="s">
        <v>136</v>
      </c>
    </row>
    <row r="42" spans="2:5" x14ac:dyDescent="0.25">
      <c r="B42" s="15" t="s">
        <v>52</v>
      </c>
      <c r="C42" t="s">
        <v>110</v>
      </c>
      <c r="D42" t="str">
        <f>C42&amp;$F$2</f>
        <v>Amorphous MnO~2~ (mmol m^-2^ y^-1^)</v>
      </c>
      <c r="E42" t="str">
        <f>C42&amp;$F$3</f>
        <v>Amorphous MnO~2~ (mmol m^-3^ solids)</v>
      </c>
    </row>
    <row r="43" spans="2:5" x14ac:dyDescent="0.25">
      <c r="B43" t="s">
        <v>53</v>
      </c>
      <c r="C43" t="s">
        <v>137</v>
      </c>
    </row>
    <row r="44" spans="2:5" x14ac:dyDescent="0.25">
      <c r="B44" t="s">
        <v>54</v>
      </c>
    </row>
    <row r="45" spans="2:5" x14ac:dyDescent="0.25">
      <c r="B45" s="16" t="s">
        <v>55</v>
      </c>
      <c r="C45" t="s">
        <v>138</v>
      </c>
    </row>
    <row r="46" spans="2:5" x14ac:dyDescent="0.25">
      <c r="B46" s="17" t="s">
        <v>56</v>
      </c>
      <c r="C46" t="s">
        <v>111</v>
      </c>
      <c r="D46" t="str">
        <f>C46&amp;$F$2</f>
        <v>Amorphous Fe(OH)~3~ (mmol m^-2^ y^-1^)</v>
      </c>
      <c r="E46" t="str">
        <f>C46&amp;$F$3</f>
        <v>Amorphous Fe(OH)~3~ (mmol m^-3^ solids)</v>
      </c>
    </row>
    <row r="47" spans="2:5" x14ac:dyDescent="0.25">
      <c r="B47" t="s">
        <v>57</v>
      </c>
      <c r="C47" t="s">
        <v>139</v>
      </c>
    </row>
    <row r="48" spans="2:5" x14ac:dyDescent="0.25">
      <c r="B48" s="18" t="s">
        <v>58</v>
      </c>
      <c r="C48" t="s">
        <v>112</v>
      </c>
      <c r="D48" t="str">
        <f t="shared" ref="D48:D49" si="4">C48&amp;$F$2</f>
        <v>FeS (mmol m^-2^ y^-1^)</v>
      </c>
      <c r="E48" t="str">
        <f>C48&amp;$F$3</f>
        <v>FeS (mmol m^-3^ solids)</v>
      </c>
    </row>
    <row r="49" spans="2:5" x14ac:dyDescent="0.25">
      <c r="B49" s="19" t="s">
        <v>59</v>
      </c>
      <c r="C49" t="s">
        <v>113</v>
      </c>
      <c r="D49" t="str">
        <f t="shared" si="4"/>
        <v>FeS~2~ (mmol m^-2^ y^-1^)</v>
      </c>
      <c r="E49" t="str">
        <f>C49&amp;$F$3</f>
        <v>FeS~2~ (mmol m^-3^ solids)</v>
      </c>
    </row>
    <row r="50" spans="2:5" x14ac:dyDescent="0.25">
      <c r="B50" t="s">
        <v>60</v>
      </c>
    </row>
    <row r="51" spans="2:5" x14ac:dyDescent="0.25">
      <c r="B51" t="s">
        <v>61</v>
      </c>
      <c r="C51" t="s">
        <v>140</v>
      </c>
    </row>
    <row r="52" spans="2:5" x14ac:dyDescent="0.25">
      <c r="B52" t="s">
        <v>62</v>
      </c>
      <c r="C52" t="s">
        <v>119</v>
      </c>
      <c r="D52" t="str">
        <f>C52&amp;F2</f>
        <v>CaCO~3~ (mmol m^-2^ y^-1^)</v>
      </c>
      <c r="E52" t="str">
        <f>C52&amp;$F$3</f>
        <v>CaCO~3~ (mmol m^-3^ solids)</v>
      </c>
    </row>
    <row r="53" spans="2:5" x14ac:dyDescent="0.25">
      <c r="B53" s="20" t="s">
        <v>63</v>
      </c>
      <c r="C53" t="s">
        <v>114</v>
      </c>
      <c r="D53" t="str">
        <f>C53&amp;$F$2</f>
        <v>Unreactive solid P (mmol m^-2^ y^-1^)</v>
      </c>
      <c r="E53" t="str">
        <f>C53&amp;$F$3</f>
        <v>Unreactive solid P (mmol m^-3^ solids)</v>
      </c>
    </row>
    <row r="54" spans="2:5" x14ac:dyDescent="0.25">
      <c r="B54" t="s">
        <v>64</v>
      </c>
      <c r="C54" t="s">
        <v>141</v>
      </c>
    </row>
    <row r="56" spans="2:5" x14ac:dyDescent="0.25">
      <c r="B56">
        <v>104</v>
      </c>
      <c r="C56" s="23" t="s">
        <v>72</v>
      </c>
      <c r="D56">
        <v>9</v>
      </c>
    </row>
    <row r="57" spans="2:5" x14ac:dyDescent="0.25">
      <c r="B57">
        <v>103</v>
      </c>
      <c r="C57" s="23" t="s">
        <v>73</v>
      </c>
      <c r="D57">
        <v>10</v>
      </c>
    </row>
    <row r="58" spans="2:5" x14ac:dyDescent="0.25">
      <c r="B58">
        <v>102</v>
      </c>
      <c r="C58" s="23" t="s">
        <v>74</v>
      </c>
      <c r="D58">
        <v>11</v>
      </c>
    </row>
    <row r="59" spans="2:5" x14ac:dyDescent="0.25">
      <c r="B59">
        <v>101</v>
      </c>
      <c r="C59" s="23" t="s">
        <v>7</v>
      </c>
      <c r="D59">
        <v>12</v>
      </c>
    </row>
    <row r="60" spans="2:5" x14ac:dyDescent="0.25">
      <c r="B60">
        <v>93</v>
      </c>
      <c r="C60" s="23" t="s">
        <v>75</v>
      </c>
      <c r="D60">
        <v>13</v>
      </c>
    </row>
    <row r="61" spans="2:5" x14ac:dyDescent="0.25">
      <c r="B61">
        <f>B58-10</f>
        <v>92</v>
      </c>
      <c r="C61" s="23" t="s">
        <v>76</v>
      </c>
      <c r="D61">
        <v>14</v>
      </c>
    </row>
    <row r="62" spans="2:5" x14ac:dyDescent="0.25">
      <c r="B62">
        <f t="shared" ref="B62:B86" si="5">B59-10</f>
        <v>91</v>
      </c>
      <c r="C62" s="23" t="s">
        <v>77</v>
      </c>
      <c r="D62">
        <v>15</v>
      </c>
    </row>
    <row r="63" spans="2:5" x14ac:dyDescent="0.25">
      <c r="B63">
        <f t="shared" si="5"/>
        <v>83</v>
      </c>
      <c r="C63" s="23" t="s">
        <v>78</v>
      </c>
      <c r="D63">
        <v>16</v>
      </c>
    </row>
    <row r="64" spans="2:5" x14ac:dyDescent="0.25">
      <c r="B64">
        <f t="shared" si="5"/>
        <v>82</v>
      </c>
      <c r="C64" s="23" t="s">
        <v>13</v>
      </c>
      <c r="D64">
        <v>17</v>
      </c>
    </row>
    <row r="65" spans="2:4" x14ac:dyDescent="0.25">
      <c r="B65">
        <f t="shared" si="5"/>
        <v>81</v>
      </c>
      <c r="C65" s="23" t="s">
        <v>79</v>
      </c>
      <c r="D65">
        <v>18</v>
      </c>
    </row>
    <row r="66" spans="2:4" x14ac:dyDescent="0.25">
      <c r="B66">
        <f t="shared" si="5"/>
        <v>73</v>
      </c>
      <c r="C66" s="23" t="s">
        <v>8</v>
      </c>
      <c r="D66">
        <v>19</v>
      </c>
    </row>
    <row r="67" spans="2:4" x14ac:dyDescent="0.25">
      <c r="B67">
        <f t="shared" si="5"/>
        <v>72</v>
      </c>
      <c r="C67" s="23" t="s">
        <v>14</v>
      </c>
      <c r="D67">
        <v>20</v>
      </c>
    </row>
    <row r="68" spans="2:4" x14ac:dyDescent="0.25">
      <c r="B68">
        <f t="shared" si="5"/>
        <v>71</v>
      </c>
      <c r="C68" s="23" t="s">
        <v>80</v>
      </c>
      <c r="D68">
        <v>21</v>
      </c>
    </row>
    <row r="69" spans="2:4" x14ac:dyDescent="0.25">
      <c r="B69">
        <f t="shared" si="5"/>
        <v>63</v>
      </c>
      <c r="C69" s="23" t="s">
        <v>81</v>
      </c>
      <c r="D69">
        <v>22</v>
      </c>
    </row>
    <row r="70" spans="2:4" x14ac:dyDescent="0.25">
      <c r="B70">
        <f t="shared" si="5"/>
        <v>62</v>
      </c>
      <c r="C70" s="23" t="s">
        <v>15</v>
      </c>
      <c r="D70">
        <v>23</v>
      </c>
    </row>
    <row r="71" spans="2:4" x14ac:dyDescent="0.25">
      <c r="B71">
        <f t="shared" si="5"/>
        <v>61</v>
      </c>
      <c r="C71" s="23" t="s">
        <v>82</v>
      </c>
      <c r="D71">
        <v>24</v>
      </c>
    </row>
    <row r="72" spans="2:4" x14ac:dyDescent="0.25">
      <c r="B72">
        <f t="shared" si="5"/>
        <v>53</v>
      </c>
      <c r="C72" s="23" t="s">
        <v>16</v>
      </c>
      <c r="D72">
        <v>25</v>
      </c>
    </row>
    <row r="73" spans="2:4" x14ac:dyDescent="0.25">
      <c r="B73">
        <f t="shared" si="5"/>
        <v>52</v>
      </c>
      <c r="C73" s="23" t="s">
        <v>9</v>
      </c>
      <c r="D73">
        <v>26</v>
      </c>
    </row>
    <row r="74" spans="2:4" x14ac:dyDescent="0.25">
      <c r="B74">
        <f t="shared" si="5"/>
        <v>51</v>
      </c>
      <c r="C74" s="23" t="s">
        <v>83</v>
      </c>
      <c r="D74">
        <v>27</v>
      </c>
    </row>
    <row r="75" spans="2:4" x14ac:dyDescent="0.25">
      <c r="B75">
        <f t="shared" si="5"/>
        <v>43</v>
      </c>
      <c r="C75" s="23" t="s">
        <v>84</v>
      </c>
      <c r="D75">
        <v>28</v>
      </c>
    </row>
    <row r="76" spans="2:4" x14ac:dyDescent="0.25">
      <c r="B76">
        <f t="shared" si="5"/>
        <v>42</v>
      </c>
      <c r="C76" s="23" t="s">
        <v>10</v>
      </c>
      <c r="D76">
        <v>29</v>
      </c>
    </row>
    <row r="77" spans="2:4" x14ac:dyDescent="0.25">
      <c r="B77">
        <f t="shared" si="5"/>
        <v>41</v>
      </c>
      <c r="C77" s="23" t="s">
        <v>85</v>
      </c>
      <c r="D77">
        <v>30</v>
      </c>
    </row>
    <row r="78" spans="2:4" x14ac:dyDescent="0.25">
      <c r="B78">
        <f t="shared" si="5"/>
        <v>33</v>
      </c>
      <c r="C78" s="23" t="s">
        <v>11</v>
      </c>
      <c r="D78">
        <v>31</v>
      </c>
    </row>
    <row r="79" spans="2:4" x14ac:dyDescent="0.25">
      <c r="B79">
        <f t="shared" si="5"/>
        <v>32</v>
      </c>
      <c r="C79" s="23" t="s">
        <v>17</v>
      </c>
      <c r="D79">
        <v>32</v>
      </c>
    </row>
    <row r="80" spans="2:4" x14ac:dyDescent="0.25">
      <c r="B80">
        <f t="shared" si="5"/>
        <v>31</v>
      </c>
      <c r="C80" s="23" t="s">
        <v>18</v>
      </c>
      <c r="D80">
        <v>33</v>
      </c>
    </row>
    <row r="81" spans="2:4" x14ac:dyDescent="0.25">
      <c r="B81">
        <f t="shared" si="5"/>
        <v>23</v>
      </c>
      <c r="C81" s="23" t="s">
        <v>12</v>
      </c>
      <c r="D81">
        <v>34</v>
      </c>
    </row>
    <row r="82" spans="2:4" x14ac:dyDescent="0.25">
      <c r="B82">
        <f t="shared" si="5"/>
        <v>22</v>
      </c>
      <c r="C82" s="23" t="s">
        <v>19</v>
      </c>
      <c r="D82">
        <v>35</v>
      </c>
    </row>
    <row r="83" spans="2:4" x14ac:dyDescent="0.25">
      <c r="B83">
        <f t="shared" si="5"/>
        <v>21</v>
      </c>
      <c r="C83" s="23" t="s">
        <v>20</v>
      </c>
      <c r="D83">
        <v>36</v>
      </c>
    </row>
    <row r="84" spans="2:4" x14ac:dyDescent="0.25">
      <c r="B84">
        <f t="shared" si="5"/>
        <v>13</v>
      </c>
      <c r="C84" s="23" t="s">
        <v>86</v>
      </c>
      <c r="D84">
        <v>37</v>
      </c>
    </row>
    <row r="85" spans="2:4" x14ac:dyDescent="0.25">
      <c r="B85">
        <f t="shared" si="5"/>
        <v>12</v>
      </c>
      <c r="C85" s="23" t="s">
        <v>87</v>
      </c>
      <c r="D85">
        <v>38</v>
      </c>
    </row>
    <row r="86" spans="2:4" x14ac:dyDescent="0.25">
      <c r="B86">
        <f t="shared" si="5"/>
        <v>11</v>
      </c>
      <c r="C86" s="23" t="s">
        <v>88</v>
      </c>
      <c r="D86">
        <v>39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</vt:lpstr>
      <vt:lpstr>Vars</vt:lpstr>
      <vt:lpstr>Links</vt:lpstr>
      <vt:lpstr>Initial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2022-05-31T04:04:09Z</dcterms:created>
  <dcterms:modified xsi:type="dcterms:W3CDTF">2022-08-08T23:43:46Z</dcterms:modified>
</cp:coreProperties>
</file>