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ithub\aed_matlab_modeltools\TUFLOWFV\site_processing\lowerlakes\Flux Plotting\Matfiles\"/>
    </mc:Choice>
  </mc:AlternateContent>
  <xr:revisionPtr revIDLastSave="0" documentId="13_ncr:1_{6533C5ED-B8C8-451A-ADA8-04F0D56EB70D}" xr6:coauthVersionLast="45" xr6:coauthVersionMax="45" xr10:uidLastSave="{00000000-0000-0000-0000-000000000000}"/>
  <bookViews>
    <workbookView xWindow="28680" yWindow="-315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13" i="1" l="1"/>
  <c r="D3" i="1" l="1"/>
  <c r="D20" i="1"/>
  <c r="D15" i="1"/>
  <c r="D14" i="1"/>
  <c r="D19" i="1"/>
  <c r="D18" i="1"/>
  <c r="D17" i="1"/>
  <c r="D16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<sst xmlns="http://schemas.openxmlformats.org/spreadsheetml/2006/main" count="138" uniqueCount="70">
  <si>
    <t>OXY_oxy</t>
  </si>
  <si>
    <t>SIL_rsi</t>
  </si>
  <si>
    <t>NIT_amm</t>
  </si>
  <si>
    <t>NIT_nit</t>
  </si>
  <si>
    <t>PHS_frp</t>
  </si>
  <si>
    <t>OGM_don</t>
  </si>
  <si>
    <t>OGM_pon</t>
  </si>
  <si>
    <t>OGM_dop</t>
  </si>
  <si>
    <t>OGM_pop</t>
  </si>
  <si>
    <t>OGM_doc</t>
  </si>
  <si>
    <t>OGM_poc</t>
  </si>
  <si>
    <t>PHY_grn</t>
  </si>
  <si>
    <t>TRC_ss1</t>
  </si>
  <si>
    <t>TRC_ret</t>
  </si>
  <si>
    <t>Header</t>
  </si>
  <si>
    <t>Flow</t>
  </si>
  <si>
    <t>Salt</t>
  </si>
  <si>
    <t>Temp</t>
  </si>
  <si>
    <t>Trace_1</t>
  </si>
  <si>
    <t>m^3/s</t>
  </si>
  <si>
    <t>psu m^3/2</t>
  </si>
  <si>
    <t>C m^3/s</t>
  </si>
  <si>
    <t>-</t>
  </si>
  <si>
    <t>mmol / s</t>
  </si>
  <si>
    <t>Conversion Equation</t>
  </si>
  <si>
    <t>Final Units</t>
  </si>
  <si>
    <t>Initial Units</t>
  </si>
  <si>
    <t>C m^3</t>
  </si>
  <si>
    <t>TN</t>
  </si>
  <si>
    <t>TP</t>
  </si>
  <si>
    <t>TSS</t>
  </si>
  <si>
    <t>Turbidity</t>
  </si>
  <si>
    <t>TCHLOR</t>
  </si>
  <si>
    <t>Tonnes</t>
  </si>
  <si>
    <t>1/1000</t>
  </si>
  <si>
    <t>Conversion Factor (to Tonnes)</t>
  </si>
  <si>
    <t>32 / (1000*1000*1000)</t>
  </si>
  <si>
    <t>28.1/(1000*1000*1000)</t>
  </si>
  <si>
    <t>14/(1000*1000*1000)</t>
  </si>
  <si>
    <t>31/(1000*1000*1000)</t>
  </si>
  <si>
    <t>12/(1000*1000*1000)</t>
  </si>
  <si>
    <t>(12/50) / (1000*1000*1000)</t>
  </si>
  <si>
    <t>1/(1000*1000*1000)</t>
  </si>
  <si>
    <t>tonnes</t>
  </si>
  <si>
    <t xml:space="preserve">Timeperiod </t>
  </si>
  <si>
    <t>2*60*60</t>
  </si>
  <si>
    <t>Variables Calculated @ run-time</t>
  </si>
  <si>
    <t>Plot Name</t>
  </si>
  <si>
    <t>Temperature</t>
  </si>
  <si>
    <t>Oxygen</t>
  </si>
  <si>
    <t>Silica</t>
  </si>
  <si>
    <t>NH4</t>
  </si>
  <si>
    <t>Nitrogen</t>
  </si>
  <si>
    <t>PO4</t>
  </si>
  <si>
    <t>DON</t>
  </si>
  <si>
    <t>PON</t>
  </si>
  <si>
    <t>DOP</t>
  </si>
  <si>
    <t>POP</t>
  </si>
  <si>
    <t>DOC</t>
  </si>
  <si>
    <t>POC</t>
  </si>
  <si>
    <t>GRN</t>
  </si>
  <si>
    <t>Total Nitrogen</t>
  </si>
  <si>
    <t>Total Phosphorus</t>
  </si>
  <si>
    <t>PHS_frp_ads</t>
  </si>
  <si>
    <t>Caxis Min</t>
  </si>
  <si>
    <t>Caxis Max</t>
  </si>
  <si>
    <t>ON</t>
  </si>
  <si>
    <t>OP</t>
  </si>
  <si>
    <t>GL</t>
  </si>
  <si>
    <t>TRC_age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</si>
</sst>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1" fontId="2" fillId="0" borderId="0" xfId="0" applyNumberFormat="1" applyFont="1"/>
    <xf numFmtId="0" fontId="4" fillId="2" borderId="0" xfId="0" applyFont="1" applyFill="1"/>
    <xf numFmtId="0" fontId="4" fillId="0" borderId="0" xfId="0" applyFont="1"/>
    <xf numFmtId="11" fontId="2" fillId="0" borderId="0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H2" sqref="H2"/>
    </sheetView>
  </sheetViews>
  <sheetFormatPr defaultColWidth="8.7109375" defaultRowHeight="15" x14ac:dyDescent="0.25"/>
  <cols>
    <col min="1" max="1" width="7.5703125" style="3" bestFit="1" customWidth="1"/>
    <col min="2" max="2" width="11.28515625" style="3" bestFit="1" customWidth="1"/>
    <col min="3" max="3" width="10.42578125" style="3" bestFit="1" customWidth="1"/>
    <col min="4" max="4" width="23.42578125" style="3" bestFit="1" customWidth="1"/>
    <col min="5" max="5" width="19.7109375" style="3" bestFit="1" customWidth="1"/>
    <col min="6" max="6" width="18.85546875" style="3" customWidth="1"/>
    <col min="7" max="7" width="7.28515625" style="3" bestFit="1" customWidth="1"/>
    <col min="8" max="8" width="29.85546875" style="3" bestFit="1" customWidth="1"/>
    <col min="9" max="9" width="8" style="3" bestFit="1" customWidth="1"/>
    <col min="10" max="13" width="9.85546875" style="3" bestFit="1" customWidth="1"/>
    <col min="14" max="15" width="9.5703125" style="3" bestFit="1" customWidth="1"/>
    <col min="16" max="16" width="8.28515625" style="3" bestFit="1" customWidth="1"/>
    <col min="17" max="17" width="8" style="3" bestFit="1" customWidth="1"/>
    <col min="18" max="18" width="7.85546875" style="3" bestFit="1" customWidth="1"/>
    <col min="19" max="16384" width="8.7109375" style="3"/>
  </cols>
  <sheetData>
    <row r="1" spans="1:10" x14ac:dyDescent="0.25">
      <c r="A1" s="1" t="s">
        <v>14</v>
      </c>
      <c r="B1" s="1" t="s">
        <v>26</v>
      </c>
      <c r="C1" s="1" t="s">
        <v>25</v>
      </c>
      <c r="D1" s="1" t="s">
        <v>35</v>
      </c>
      <c r="E1" s="1" t="s">
        <v>24</v>
      </c>
      <c r="F1" s="2" t="s">
        <v>47</v>
      </c>
      <c r="G1" s="2" t="s">
        <v>64</v>
      </c>
      <c r="H1" s="2" t="s">
        <v>65</v>
      </c>
    </row>
    <row r="2" spans="1:10" x14ac:dyDescent="0.25">
      <c r="A2" s="4" t="s">
        <v>15</v>
      </c>
      <c r="B2" s="4" t="s">
        <v>19</v>
      </c>
      <c r="C2" s="4" t="s">
        <v>68</v>
      </c>
      <c r="D2" s="5">
        <f>1/(1000*1000)</f>
        <v>9.9999999999999995E-7</v>
      </c>
      <c r="E2" s="5">
        <v>1</v>
      </c>
      <c r="F2" s="4" t="s">
        <v>15</v>
      </c>
      <c r="G2" s="3">
        <v>0</v>
      </c>
      <c r="H2" s="6">
        <v>300000</v>
      </c>
      <c r="I2" s="7" t="s">
        <v>46</v>
      </c>
    </row>
    <row r="3" spans="1:10" x14ac:dyDescent="0.25">
      <c r="A3" s="4" t="s">
        <v>16</v>
      </c>
      <c r="B3" s="4" t="s">
        <v>20</v>
      </c>
      <c r="C3" s="4" t="s">
        <v>43</v>
      </c>
      <c r="D3" s="5">
        <f>1/1000</f>
        <v>1E-3</v>
      </c>
      <c r="E3" s="5" t="s">
        <v>34</v>
      </c>
      <c r="F3" s="4" t="s">
        <v>16</v>
      </c>
      <c r="G3" s="3">
        <v>0</v>
      </c>
      <c r="H3" s="6">
        <v>600000</v>
      </c>
    </row>
    <row r="4" spans="1:10" x14ac:dyDescent="0.25">
      <c r="A4" s="4" t="s">
        <v>17</v>
      </c>
      <c r="B4" s="4" t="s">
        <v>21</v>
      </c>
      <c r="C4" s="4" t="s">
        <v>27</v>
      </c>
      <c r="D4" s="5">
        <v>1</v>
      </c>
      <c r="E4" s="5">
        <v>1</v>
      </c>
      <c r="F4" s="4" t="s">
        <v>48</v>
      </c>
      <c r="G4" s="3">
        <v>0</v>
      </c>
      <c r="H4" s="6">
        <v>12000000000</v>
      </c>
      <c r="I4" s="8" t="s">
        <v>44</v>
      </c>
      <c r="J4" s="8" t="s">
        <v>45</v>
      </c>
    </row>
    <row r="5" spans="1:10" x14ac:dyDescent="0.25">
      <c r="A5" s="4" t="s">
        <v>18</v>
      </c>
      <c r="B5" s="4" t="s">
        <v>22</v>
      </c>
      <c r="C5" s="4" t="s">
        <v>22</v>
      </c>
      <c r="D5" s="5">
        <v>1</v>
      </c>
      <c r="E5" s="5">
        <v>1</v>
      </c>
      <c r="F5" s="4" t="s">
        <v>18</v>
      </c>
      <c r="G5" s="3">
        <v>0</v>
      </c>
      <c r="H5" s="9">
        <v>1</v>
      </c>
    </row>
    <row r="6" spans="1:10" x14ac:dyDescent="0.25">
      <c r="A6" s="4" t="s">
        <v>69</v>
      </c>
      <c r="B6" s="4" t="s">
        <v>22</v>
      </c>
      <c r="C6" s="4" t="s">
        <v>22</v>
      </c>
      <c r="D6" s="5">
        <v>1</v>
      </c>
      <c r="E6" s="5" t="s">
        <v>22</v>
      </c>
      <c r="F6" s="4" t="s">
        <v>13</v>
      </c>
      <c r="G6" s="3">
        <v>0</v>
      </c>
      <c r="H6" s="6">
        <v>1000000000000000</v>
      </c>
    </row>
    <row r="7" spans="1:10" x14ac:dyDescent="0.25">
      <c r="A7" s="4" t="s">
        <v>12</v>
      </c>
      <c r="B7" s="4" t="s">
        <v>22</v>
      </c>
      <c r="C7" s="4" t="s">
        <v>22</v>
      </c>
      <c r="D7" s="5">
        <v>1</v>
      </c>
      <c r="E7" s="5" t="s">
        <v>22</v>
      </c>
      <c r="F7" s="4" t="s">
        <v>12</v>
      </c>
      <c r="G7" s="3">
        <v>0</v>
      </c>
      <c r="H7" s="6">
        <v>25000000000</v>
      </c>
    </row>
    <row r="8" spans="1:10" x14ac:dyDescent="0.25">
      <c r="A8" s="4" t="s">
        <v>0</v>
      </c>
      <c r="B8" s="4" t="s">
        <v>23</v>
      </c>
      <c r="C8" s="4" t="s">
        <v>33</v>
      </c>
      <c r="D8" s="5">
        <f>32 / (1000*1000*1000)</f>
        <v>3.2000000000000002E-8</v>
      </c>
      <c r="E8" s="5" t="s">
        <v>36</v>
      </c>
      <c r="F8" s="4" t="s">
        <v>49</v>
      </c>
      <c r="G8" s="3">
        <v>0</v>
      </c>
      <c r="H8" s="9">
        <v>15000</v>
      </c>
    </row>
    <row r="9" spans="1:10" x14ac:dyDescent="0.25">
      <c r="A9" s="4" t="s">
        <v>1</v>
      </c>
      <c r="B9" s="4" t="s">
        <v>23</v>
      </c>
      <c r="C9" s="4" t="s">
        <v>33</v>
      </c>
      <c r="D9" s="5">
        <f>28.1/(1000*1000*1000)</f>
        <v>2.81E-8</v>
      </c>
      <c r="E9" s="5" t="s">
        <v>37</v>
      </c>
      <c r="F9" s="4" t="s">
        <v>50</v>
      </c>
      <c r="G9" s="3">
        <v>0</v>
      </c>
      <c r="H9" s="9">
        <v>15000</v>
      </c>
    </row>
    <row r="10" spans="1:10" x14ac:dyDescent="0.25">
      <c r="A10" s="4" t="s">
        <v>2</v>
      </c>
      <c r="B10" s="4" t="s">
        <v>23</v>
      </c>
      <c r="C10" s="4" t="s">
        <v>33</v>
      </c>
      <c r="D10" s="5">
        <f>14/(1000*1000*1000)</f>
        <v>1.4E-8</v>
      </c>
      <c r="E10" s="5" t="s">
        <v>38</v>
      </c>
      <c r="F10" s="4" t="s">
        <v>51</v>
      </c>
      <c r="G10" s="3">
        <v>0</v>
      </c>
      <c r="H10" s="9">
        <v>5</v>
      </c>
    </row>
    <row r="11" spans="1:10" x14ac:dyDescent="0.25">
      <c r="A11" s="4" t="s">
        <v>3</v>
      </c>
      <c r="B11" s="4" t="s">
        <v>23</v>
      </c>
      <c r="C11" s="4" t="s">
        <v>33</v>
      </c>
      <c r="D11" s="5">
        <f>14/(1000*1000*1000)</f>
        <v>1.4E-8</v>
      </c>
      <c r="E11" s="5" t="s">
        <v>38</v>
      </c>
      <c r="F11" s="4" t="s">
        <v>52</v>
      </c>
      <c r="G11" s="3">
        <v>0</v>
      </c>
      <c r="H11" s="9">
        <v>20</v>
      </c>
    </row>
    <row r="12" spans="1:10" x14ac:dyDescent="0.25">
      <c r="A12" s="4" t="s">
        <v>4</v>
      </c>
      <c r="B12" s="4" t="s">
        <v>23</v>
      </c>
      <c r="C12" s="4" t="s">
        <v>33</v>
      </c>
      <c r="D12" s="5">
        <f>31/(1000*1000*1000)</f>
        <v>3.1E-8</v>
      </c>
      <c r="E12" s="5" t="s">
        <v>39</v>
      </c>
      <c r="F12" s="4" t="s">
        <v>53</v>
      </c>
      <c r="G12" s="3">
        <v>0</v>
      </c>
      <c r="H12" s="9">
        <v>20</v>
      </c>
    </row>
    <row r="13" spans="1:10" x14ac:dyDescent="0.25">
      <c r="A13" s="4" t="s">
        <v>63</v>
      </c>
      <c r="B13" s="4" t="s">
        <v>23</v>
      </c>
      <c r="C13" s="4" t="s">
        <v>33</v>
      </c>
      <c r="D13" s="5">
        <f>31/(1000*1000*1000)</f>
        <v>3.1E-8</v>
      </c>
      <c r="E13" s="5" t="s">
        <v>39</v>
      </c>
      <c r="F13" s="4" t="s">
        <v>53</v>
      </c>
      <c r="G13" s="3">
        <v>0</v>
      </c>
      <c r="H13" s="9">
        <v>50</v>
      </c>
    </row>
    <row r="14" spans="1:10" x14ac:dyDescent="0.25">
      <c r="A14" s="4" t="s">
        <v>9</v>
      </c>
      <c r="B14" s="4" t="s">
        <v>23</v>
      </c>
      <c r="C14" s="4" t="s">
        <v>33</v>
      </c>
      <c r="D14" s="5">
        <f>12/(1000*1000*1000)</f>
        <v>1.2E-8</v>
      </c>
      <c r="E14" s="5" t="s">
        <v>40</v>
      </c>
      <c r="F14" s="4" t="s">
        <v>58</v>
      </c>
      <c r="G14" s="3">
        <v>0</v>
      </c>
      <c r="H14" s="9">
        <v>10000</v>
      </c>
    </row>
    <row r="15" spans="1:10" x14ac:dyDescent="0.25">
      <c r="A15" s="4" t="s">
        <v>10</v>
      </c>
      <c r="B15" s="4" t="s">
        <v>23</v>
      </c>
      <c r="C15" s="4" t="s">
        <v>33</v>
      </c>
      <c r="D15" s="5">
        <f>12/(1000*1000*1000)</f>
        <v>1.2E-8</v>
      </c>
      <c r="E15" s="5" t="s">
        <v>40</v>
      </c>
      <c r="F15" s="4" t="s">
        <v>59</v>
      </c>
      <c r="G15" s="3">
        <v>0</v>
      </c>
      <c r="H15" s="9">
        <v>500</v>
      </c>
    </row>
    <row r="16" spans="1:10" x14ac:dyDescent="0.25">
      <c r="A16" s="4" t="s">
        <v>5</v>
      </c>
      <c r="B16" s="4" t="s">
        <v>23</v>
      </c>
      <c r="C16" s="4" t="s">
        <v>33</v>
      </c>
      <c r="D16" s="5">
        <f>14/(1000*1000*1000)</f>
        <v>1.4E-8</v>
      </c>
      <c r="E16" s="5" t="s">
        <v>38</v>
      </c>
      <c r="F16" s="4" t="s">
        <v>54</v>
      </c>
      <c r="G16" s="3">
        <v>0</v>
      </c>
      <c r="H16" s="9">
        <v>500</v>
      </c>
    </row>
    <row r="17" spans="1:8" x14ac:dyDescent="0.25">
      <c r="A17" s="4" t="s">
        <v>6</v>
      </c>
      <c r="B17" s="4" t="s">
        <v>23</v>
      </c>
      <c r="C17" s="4" t="s">
        <v>33</v>
      </c>
      <c r="D17" s="5">
        <f>14/(1000*1000*1000)</f>
        <v>1.4E-8</v>
      </c>
      <c r="E17" s="5" t="s">
        <v>38</v>
      </c>
      <c r="F17" s="4" t="s">
        <v>55</v>
      </c>
      <c r="G17" s="3">
        <v>0</v>
      </c>
      <c r="H17" s="9">
        <v>500</v>
      </c>
    </row>
    <row r="18" spans="1:8" x14ac:dyDescent="0.25">
      <c r="A18" s="4" t="s">
        <v>7</v>
      </c>
      <c r="B18" s="4" t="s">
        <v>23</v>
      </c>
      <c r="C18" s="4" t="s">
        <v>33</v>
      </c>
      <c r="D18" s="5">
        <f>31/(1000*1000*1000)</f>
        <v>3.1E-8</v>
      </c>
      <c r="E18" s="5" t="s">
        <v>39</v>
      </c>
      <c r="F18" s="4" t="s">
        <v>56</v>
      </c>
      <c r="G18" s="3">
        <v>0</v>
      </c>
      <c r="H18" s="9">
        <v>500</v>
      </c>
    </row>
    <row r="19" spans="1:8" x14ac:dyDescent="0.25">
      <c r="A19" s="4" t="s">
        <v>8</v>
      </c>
      <c r="B19" s="4" t="s">
        <v>23</v>
      </c>
      <c r="C19" s="4" t="s">
        <v>33</v>
      </c>
      <c r="D19" s="5">
        <f>31/(1000*1000*1000)</f>
        <v>3.1E-8</v>
      </c>
      <c r="E19" s="5" t="s">
        <v>39</v>
      </c>
      <c r="F19" s="4" t="s">
        <v>57</v>
      </c>
      <c r="G19" s="3">
        <v>0</v>
      </c>
      <c r="H19" s="9">
        <v>100</v>
      </c>
    </row>
    <row r="20" spans="1:8" x14ac:dyDescent="0.25">
      <c r="A20" s="4" t="s">
        <v>11</v>
      </c>
      <c r="B20" s="4" t="s">
        <v>23</v>
      </c>
      <c r="C20" s="4" t="s">
        <v>33</v>
      </c>
      <c r="D20" s="5">
        <f>(12/50) / (1000*1000*1000)</f>
        <v>2.4E-10</v>
      </c>
      <c r="E20" s="5" t="s">
        <v>41</v>
      </c>
      <c r="F20" s="4" t="s">
        <v>60</v>
      </c>
      <c r="G20" s="3">
        <v>0</v>
      </c>
      <c r="H20" s="9">
        <v>60</v>
      </c>
    </row>
    <row r="21" spans="1:8" x14ac:dyDescent="0.25">
      <c r="A21" s="10" t="s">
        <v>28</v>
      </c>
      <c r="B21" s="10" t="s">
        <v>23</v>
      </c>
      <c r="C21" s="4" t="s">
        <v>33</v>
      </c>
      <c r="D21" s="11">
        <v>1</v>
      </c>
      <c r="E21" s="11" t="s">
        <v>38</v>
      </c>
      <c r="F21" s="10" t="s">
        <v>61</v>
      </c>
      <c r="G21" s="3">
        <v>0</v>
      </c>
      <c r="H21" s="6">
        <v>100</v>
      </c>
    </row>
    <row r="22" spans="1:8" x14ac:dyDescent="0.25">
      <c r="A22" s="10" t="s">
        <v>29</v>
      </c>
      <c r="B22" s="10" t="s">
        <v>23</v>
      </c>
      <c r="C22" s="4" t="s">
        <v>33</v>
      </c>
      <c r="D22" s="11">
        <v>1</v>
      </c>
      <c r="E22" s="11" t="s">
        <v>39</v>
      </c>
      <c r="F22" s="10" t="s">
        <v>62</v>
      </c>
      <c r="G22" s="3">
        <v>0</v>
      </c>
      <c r="H22" s="6">
        <v>25</v>
      </c>
    </row>
    <row r="23" spans="1:8" x14ac:dyDescent="0.25">
      <c r="A23" s="10" t="s">
        <v>30</v>
      </c>
      <c r="B23" s="10" t="s">
        <v>22</v>
      </c>
      <c r="C23" s="4" t="s">
        <v>33</v>
      </c>
      <c r="D23" s="11">
        <v>1</v>
      </c>
      <c r="E23" s="11" t="s">
        <v>42</v>
      </c>
      <c r="F23" s="10" t="s">
        <v>30</v>
      </c>
      <c r="G23" s="3">
        <v>0</v>
      </c>
      <c r="H23" s="6">
        <v>100000</v>
      </c>
    </row>
    <row r="24" spans="1:8" x14ac:dyDescent="0.25">
      <c r="A24" s="10" t="s">
        <v>31</v>
      </c>
      <c r="B24" s="10" t="s">
        <v>22</v>
      </c>
      <c r="C24" s="4" t="s">
        <v>33</v>
      </c>
      <c r="D24" s="11">
        <v>1</v>
      </c>
      <c r="E24" s="11" t="s">
        <v>42</v>
      </c>
      <c r="F24" s="10" t="s">
        <v>31</v>
      </c>
      <c r="G24" s="3">
        <v>0</v>
      </c>
      <c r="H24" s="6">
        <v>100</v>
      </c>
    </row>
    <row r="25" spans="1:8" x14ac:dyDescent="0.25">
      <c r="A25" s="10" t="s">
        <v>32</v>
      </c>
      <c r="B25" s="10" t="s">
        <v>23</v>
      </c>
      <c r="C25" s="4" t="s">
        <v>33</v>
      </c>
      <c r="D25" s="11">
        <v>1</v>
      </c>
      <c r="E25" s="11" t="s">
        <v>41</v>
      </c>
      <c r="F25" s="10" t="s">
        <v>32</v>
      </c>
      <c r="G25" s="3">
        <v>0</v>
      </c>
      <c r="H25" s="6">
        <v>225</v>
      </c>
    </row>
    <row r="26" spans="1:8" x14ac:dyDescent="0.25">
      <c r="A26" s="12" t="s">
        <v>66</v>
      </c>
      <c r="B26" s="10" t="s">
        <v>23</v>
      </c>
      <c r="C26" s="4" t="s">
        <v>33</v>
      </c>
      <c r="D26" s="5">
        <v>1</v>
      </c>
      <c r="E26" s="5" t="s">
        <v>38</v>
      </c>
      <c r="F26" s="12" t="s">
        <v>66</v>
      </c>
      <c r="G26" s="3">
        <v>0</v>
      </c>
      <c r="H26" s="6">
        <v>3000</v>
      </c>
    </row>
    <row r="27" spans="1:8" x14ac:dyDescent="0.25">
      <c r="A27" s="12" t="s">
        <v>67</v>
      </c>
      <c r="B27" s="10" t="s">
        <v>23</v>
      </c>
      <c r="C27" s="4" t="s">
        <v>33</v>
      </c>
      <c r="D27" s="5">
        <v>1</v>
      </c>
      <c r="E27" s="5" t="s">
        <v>39</v>
      </c>
      <c r="F27" s="12" t="s">
        <v>67</v>
      </c>
      <c r="G27" s="3">
        <v>0</v>
      </c>
      <c r="H27" s="6">
        <v>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sysadmin</cp:lastModifiedBy>
  <cp:lastPrinted>2015-02-09T06:19:15Z</cp:lastPrinted>
  <dcterms:created xsi:type="dcterms:W3CDTF">2014-12-05T01:30:41Z</dcterms:created>
  <dcterms:modified xsi:type="dcterms:W3CDTF">2019-11-10T06:14:01Z</dcterms:modified>
</cp:coreProperties>
</file>