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00065525\AppData\Local\Temp\scp56432\GIS_DATA\csiem-data-hub\git\data-governance\"/>
    </mc:Choice>
  </mc:AlternateContent>
  <xr:revisionPtr revIDLastSave="0" documentId="13_ncr:1_{44A79A30-7942-406C-A01C-3AEA4FA2FF14}" xr6:coauthVersionLast="47" xr6:coauthVersionMax="47" xr10:uidLastSave="{00000000-0000-0000-0000-000000000000}"/>
  <bookViews>
    <workbookView xWindow="-108" yWindow="-108" windowWidth="46296" windowHeight="25536" activeTab="1" xr2:uid="{00000000-000D-0000-FFFF-FFFF00000000}"/>
  </bookViews>
  <sheets>
    <sheet name="Information" sheetId="1" r:id="rId1"/>
    <sheet name="MASTER KEY" sheetId="2" r:id="rId2"/>
    <sheet name="IMOSSRS" sheetId="3" r:id="rId3"/>
    <sheet name="BOM-BARRA" sheetId="32" r:id="rId4"/>
    <sheet name="WWMSP1.1-WRF" sheetId="4" r:id="rId5"/>
    <sheet name="THEME2.2" sheetId="5" r:id="rId6"/>
    <sheet name="Model_TFV" sheetId="6" r:id="rId7"/>
    <sheet name="FPA-MQMP" sheetId="7" r:id="rId8"/>
    <sheet name="THEME5" sheetId="8" r:id="rId9"/>
    <sheet name="THEME5MET" sheetId="9" r:id="rId10"/>
    <sheet name="WWMSP5" sheetId="10" r:id="rId11"/>
    <sheet name="WWMSP3SGREST" sheetId="29" r:id="rId12"/>
    <sheet name="WWMSP5Waves" sheetId="30" r:id="rId13"/>
    <sheet name="BMT-SWAN" sheetId="31" r:id="rId14"/>
    <sheet name="WWMSP3SEDPSD" sheetId="28" r:id="rId15"/>
    <sheet name="THEME3CTD" sheetId="11" r:id="rId16"/>
    <sheet name="WWMSP2" sheetId="12" r:id="rId17"/>
    <sheet name="THEME2LIGHT" sheetId="13" r:id="rId18"/>
    <sheet name="MAFRL" sheetId="14" r:id="rId19"/>
    <sheet name="IMOSBGC" sheetId="15" r:id="rId20"/>
    <sheet name="IMOSPROFILE" sheetId="16" r:id="rId21"/>
    <sheet name="DWER" sheetId="17" r:id="rId22"/>
    <sheet name="DWERMOORING" sheetId="18" r:id="rId23"/>
    <sheet name="BOM" sheetId="19" r:id="rId24"/>
    <sheet name="DOT" sheetId="20" r:id="rId25"/>
    <sheet name="WWM" sheetId="21" r:id="rId26"/>
    <sheet name="JPPLAWAC" sheetId="22" r:id="rId27"/>
    <sheet name="UWA" sheetId="23" r:id="rId28"/>
    <sheet name="BMTBNA" sheetId="24" r:id="rId29"/>
    <sheet name="FPA_BMT" sheetId="25" r:id="rId30"/>
    <sheet name="WC_BMT" sheetId="26" r:id="rId31"/>
    <sheet name="SentientHubs" sheetId="27" r:id="rId32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2" l="1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10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<sst xmlns="http://schemas.openxmlformats.org/spreadsheetml/2006/main" count="5287" uniqueCount="2105">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</sst>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19" fillId="0" borderId="1"/>
  </cellStyleXfs>
  <cellXfs count="63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</cellXfs>
  <cellStyles count="2">
    <cellStyle name="Normal" xfId="0" builtinId="0"/>
    <cellStyle name="Normal 2" xfId="1" xr:uid="{59A5C029-1D82-48F1-A0DF-2AA18C01A0B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 x14ac:dyDescent="0.3"/>
  <cols>
    <col min="1" max="1" width="52.44140625" bestFit="1" customWidth="1"/>
  </cols>
  <sheetData>
    <row r="1" spans="1:1" ht="18.75" customHeight="1" x14ac:dyDescent="0.3"/>
    <row r="2" spans="1:1" ht="18.75" customHeight="1" x14ac:dyDescent="0.3"/>
    <row r="3" spans="1:1" ht="18.75" customHeight="1" x14ac:dyDescent="0.3">
      <c r="A3" t="s">
        <v>2023</v>
      </c>
    </row>
    <row r="4" spans="1:1" ht="18.75" customHeight="1" x14ac:dyDescent="0.3"/>
    <row r="5" spans="1:1" ht="18.75" customHeight="1" x14ac:dyDescent="0.3">
      <c r="A5" t="s">
        <v>2024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4.4" x14ac:dyDescent="0.3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844</v>
      </c>
      <c r="B2" s="4">
        <v>1</v>
      </c>
      <c r="C2" s="2" t="s">
        <v>268</v>
      </c>
      <c r="D2" t="str">
        <f>VLOOKUP(C2,'MASTER KEY'!$A$2:$B916,2,FALSE)</f>
        <v>Wind Speed</v>
      </c>
    </row>
    <row r="3" spans="1:5" ht="18.75" customHeight="1" x14ac:dyDescent="0.3">
      <c r="A3" t="s">
        <v>845</v>
      </c>
      <c r="B3" s="4">
        <v>1</v>
      </c>
      <c r="C3" s="2" t="s">
        <v>270</v>
      </c>
      <c r="D3" t="str">
        <f>VLOOKUP(C3,'MASTER KEY'!$A$2:$B917,2,FALSE)</f>
        <v>Wind Direction</v>
      </c>
    </row>
    <row r="4" spans="1:5" ht="18.75" customHeight="1" x14ac:dyDescent="0.3">
      <c r="A4" t="s">
        <v>846</v>
      </c>
      <c r="B4" s="4">
        <v>1</v>
      </c>
      <c r="C4" s="31" t="s">
        <v>847</v>
      </c>
      <c r="D4" t="str">
        <f>VLOOKUP(C4,'MASTER KEY'!$A$2:$B918,2,FALSE)</f>
        <v>Wind Direction (std)</v>
      </c>
    </row>
    <row r="5" spans="1:5" ht="18.75" customHeight="1" x14ac:dyDescent="0.3">
      <c r="A5" t="s">
        <v>848</v>
      </c>
      <c r="B5" s="4">
        <v>1</v>
      </c>
      <c r="C5" s="2" t="s">
        <v>343</v>
      </c>
      <c r="D5" t="str">
        <f>VLOOKUP(C5,'MASTER KEY'!$A$2:$B919,2,FALSE)</f>
        <v>Wind Speed (max)</v>
      </c>
    </row>
    <row r="6" spans="1:5" ht="18.75" customHeight="1" x14ac:dyDescent="0.3">
      <c r="A6" t="s">
        <v>849</v>
      </c>
      <c r="B6" s="4">
        <v>1</v>
      </c>
      <c r="C6" s="31" t="s">
        <v>850</v>
      </c>
      <c r="D6" t="str">
        <f>VLOOKUP(C6,'MASTER KEY'!$A$2:$B920,2,FALSE)</f>
        <v>Wind Speed (min)</v>
      </c>
    </row>
    <row r="7" spans="1:5" ht="18.75" customHeight="1" x14ac:dyDescent="0.3">
      <c r="A7" t="s">
        <v>851</v>
      </c>
      <c r="B7" s="4">
        <v>1</v>
      </c>
      <c r="C7" s="2" t="s">
        <v>382</v>
      </c>
      <c r="D7" t="str">
        <f>VLOOKUP(C7,'MASTER KEY'!$A$2:$B921,2,FALSE)</f>
        <v>Station Level Pressure</v>
      </c>
    </row>
    <row r="8" spans="1:5" ht="18.75" customHeight="1" x14ac:dyDescent="0.3">
      <c r="A8" t="s">
        <v>852</v>
      </c>
      <c r="B8" s="4">
        <v>1</v>
      </c>
      <c r="C8" s="31" t="s">
        <v>853</v>
      </c>
      <c r="D8" t="str">
        <f>VLOOKUP(C8,'MASTER KEY'!$A$2:$B922,2,FALSE)</f>
        <v>Station Level Pressure (max)</v>
      </c>
    </row>
    <row r="9" spans="1:5" ht="18.75" customHeight="1" x14ac:dyDescent="0.3">
      <c r="A9" t="s">
        <v>854</v>
      </c>
      <c r="B9" s="4">
        <v>1</v>
      </c>
      <c r="C9" s="31" t="s">
        <v>855</v>
      </c>
      <c r="D9" t="str">
        <f>VLOOKUP(C9,'MASTER KEY'!$A$2:$B923,2,FALSE)</f>
        <v>Station Level Pressure (min)</v>
      </c>
    </row>
    <row r="10" spans="1:5" ht="18.75" customHeight="1" x14ac:dyDescent="0.3">
      <c r="A10" t="s">
        <v>856</v>
      </c>
      <c r="B10" s="4">
        <v>1</v>
      </c>
      <c r="C10" s="31" t="s">
        <v>857</v>
      </c>
      <c r="D10" t="str">
        <f>VLOOKUP(C10,'MASTER KEY'!$A$2:$B924,2,FALSE)</f>
        <v>Station Level Pressure (std)</v>
      </c>
    </row>
    <row r="11" spans="1:5" ht="18.75" customHeight="1" x14ac:dyDescent="0.3">
      <c r="A11" t="s">
        <v>858</v>
      </c>
      <c r="B11" s="4">
        <v>1</v>
      </c>
      <c r="C11" s="31" t="s">
        <v>859</v>
      </c>
      <c r="D11" t="str">
        <f>VLOOKUP(C11,'MASTER KEY'!$A$2:$B925,2,FALSE)</f>
        <v>Surface Solar Irradiance</v>
      </c>
    </row>
    <row r="12" spans="1:5" ht="18.75" customHeight="1" x14ac:dyDescent="0.3">
      <c r="A12" t="s">
        <v>860</v>
      </c>
      <c r="B12" s="4">
        <v>1</v>
      </c>
      <c r="C12" s="31" t="s">
        <v>861</v>
      </c>
      <c r="D12" t="str">
        <f>VLOOKUP(C12,'MASTER KEY'!$A$2:$B926,2,FALSE)</f>
        <v>Surface Solar Irradiance (max)</v>
      </c>
    </row>
    <row r="13" spans="1:5" ht="18.75" customHeight="1" x14ac:dyDescent="0.3">
      <c r="A13" t="s">
        <v>862</v>
      </c>
      <c r="B13" s="4">
        <v>1</v>
      </c>
      <c r="C13" s="31" t="s">
        <v>863</v>
      </c>
      <c r="D13" t="str">
        <f>VLOOKUP(C13,'MASTER KEY'!$A$2:$B927,2,FALSE)</f>
        <v>Surface Solar Irradiance (min)</v>
      </c>
    </row>
    <row r="14" spans="1:5" ht="18.75" customHeight="1" x14ac:dyDescent="0.3">
      <c r="A14" t="s">
        <v>864</v>
      </c>
      <c r="B14" s="4">
        <v>1</v>
      </c>
      <c r="C14" s="31" t="s">
        <v>865</v>
      </c>
      <c r="D14" t="str">
        <f>VLOOKUP(C14,'MASTER KEY'!$A$2:$B928,2,FALSE)</f>
        <v>Surface Solar Irradiance (std)</v>
      </c>
    </row>
    <row r="15" spans="1:5" ht="18.75" customHeight="1" x14ac:dyDescent="0.3">
      <c r="A15" t="s">
        <v>866</v>
      </c>
      <c r="B15" s="4">
        <v>1</v>
      </c>
      <c r="C15" s="2" t="s">
        <v>424</v>
      </c>
      <c r="D15" t="str">
        <f>VLOOKUP(C15,'MASTER KEY'!$A$2:$B929,2,FALSE)</f>
        <v>Surface Photosynthetically Active Photon Flux</v>
      </c>
    </row>
    <row r="16" spans="1:5" ht="18.75" customHeight="1" x14ac:dyDescent="0.3">
      <c r="A16" t="s">
        <v>867</v>
      </c>
      <c r="B16" s="4">
        <v>1</v>
      </c>
      <c r="C16" s="31" t="s">
        <v>868</v>
      </c>
      <c r="D16" t="str">
        <f>VLOOKUP(C16,'MASTER KEY'!$A$2:$B930,2,FALSE)</f>
        <v>Surface Photosynthetically Active Photon Flux (max)</v>
      </c>
    </row>
    <row r="17" spans="1:5" ht="18.75" customHeight="1" x14ac:dyDescent="0.3">
      <c r="A17" t="s">
        <v>869</v>
      </c>
      <c r="B17" s="4">
        <v>1</v>
      </c>
      <c r="C17" s="31" t="s">
        <v>870</v>
      </c>
      <c r="D17" t="str">
        <f>VLOOKUP(C17,'MASTER KEY'!$A$2:$B931,2,FALSE)</f>
        <v>Surface Photosynthetically Active Photon Flux (min)</v>
      </c>
    </row>
    <row r="18" spans="1:5" ht="18.75" customHeight="1" x14ac:dyDescent="0.3">
      <c r="A18" t="s">
        <v>871</v>
      </c>
      <c r="B18" s="4">
        <v>1</v>
      </c>
      <c r="C18" s="31" t="s">
        <v>275</v>
      </c>
      <c r="D18" t="str">
        <f>VLOOKUP(C18,'MASTER KEY'!$A$2:$B932,2,FALSE)</f>
        <v>Surface Photosynthetically Active Photon Flux (std)</v>
      </c>
    </row>
    <row r="19" spans="1:5" ht="18.75" customHeight="1" x14ac:dyDescent="0.3">
      <c r="A19" t="s">
        <v>872</v>
      </c>
      <c r="B19" s="4">
        <f>4*24</f>
        <v>96</v>
      </c>
      <c r="C19" s="31" t="s">
        <v>873</v>
      </c>
      <c r="D19" t="str">
        <f>VLOOKUP(C19,'MASTER KEY'!$A$2:$B933,2,FALSE)</f>
        <v>Daily Solar Irradiance</v>
      </c>
      <c r="E19" t="s">
        <v>874</v>
      </c>
    </row>
    <row r="20" spans="1:5" ht="18.75" customHeight="1" x14ac:dyDescent="0.3">
      <c r="A20" t="s">
        <v>875</v>
      </c>
      <c r="B20" s="4">
        <f>4*24</f>
        <v>96</v>
      </c>
      <c r="C20" s="31" t="s">
        <v>804</v>
      </c>
      <c r="D20" t="str">
        <f>VLOOKUP(C20,'MASTER KEY'!$A$2:$B934,2,FALSE)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4.4" x14ac:dyDescent="0.3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820</v>
      </c>
      <c r="B2" s="4">
        <v>1</v>
      </c>
      <c r="C2" s="2" t="s">
        <v>821</v>
      </c>
      <c r="D2" t="str">
        <f>VLOOKUP(C2,'MASTER KEY'!$A$2:$B913,2,FALSE)</f>
        <v>UCUR (eastward velocity)</v>
      </c>
    </row>
    <row r="3" spans="1:5" ht="18.75" customHeight="1" x14ac:dyDescent="0.3">
      <c r="A3" t="s">
        <v>822</v>
      </c>
      <c r="B3" s="4">
        <v>1</v>
      </c>
      <c r="C3" s="2" t="s">
        <v>823</v>
      </c>
      <c r="D3" t="str">
        <f>VLOOKUP(C3,'MASTER KEY'!$A$2:$B914,2,FALSE)</f>
        <v>VCUR (northward velocity)</v>
      </c>
    </row>
    <row r="4" spans="1:5" ht="18.75" customHeight="1" x14ac:dyDescent="0.3">
      <c r="A4" t="s">
        <v>824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5" ht="18.75" customHeight="1" x14ac:dyDescent="0.3">
      <c r="A5" t="s">
        <v>825</v>
      </c>
      <c r="B5" s="4">
        <v>1</v>
      </c>
      <c r="C5" s="2" t="s">
        <v>236</v>
      </c>
      <c r="D5" t="str">
        <f>VLOOKUP(C5,'MASTER KEY'!$A$2:$B916,2,FALSE)</f>
        <v>Salinity</v>
      </c>
    </row>
    <row r="6" spans="1:5" ht="18.75" customHeight="1" x14ac:dyDescent="0.3">
      <c r="A6" t="s">
        <v>826</v>
      </c>
      <c r="B6" s="4">
        <v>1</v>
      </c>
      <c r="C6" s="2" t="s">
        <v>827</v>
      </c>
      <c r="D6" t="str">
        <f>VLOOKUP(C6,'MASTER KEY'!$A$2:$B917,2,FALSE)</f>
        <v>SPEED_OF_SOUND</v>
      </c>
    </row>
    <row r="7" spans="1:5" ht="18.75" customHeight="1" x14ac:dyDescent="0.3">
      <c r="A7" t="s">
        <v>828</v>
      </c>
      <c r="B7" s="4">
        <v>1</v>
      </c>
      <c r="C7" s="2" t="s">
        <v>317</v>
      </c>
      <c r="D7" t="str">
        <f>VLOOKUP(C7,'MASTER KEY'!$A$2:$B918,2,FALSE)</f>
        <v>HEADING</v>
      </c>
    </row>
    <row r="8" spans="1:5" ht="18.75" customHeight="1" x14ac:dyDescent="0.3">
      <c r="A8" t="s">
        <v>829</v>
      </c>
      <c r="B8" s="4">
        <v>1</v>
      </c>
      <c r="C8" s="2" t="s">
        <v>319</v>
      </c>
      <c r="D8" t="str">
        <f>VLOOKUP(C8,'MASTER KEY'!$A$2:$B919,2,FALSE)</f>
        <v>Pitch</v>
      </c>
    </row>
    <row r="9" spans="1:5" ht="18.75" customHeight="1" x14ac:dyDescent="0.3">
      <c r="A9" t="s">
        <v>830</v>
      </c>
      <c r="B9" s="4">
        <v>1</v>
      </c>
      <c r="C9" s="2" t="s">
        <v>321</v>
      </c>
      <c r="D9" t="str">
        <f>VLOOKUP(C9,'MASTER KEY'!$A$2:$B920,2,FALSE)</f>
        <v>ROLL</v>
      </c>
    </row>
    <row r="10" spans="1:5" ht="18.75" customHeight="1" x14ac:dyDescent="0.3">
      <c r="A10" t="s">
        <v>831</v>
      </c>
      <c r="B10" s="4">
        <v>1</v>
      </c>
      <c r="C10" s="2" t="s">
        <v>832</v>
      </c>
      <c r="D10" t="str">
        <f>VLOOKUP(C10,'MASTER KEY'!$A$2:$B921,2,FALSE)</f>
        <v>PRESSURE_SENSOR_DEPTH</v>
      </c>
    </row>
    <row r="11" spans="1:5" ht="18.75" customHeight="1" x14ac:dyDescent="0.3">
      <c r="A11" t="s">
        <v>833</v>
      </c>
      <c r="B11" s="4">
        <v>1</v>
      </c>
      <c r="C11" s="2" t="s">
        <v>395</v>
      </c>
      <c r="D11" t="str">
        <f>VLOOKUP(C11,'MASTER KEY'!$A$2:$B922,2,FALSE)</f>
        <v>Dissolved Oxygen</v>
      </c>
    </row>
    <row r="12" spans="1:5" ht="18.75" customHeight="1" x14ac:dyDescent="0.3">
      <c r="A12" t="s">
        <v>834</v>
      </c>
      <c r="B12" s="4">
        <v>1</v>
      </c>
      <c r="C12" s="2" t="s">
        <v>423</v>
      </c>
      <c r="D12" t="str">
        <f>VLOOKUP(C12,'MASTER KEY'!$A$2:$B923,2,FALSE)</f>
        <v>Photosynthetically Active Photon Flux</v>
      </c>
    </row>
    <row r="13" spans="1:5" ht="18.75" customHeight="1" x14ac:dyDescent="0.3">
      <c r="A13" t="s">
        <v>835</v>
      </c>
      <c r="B13" s="4">
        <v>1</v>
      </c>
      <c r="C13" s="2" t="s">
        <v>836</v>
      </c>
      <c r="D13" t="str">
        <f>VLOOKUP(C13,'MASTER KEY'!$A$2:$B924,2,FALSE)</f>
        <v>ACCELERATIONX</v>
      </c>
    </row>
    <row r="14" spans="1:5" ht="18.75" customHeight="1" x14ac:dyDescent="0.3">
      <c r="A14" t="s">
        <v>837</v>
      </c>
      <c r="B14" s="4">
        <v>1</v>
      </c>
      <c r="C14" s="2" t="s">
        <v>838</v>
      </c>
      <c r="D14" t="str">
        <f>VLOOKUP(C14,'MASTER KEY'!$A$2:$B925,2,FALSE)</f>
        <v>ACCELERATIONY</v>
      </c>
    </row>
    <row r="15" spans="1:5" ht="18.75" customHeight="1" x14ac:dyDescent="0.3">
      <c r="A15" t="s">
        <v>839</v>
      </c>
      <c r="B15" s="4">
        <v>1</v>
      </c>
      <c r="C15" s="2" t="s">
        <v>840</v>
      </c>
      <c r="D15" t="str">
        <f>VLOOKUP(C15,'MASTER KEY'!$A$2:$B926,2,FALSE)</f>
        <v>ACCELERATIONZ</v>
      </c>
    </row>
    <row r="16" spans="1:5" ht="18.75" customHeight="1" x14ac:dyDescent="0.3">
      <c r="A16" t="s">
        <v>841</v>
      </c>
      <c r="B16" s="4">
        <v>1</v>
      </c>
      <c r="C16" s="2" t="s">
        <v>278</v>
      </c>
      <c r="D16" t="str">
        <f>VLOOKUP(C16,'MASTER KEY'!$A$2:$B927,2,FALSE)</f>
        <v>Depth</v>
      </c>
      <c r="E16" s="7" t="s">
        <v>842</v>
      </c>
    </row>
    <row r="17" spans="1:4" ht="18.75" customHeight="1" x14ac:dyDescent="0.3">
      <c r="A17" t="s">
        <v>843</v>
      </c>
      <c r="B17" s="4">
        <v>1</v>
      </c>
      <c r="C17" s="2" t="s">
        <v>502</v>
      </c>
      <c r="D17" t="str">
        <f>VLOOKUP(C17,'MASTER KEY'!$A$2:$B928,2,FALSE)</f>
        <v>PRESSURE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defaultRowHeight="14.4" x14ac:dyDescent="0.3"/>
  <cols>
    <col min="1" max="1" width="44.5546875" bestFit="1" customWidth="1"/>
    <col min="2" max="2" width="4.88671875" bestFit="1" customWidth="1"/>
    <col min="3" max="4" width="8.5546875" bestFit="1" customWidth="1"/>
    <col min="5" max="5" width="5.5546875" bestFit="1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" t="s">
        <v>2035</v>
      </c>
      <c r="B2">
        <v>1</v>
      </c>
      <c r="C2" s="6" t="s">
        <v>971</v>
      </c>
      <c r="D2" s="6" t="s">
        <v>2035</v>
      </c>
      <c r="E2" s="6"/>
    </row>
    <row r="3" spans="1:5" x14ac:dyDescent="0.3">
      <c r="A3" s="6" t="s">
        <v>2036</v>
      </c>
      <c r="B3">
        <v>1</v>
      </c>
      <c r="C3" s="6" t="s">
        <v>973</v>
      </c>
      <c r="D3" s="6" t="s">
        <v>2036</v>
      </c>
      <c r="E3" s="6"/>
    </row>
    <row r="4" spans="1:5" x14ac:dyDescent="0.3">
      <c r="A4" s="6" t="s">
        <v>2037</v>
      </c>
      <c r="B4">
        <v>1</v>
      </c>
      <c r="C4" s="6" t="s">
        <v>975</v>
      </c>
      <c r="D4" s="6" t="s">
        <v>2037</v>
      </c>
      <c r="E4" s="6"/>
    </row>
    <row r="5" spans="1:5" x14ac:dyDescent="0.3">
      <c r="A5" s="6" t="s">
        <v>2038</v>
      </c>
      <c r="B5">
        <v>1</v>
      </c>
      <c r="C5" s="6" t="s">
        <v>977</v>
      </c>
      <c r="D5" s="6" t="s">
        <v>2038</v>
      </c>
      <c r="E5" s="6"/>
    </row>
    <row r="6" spans="1:5" x14ac:dyDescent="0.3">
      <c r="A6" s="6" t="s">
        <v>2039</v>
      </c>
      <c r="B6">
        <v>1</v>
      </c>
      <c r="C6" s="6" t="s">
        <v>979</v>
      </c>
      <c r="D6" s="6" t="s">
        <v>2039</v>
      </c>
      <c r="E6" s="6"/>
    </row>
    <row r="7" spans="1:5" x14ac:dyDescent="0.3">
      <c r="A7" s="6" t="s">
        <v>2040</v>
      </c>
      <c r="B7">
        <v>1</v>
      </c>
      <c r="C7" s="6" t="s">
        <v>981</v>
      </c>
      <c r="D7" s="6" t="s">
        <v>2040</v>
      </c>
      <c r="E7" s="6"/>
    </row>
    <row r="8" spans="1:5" x14ac:dyDescent="0.3">
      <c r="A8" s="6" t="s">
        <v>2041</v>
      </c>
      <c r="B8">
        <v>1</v>
      </c>
      <c r="C8" s="6" t="s">
        <v>983</v>
      </c>
      <c r="D8" s="6" t="s">
        <v>2041</v>
      </c>
      <c r="E8" s="6"/>
    </row>
    <row r="9" spans="1:5" x14ac:dyDescent="0.3">
      <c r="A9" s="6" t="s">
        <v>2042</v>
      </c>
      <c r="B9">
        <v>1</v>
      </c>
      <c r="C9" s="6" t="s">
        <v>985</v>
      </c>
      <c r="D9" s="6" t="s">
        <v>2042</v>
      </c>
      <c r="E9" s="6"/>
    </row>
    <row r="10" spans="1:5" x14ac:dyDescent="0.3">
      <c r="A10" s="6" t="s">
        <v>2043</v>
      </c>
      <c r="B10">
        <v>1</v>
      </c>
      <c r="C10" s="6" t="s">
        <v>987</v>
      </c>
      <c r="D10" s="6" t="s">
        <v>2043</v>
      </c>
      <c r="E10" s="6"/>
    </row>
    <row r="11" spans="1:5" x14ac:dyDescent="0.3">
      <c r="A11" s="6" t="s">
        <v>2044</v>
      </c>
      <c r="B11">
        <v>1</v>
      </c>
      <c r="C11" s="6" t="s">
        <v>989</v>
      </c>
      <c r="D11" s="6" t="s">
        <v>2044</v>
      </c>
      <c r="E11" s="6"/>
    </row>
    <row r="12" spans="1:5" x14ac:dyDescent="0.3">
      <c r="A12" s="6" t="s">
        <v>2046</v>
      </c>
      <c r="B12">
        <v>1</v>
      </c>
      <c r="C12" s="6" t="s">
        <v>2045</v>
      </c>
      <c r="D12" s="6" t="s">
        <v>2046</v>
      </c>
      <c r="E12" s="6"/>
    </row>
    <row r="13" spans="1:5" x14ac:dyDescent="0.3">
      <c r="A13" s="6" t="s">
        <v>2048</v>
      </c>
      <c r="B13">
        <v>1</v>
      </c>
      <c r="C13" s="6" t="s">
        <v>2047</v>
      </c>
      <c r="D13" s="6" t="s">
        <v>2048</v>
      </c>
      <c r="E13" s="6"/>
    </row>
    <row r="14" spans="1:5" x14ac:dyDescent="0.3">
      <c r="A14" s="6" t="s">
        <v>2050</v>
      </c>
      <c r="B14">
        <v>1</v>
      </c>
      <c r="C14" s="6" t="s">
        <v>2049</v>
      </c>
      <c r="D14" s="6" t="s">
        <v>2050</v>
      </c>
      <c r="E14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defaultRowHeight="14.4" x14ac:dyDescent="0.3"/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301</v>
      </c>
      <c r="B2">
        <v>1</v>
      </c>
      <c r="C2" s="6" t="s">
        <v>250</v>
      </c>
      <c r="D2" t="str">
        <f>VLOOKUP(C2,'MASTER KEY'!$A$2:$B1212,2,TRUE)</f>
        <v>Significant Wave Height</v>
      </c>
    </row>
    <row r="3" spans="1:5" x14ac:dyDescent="0.3">
      <c r="A3" t="s">
        <v>302</v>
      </c>
      <c r="B3">
        <v>1</v>
      </c>
      <c r="C3" s="6" t="s">
        <v>255</v>
      </c>
      <c r="D3" t="str">
        <f>VLOOKUP(C3,'MASTER KEY'!$A$2:$B1212,2,TRUE)</f>
        <v>Peak Wave Direction</v>
      </c>
    </row>
    <row r="4" spans="1:5" x14ac:dyDescent="0.3">
      <c r="A4" t="s">
        <v>303</v>
      </c>
      <c r="B4">
        <v>1</v>
      </c>
      <c r="C4" s="6" t="s">
        <v>248</v>
      </c>
      <c r="D4" t="str">
        <f>VLOOKUP(C4,'MASTER KEY'!$A$2:$B1212,2,TRUE)</f>
        <v>Peak Wave Period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RowHeight="14.4" x14ac:dyDescent="0.3"/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2054</v>
      </c>
      <c r="B2">
        <v>1</v>
      </c>
      <c r="C2" s="6" t="s">
        <v>255</v>
      </c>
      <c r="D2" t="str">
        <f>VLOOKUP(C2,'MASTER KEY'!$A$2:$B1212,2,TRUE)</f>
        <v>Peak Wave Direction</v>
      </c>
    </row>
    <row r="3" spans="1:5" x14ac:dyDescent="0.3">
      <c r="A3" t="s">
        <v>301</v>
      </c>
      <c r="B3">
        <v>1</v>
      </c>
      <c r="C3" s="6" t="s">
        <v>250</v>
      </c>
      <c r="D3" t="str">
        <f>VLOOKUP(C3,'MASTER KEY'!$A$2:$B1212,2,TRUE)</f>
        <v>Significant Wave Height</v>
      </c>
    </row>
    <row r="4" spans="1:5" x14ac:dyDescent="0.3">
      <c r="A4" t="s">
        <v>2055</v>
      </c>
      <c r="B4">
        <v>1</v>
      </c>
      <c r="C4" s="6" t="s">
        <v>248</v>
      </c>
      <c r="D4" t="str">
        <f>VLOOKUP(C4,'MASTER KEY'!$A$2:$B1212,2,TRUE)</f>
        <v>Peak Wave Period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defaultRowHeight="14.4" x14ac:dyDescent="0.3"/>
  <cols>
    <col min="1" max="1" width="44.5546875" bestFit="1" customWidth="1"/>
    <col min="2" max="2" width="4.88671875" bestFit="1" customWidth="1"/>
    <col min="3" max="3" width="8.5546875" bestFit="1" customWidth="1"/>
    <col min="4" max="4" width="49.5546875" customWidth="1"/>
    <col min="5" max="5" width="5.5546875" bestFit="1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" t="s">
        <v>2035</v>
      </c>
      <c r="B2">
        <v>1</v>
      </c>
      <c r="C2" s="6" t="s">
        <v>971</v>
      </c>
      <c r="D2" s="6" t="str">
        <f>VLOOKUP(C2,'MASTER KEY'!$A$2:$B1211,2,TRUE)</f>
        <v>Part. sz (W'worth) - Clay &lt;4um (%)</v>
      </c>
      <c r="E2" s="6"/>
    </row>
    <row r="3" spans="1:5" x14ac:dyDescent="0.3">
      <c r="A3" s="6" t="s">
        <v>2036</v>
      </c>
      <c r="B3">
        <v>1</v>
      </c>
      <c r="C3" s="6" t="s">
        <v>973</v>
      </c>
      <c r="D3" s="6" t="str">
        <f>VLOOKUP(C3,'MASTER KEY'!$A$2:$B1212,2,TRUE)</f>
        <v>Part. sz (W'worth) - Silt v fine silt &gt;4 - &lt;8um (%)</v>
      </c>
      <c r="E3" s="6"/>
    </row>
    <row r="4" spans="1:5" x14ac:dyDescent="0.3">
      <c r="A4" s="6" t="s">
        <v>2037</v>
      </c>
      <c r="B4">
        <v>1</v>
      </c>
      <c r="C4" s="6" t="s">
        <v>975</v>
      </c>
      <c r="D4" s="6" t="str">
        <f>VLOOKUP(C4,'MASTER KEY'!$A$2:$B1213,2,TRUE)</f>
        <v>Part. sz (W''worth) - Silt fine silt &gt;8 - &lt;16um (%)</v>
      </c>
      <c r="E4" s="6"/>
    </row>
    <row r="5" spans="1:5" x14ac:dyDescent="0.3">
      <c r="A5" s="6" t="s">
        <v>2038</v>
      </c>
      <c r="B5">
        <v>1</v>
      </c>
      <c r="C5" s="6" t="s">
        <v>977</v>
      </c>
      <c r="D5" s="6" t="str">
        <f>VLOOKUP(C5,'MASTER KEY'!$A$2:$B1214,2,TRUE)</f>
        <v>Part. sz (W''worth) - Silt medium &gt;16 - &lt;31um (%)</v>
      </c>
      <c r="E5" s="6"/>
    </row>
    <row r="6" spans="1:5" x14ac:dyDescent="0.3">
      <c r="A6" s="6" t="s">
        <v>2039</v>
      </c>
      <c r="B6">
        <v>1</v>
      </c>
      <c r="C6" s="6" t="s">
        <v>979</v>
      </c>
      <c r="D6" s="6" t="str">
        <f>VLOOKUP(C6,'MASTER KEY'!$A$2:$B1215,2,TRUE)</f>
        <v>Part. sz (W''worth) - Silt coarse &gt;31 - &lt;63um (%)</v>
      </c>
      <c r="E6" s="6"/>
    </row>
    <row r="7" spans="1:5" x14ac:dyDescent="0.3">
      <c r="A7" s="6" t="s">
        <v>2040</v>
      </c>
      <c r="B7">
        <v>1</v>
      </c>
      <c r="C7" s="6" t="s">
        <v>981</v>
      </c>
      <c r="D7" s="6" t="str">
        <f>VLOOKUP(C7,'MASTER KEY'!$A$2:$B1216,2,TRUE)</f>
        <v>Part. sz (W''worth) - Silt  &gt;4 - &lt;63um (%)</v>
      </c>
      <c r="E7" s="6"/>
    </row>
    <row r="8" spans="1:5" x14ac:dyDescent="0.3">
      <c r="A8" s="6" t="s">
        <v>2041</v>
      </c>
      <c r="B8">
        <v>1</v>
      </c>
      <c r="C8" s="6" t="s">
        <v>983</v>
      </c>
      <c r="D8" s="6" t="str">
        <f>VLOOKUP(C8,'MASTER KEY'!$A$2:$B1217,2,TRUE)</f>
        <v>Part. sz (W'worth) - Sand v fine &gt;63 - &lt;=125um (%)</v>
      </c>
      <c r="E8" s="6"/>
    </row>
    <row r="9" spans="1:5" x14ac:dyDescent="0.3">
      <c r="A9" s="6" t="s">
        <v>2042</v>
      </c>
      <c r="B9">
        <v>1</v>
      </c>
      <c r="C9" s="6" t="s">
        <v>985</v>
      </c>
      <c r="D9" s="6" t="str">
        <f>VLOOKUP(C9,'MASTER KEY'!$A$2:$B1218,2,TRUE)</f>
        <v>Part. sz (W'worth) - Sand fine &gt;125 - &lt;=250um (%)</v>
      </c>
      <c r="E9" s="6"/>
    </row>
    <row r="10" spans="1:5" x14ac:dyDescent="0.3">
      <c r="A10" s="6" t="s">
        <v>2043</v>
      </c>
      <c r="B10">
        <v>1</v>
      </c>
      <c r="C10" s="6" t="s">
        <v>987</v>
      </c>
      <c r="D10" s="6" t="str">
        <f>VLOOKUP(C10,'MASTER KEY'!$A$2:$B1219,2,TRUE)</f>
        <v>Part. sz (W'worth) - Sand med &gt;250 - &lt;=500um (%)</v>
      </c>
      <c r="E10" s="6"/>
    </row>
    <row r="11" spans="1:5" x14ac:dyDescent="0.3">
      <c r="A11" s="6" t="s">
        <v>2044</v>
      </c>
      <c r="B11">
        <v>1</v>
      </c>
      <c r="C11" s="6" t="s">
        <v>989</v>
      </c>
      <c r="D11" s="6" t="str">
        <f>VLOOKUP(C11,'MASTER KEY'!$A$2:$B1220,2,TRUE)</f>
        <v>Part. sz (W'worth) - Sand coarse &gt;500um-&lt;=1mm (%)</v>
      </c>
      <c r="E11" s="6"/>
    </row>
    <row r="12" spans="1:5" x14ac:dyDescent="0.3">
      <c r="A12" s="6" t="s">
        <v>2046</v>
      </c>
      <c r="B12">
        <v>1</v>
      </c>
      <c r="C12" s="6" t="s">
        <v>2045</v>
      </c>
      <c r="D12" s="6" t="str">
        <f>VLOOKUP(C12,'MASTER KEY'!$A$2:$B1221,2,TRUE)</f>
        <v>Part. sz (W'worth) - Sand v coarse &gt;1 - &lt;=2mm (%)</v>
      </c>
      <c r="E12" s="6"/>
    </row>
    <row r="13" spans="1:5" x14ac:dyDescent="0.3">
      <c r="A13" s="6" t="s">
        <v>2048</v>
      </c>
      <c r="B13">
        <v>1</v>
      </c>
      <c r="C13" s="6" t="s">
        <v>2047</v>
      </c>
      <c r="D13" s="6" t="str">
        <f>VLOOKUP(C13,'MASTER KEY'!$A$2:$B1222,2,TRUE)</f>
        <v>Part. sz (W''worth) - Sand &gt;63 - &lt;2000um (%)</v>
      </c>
      <c r="E13" s="6"/>
    </row>
    <row r="14" spans="1:5" x14ac:dyDescent="0.3">
      <c r="A14" s="6" t="s">
        <v>2050</v>
      </c>
      <c r="B14">
        <v>1</v>
      </c>
      <c r="C14" s="6" t="s">
        <v>2049</v>
      </c>
      <c r="D14" s="6" t="str">
        <f>VLOOKUP(C14,'MASTER KEY'!$A$2:$B1223,2,TRUE)</f>
        <v>Part. sz (W'worth) - Gravel &gt;2mm (%)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 x14ac:dyDescent="0.3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807</v>
      </c>
      <c r="B2" s="4">
        <v>1</v>
      </c>
      <c r="C2" s="31" t="s">
        <v>808</v>
      </c>
      <c r="D2" t="str">
        <f>VLOOKUP(C2,'MASTER KEY'!$A$2:$B916,2,FALSE)</f>
        <v>Fluorescence</v>
      </c>
    </row>
    <row r="3" spans="1:4" ht="18.75" customHeight="1" x14ac:dyDescent="0.3">
      <c r="A3" t="s">
        <v>809</v>
      </c>
      <c r="B3" s="4">
        <v>1</v>
      </c>
      <c r="C3" s="2" t="s">
        <v>658</v>
      </c>
      <c r="D3" t="str">
        <f>VLOOKUP(C3,'MASTER KEY'!$A$2:$B917,2,FALSE)</f>
        <v>Light Attenuation Coefficient</v>
      </c>
    </row>
    <row r="4" spans="1:4" ht="18.75" customHeight="1" x14ac:dyDescent="0.3">
      <c r="A4" t="s">
        <v>810</v>
      </c>
      <c r="B4" s="4">
        <v>1</v>
      </c>
      <c r="C4" s="2" t="s">
        <v>427</v>
      </c>
      <c r="D4" t="str">
        <f>VLOOKUP(C4,'MASTER KEY'!$A$2:$B918,2,FALSE)</f>
        <v>Specific Conductivity</v>
      </c>
    </row>
    <row r="5" spans="1:4" ht="18.75" customHeight="1" x14ac:dyDescent="0.3">
      <c r="A5" t="s">
        <v>811</v>
      </c>
      <c r="B5" s="4">
        <v>1</v>
      </c>
      <c r="C5" s="2" t="s">
        <v>523</v>
      </c>
      <c r="D5" t="str">
        <f>VLOOKUP(C5,'MASTER KEY'!$A$2:$B919,2,FALSE)</f>
        <v>Density</v>
      </c>
    </row>
    <row r="6" spans="1:4" ht="18.75" customHeight="1" x14ac:dyDescent="0.3">
      <c r="A6" t="s">
        <v>812</v>
      </c>
      <c r="B6" s="4">
        <v>1</v>
      </c>
      <c r="C6" s="2" t="s">
        <v>397</v>
      </c>
      <c r="D6" t="str">
        <f>VLOOKUP(C6,'MASTER KEY'!$A$2:$B920,2,FALSE)</f>
        <v>O2 Saturation</v>
      </c>
    </row>
    <row r="7" spans="1:4" ht="18.75" customHeight="1" x14ac:dyDescent="0.3">
      <c r="A7" t="s">
        <v>813</v>
      </c>
      <c r="B7" s="4">
        <v>1</v>
      </c>
      <c r="C7" s="2" t="s">
        <v>395</v>
      </c>
      <c r="D7" t="str">
        <f>VLOOKUP(C7,'MASTER KEY'!$A$2:$B921,2,FALSE)</f>
        <v>Dissolved Oxygen</v>
      </c>
    </row>
    <row r="8" spans="1:4" ht="18.75" customHeight="1" x14ac:dyDescent="0.3">
      <c r="A8" t="s">
        <v>814</v>
      </c>
      <c r="B8" s="4">
        <v>1</v>
      </c>
      <c r="C8" s="2" t="s">
        <v>236</v>
      </c>
      <c r="D8" t="str">
        <f>VLOOKUP(C8,'MASTER KEY'!$A$2:$B922,2,FALSE)</f>
        <v>Salinity</v>
      </c>
    </row>
    <row r="9" spans="1:4" ht="18.75" customHeight="1" x14ac:dyDescent="0.3">
      <c r="A9" t="s">
        <v>815</v>
      </c>
      <c r="B9" s="4">
        <v>1</v>
      </c>
      <c r="C9" s="2" t="s">
        <v>470</v>
      </c>
      <c r="D9" t="str">
        <f>VLOOKUP(C9,'MASTER KEY'!$A$2:$B923,2,FALSE)</f>
        <v>Secchi Depth</v>
      </c>
    </row>
    <row r="10" spans="1:4" ht="18.75" customHeight="1" x14ac:dyDescent="0.3">
      <c r="A10" t="s">
        <v>816</v>
      </c>
      <c r="B10" s="4">
        <v>1</v>
      </c>
      <c r="C10" s="2" t="s">
        <v>474</v>
      </c>
      <c r="D10" t="str">
        <f>VLOOKUP(C10,'MASTER KEY'!$A$2:$B924,2,FALSE)</f>
        <v>Total Suspended Solids</v>
      </c>
    </row>
    <row r="11" spans="1:4" ht="18.75" customHeight="1" x14ac:dyDescent="0.3">
      <c r="A11" t="s">
        <v>817</v>
      </c>
      <c r="B11" s="4">
        <v>1</v>
      </c>
      <c r="C11" s="2" t="s">
        <v>234</v>
      </c>
      <c r="D11" t="str">
        <f>VLOOKUP(C11,'MASTER KEY'!$A$2:$B925,2,FALSE)</f>
        <v>Temperature</v>
      </c>
    </row>
    <row r="12" spans="1:4" ht="18.75" customHeight="1" x14ac:dyDescent="0.3">
      <c r="A12" t="s">
        <v>818</v>
      </c>
      <c r="B12" s="4">
        <v>1</v>
      </c>
      <c r="C12" s="2" t="s">
        <v>392</v>
      </c>
      <c r="D12" t="str">
        <f>VLOOKUP(C12,'MASTER KEY'!$A$2:$B926,2,FALSE)</f>
        <v>Turbidity</v>
      </c>
    </row>
    <row r="13" spans="1:4" ht="18.75" customHeight="1" x14ac:dyDescent="0.3">
      <c r="A13" t="s">
        <v>819</v>
      </c>
      <c r="B13" s="4">
        <v>1</v>
      </c>
      <c r="C13" s="2" t="s">
        <v>399</v>
      </c>
      <c r="D13" t="str">
        <f>VLOOKUP(C13,'MASTER KEY'!$A$2:$B927,2,FALSE)</f>
        <v>pH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 x14ac:dyDescent="0.3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3">
      <c r="A2" s="30" t="s">
        <v>801</v>
      </c>
      <c r="B2" s="4">
        <v>1</v>
      </c>
      <c r="C2" s="2" t="s">
        <v>278</v>
      </c>
      <c r="D2" t="str">
        <f>VLOOKUP(C2,'MASTER KEY'!$A$2:$B914,2,FALSE)</f>
        <v>Depth</v>
      </c>
    </row>
    <row r="3" spans="1:5" ht="18.75" customHeight="1" x14ac:dyDescent="0.3">
      <c r="A3" s="30" t="s">
        <v>802</v>
      </c>
      <c r="B3" s="4">
        <v>1</v>
      </c>
      <c r="C3" s="2" t="s">
        <v>234</v>
      </c>
      <c r="D3" t="str">
        <f>VLOOKUP(C3,'MASTER KEY'!$A$2:$B915,2,FALSE)</f>
        <v>Temperature</v>
      </c>
    </row>
    <row r="4" spans="1:5" ht="18.75" customHeight="1" x14ac:dyDescent="0.3">
      <c r="A4" s="30" t="s">
        <v>803</v>
      </c>
      <c r="B4" s="4">
        <v>1</v>
      </c>
      <c r="C4" s="16" t="s">
        <v>402</v>
      </c>
      <c r="D4" t="str">
        <f>VLOOKUP(C4,'MASTER KEY'!$A$2:$B916,2,FALSE)</f>
        <v>Tilt</v>
      </c>
    </row>
    <row r="5" spans="1:5" ht="18.75" customHeight="1" x14ac:dyDescent="0.3">
      <c r="A5" s="32" t="s">
        <v>758</v>
      </c>
      <c r="B5" s="4">
        <v>1</v>
      </c>
      <c r="C5" s="31" t="s">
        <v>423</v>
      </c>
      <c r="D5" t="str">
        <f>VLOOKUP(C5,'MASTER KEY'!$A$2:$B917,2,FALSE)</f>
        <v>Photosynthetically Active Photon Flux</v>
      </c>
    </row>
    <row r="6" spans="1:5" ht="18.75" customHeight="1" x14ac:dyDescent="0.3">
      <c r="A6" s="33" t="s">
        <v>759</v>
      </c>
      <c r="B6" s="4">
        <v>1</v>
      </c>
      <c r="C6" s="31" t="s">
        <v>760</v>
      </c>
      <c r="D6" t="str">
        <f>VLOOKUP(C6,'MASTER KEY'!$A$2:$B918,2,FALSE)</f>
        <v>Spectral Radiative Flux (WL - 398µW)</v>
      </c>
    </row>
    <row r="7" spans="1:5" ht="18.75" customHeight="1" x14ac:dyDescent="0.3">
      <c r="A7" s="33" t="s">
        <v>761</v>
      </c>
      <c r="B7" s="4">
        <v>1</v>
      </c>
      <c r="C7" s="31" t="s">
        <v>762</v>
      </c>
      <c r="D7" t="str">
        <f>VLOOKUP(C7,'MASTER KEY'!$A$2:$B919,2,FALSE)</f>
        <v>Spectral Radiative Flux (WL - 448µW)</v>
      </c>
    </row>
    <row r="8" spans="1:5" ht="18.75" customHeight="1" x14ac:dyDescent="0.3">
      <c r="A8" s="33" t="s">
        <v>763</v>
      </c>
      <c r="B8" s="4">
        <v>1</v>
      </c>
      <c r="C8" s="31" t="s">
        <v>764</v>
      </c>
      <c r="D8" t="str">
        <f>VLOOKUP(C8,'MASTER KEY'!$A$2:$B920,2,FALSE)</f>
        <v>Spectral Radiative Flux (WL - 470µW)</v>
      </c>
    </row>
    <row r="9" spans="1:5" ht="18.75" customHeight="1" x14ac:dyDescent="0.3">
      <c r="A9" s="33" t="s">
        <v>765</v>
      </c>
      <c r="B9" s="4">
        <v>1</v>
      </c>
      <c r="C9" s="31" t="s">
        <v>766</v>
      </c>
      <c r="D9" t="str">
        <f>VLOOKUP(C9,'MASTER KEY'!$A$2:$B921,2,FALSE)</f>
        <v>Spectral Radiative Flux (WL - 524µW)</v>
      </c>
    </row>
    <row r="10" spans="1:5" ht="18.75" customHeight="1" x14ac:dyDescent="0.3">
      <c r="A10" s="33" t="s">
        <v>767</v>
      </c>
      <c r="B10" s="4">
        <v>1</v>
      </c>
      <c r="C10" s="31" t="s">
        <v>768</v>
      </c>
      <c r="D10" t="str">
        <f>VLOOKUP(C10,'MASTER KEY'!$A$2:$B922,2,FALSE)</f>
        <v>Spectral Radiative Flux (WL - 554µW)</v>
      </c>
    </row>
    <row r="11" spans="1:5" ht="18.75" customHeight="1" x14ac:dyDescent="0.3">
      <c r="A11" s="33" t="s">
        <v>769</v>
      </c>
      <c r="B11" s="4">
        <v>1</v>
      </c>
      <c r="C11" s="31" t="s">
        <v>770</v>
      </c>
      <c r="D11" t="str">
        <f>VLOOKUP(C11,'MASTER KEY'!$A$2:$B923,2,FALSE)</f>
        <v>Spectral Radiative Flux (WL - 590µW)</v>
      </c>
    </row>
    <row r="12" spans="1:5" ht="18.75" customHeight="1" x14ac:dyDescent="0.3">
      <c r="A12" s="33" t="s">
        <v>771</v>
      </c>
      <c r="B12" s="4">
        <v>1</v>
      </c>
      <c r="C12" s="31" t="s">
        <v>772</v>
      </c>
      <c r="D12" t="str">
        <f>VLOOKUP(C12,'MASTER KEY'!$A$2:$B924,2,FALSE)</f>
        <v>Spectral Radiative Flux (WL - 628µW)</v>
      </c>
    </row>
    <row r="13" spans="1:5" ht="18.75" customHeight="1" x14ac:dyDescent="0.3">
      <c r="A13" s="33" t="s">
        <v>773</v>
      </c>
      <c r="B13" s="4">
        <v>1</v>
      </c>
      <c r="C13" s="31" t="s">
        <v>774</v>
      </c>
      <c r="D13" t="str">
        <f>VLOOKUP(C13,'MASTER KEY'!$A$2:$B925,2,FALSE)</f>
        <v>Spectral Radiative Flux (WL - 656µW)</v>
      </c>
    </row>
    <row r="14" spans="1:5" ht="18.75" customHeight="1" x14ac:dyDescent="0.3">
      <c r="A14" s="33" t="s">
        <v>775</v>
      </c>
      <c r="B14" s="4">
        <v>1</v>
      </c>
      <c r="C14" s="31" t="s">
        <v>776</v>
      </c>
      <c r="D14" t="str">
        <f>VLOOKUP(C14,'MASTER KEY'!$A$2:$B926,2,FALSE)</f>
        <v>Spectral Radiative Flux (WL - 699µW)</v>
      </c>
    </row>
    <row r="15" spans="1:5" ht="18.75" customHeight="1" x14ac:dyDescent="0.3">
      <c r="A15" s="34" t="s">
        <v>777</v>
      </c>
      <c r="B15" s="4">
        <v>1</v>
      </c>
      <c r="C15" s="31" t="s">
        <v>778</v>
      </c>
      <c r="D15" t="str">
        <f>VLOOKUP(C15,'MASTER KEY'!$A$2:$B927,2,FALSE)</f>
        <v>Spectral Photon Flux (WL - 398µmol)</v>
      </c>
    </row>
    <row r="16" spans="1:5" ht="18.75" customHeight="1" x14ac:dyDescent="0.3">
      <c r="A16" s="34" t="s">
        <v>779</v>
      </c>
      <c r="B16" s="4">
        <v>1</v>
      </c>
      <c r="C16" s="31" t="s">
        <v>780</v>
      </c>
      <c r="D16" t="str">
        <f>VLOOKUP(C16,'MASTER KEY'!$A$2:$B928,2,FALSE)</f>
        <v>Spectral Photon Flux (WL - 448µmol)</v>
      </c>
    </row>
    <row r="17" spans="1:5" ht="18.75" customHeight="1" x14ac:dyDescent="0.3">
      <c r="A17" s="34" t="s">
        <v>781</v>
      </c>
      <c r="B17" s="4">
        <v>1</v>
      </c>
      <c r="C17" s="31" t="s">
        <v>782</v>
      </c>
      <c r="D17" t="str">
        <f>VLOOKUP(C17,'MASTER KEY'!$A$2:$B929,2,FALSE)</f>
        <v>Spectral Photon Flux (WL - 470µmol)</v>
      </c>
    </row>
    <row r="18" spans="1:5" ht="18.75" customHeight="1" x14ac:dyDescent="0.3">
      <c r="A18" s="34" t="s">
        <v>783</v>
      </c>
      <c r="B18" s="4">
        <v>1</v>
      </c>
      <c r="C18" s="31" t="s">
        <v>784</v>
      </c>
      <c r="D18" t="str">
        <f>VLOOKUP(C18,'MASTER KEY'!$A$2:$B930,2,FALSE)</f>
        <v>Spectral Photon Flux (WL - 524µmol)</v>
      </c>
    </row>
    <row r="19" spans="1:5" ht="18.75" customHeight="1" x14ac:dyDescent="0.3">
      <c r="A19" s="34" t="s">
        <v>785</v>
      </c>
      <c r="B19" s="4">
        <v>1</v>
      </c>
      <c r="C19" s="31" t="s">
        <v>786</v>
      </c>
      <c r="D19" t="str">
        <f>VLOOKUP(C19,'MASTER KEY'!$A$2:$B931,2,FALSE)</f>
        <v>Spectral Photon Flux (WL - 554µmol)</v>
      </c>
    </row>
    <row r="20" spans="1:5" ht="18.75" customHeight="1" x14ac:dyDescent="0.3">
      <c r="A20" s="34" t="s">
        <v>787</v>
      </c>
      <c r="B20" s="4">
        <v>1</v>
      </c>
      <c r="C20" s="31" t="s">
        <v>788</v>
      </c>
      <c r="D20" t="str">
        <f>VLOOKUP(C20,'MASTER KEY'!$A$2:$B932,2,FALSE)</f>
        <v>Spectral Photon Flux (WL - 590µmol)</v>
      </c>
    </row>
    <row r="21" spans="1:5" ht="18.75" customHeight="1" x14ac:dyDescent="0.3">
      <c r="A21" s="34" t="s">
        <v>789</v>
      </c>
      <c r="B21" s="4">
        <v>1</v>
      </c>
      <c r="C21" s="31" t="s">
        <v>790</v>
      </c>
      <c r="D21" t="str">
        <f>VLOOKUP(C21,'MASTER KEY'!$A$2:$B933,2,FALSE)</f>
        <v>Spectral Photon Flux (WL - 628µmol)</v>
      </c>
    </row>
    <row r="22" spans="1:5" ht="18.75" customHeight="1" x14ac:dyDescent="0.3">
      <c r="A22" s="34" t="s">
        <v>791</v>
      </c>
      <c r="B22" s="4">
        <v>1</v>
      </c>
      <c r="C22" s="31" t="s">
        <v>792</v>
      </c>
      <c r="D22" t="str">
        <f>VLOOKUP(C22,'MASTER KEY'!$A$2:$B934,2,FALSE)</f>
        <v>Spectral Photon Flux (WL - 656µmol)</v>
      </c>
    </row>
    <row r="23" spans="1:5" ht="18.75" customHeight="1" x14ac:dyDescent="0.3">
      <c r="A23" s="34" t="s">
        <v>793</v>
      </c>
      <c r="B23" s="4">
        <v>1</v>
      </c>
      <c r="C23" s="31" t="s">
        <v>794</v>
      </c>
      <c r="D23" t="str">
        <f>VLOOKUP(C23,'MASTER KEY'!$A$2:$B935,2,FALSE)</f>
        <v>Spectral Photon Flux (WL - 699µmol)</v>
      </c>
    </row>
    <row r="24" spans="1:5" ht="18.75" customHeight="1" x14ac:dyDescent="0.3">
      <c r="A24" s="30" t="s">
        <v>795</v>
      </c>
      <c r="B24" s="4">
        <v>1</v>
      </c>
      <c r="C24" s="31" t="s">
        <v>804</v>
      </c>
      <c r="D24" t="str">
        <f>VLOOKUP(C24,'MASTER KEY'!$A$2:$B936,2,FALSE)</f>
        <v>Daily Surface Photosynthetically Active Photon Flux</v>
      </c>
      <c r="E24" t="s">
        <v>805</v>
      </c>
    </row>
    <row r="25" spans="1:5" ht="18.75" customHeight="1" x14ac:dyDescent="0.3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KEY'!$A$2:$B937,2,FALSE)</f>
        <v>#N/A</v>
      </c>
      <c r="E25" t="s">
        <v>806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 x14ac:dyDescent="0.3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3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3">
      <c r="A2" s="30" t="s">
        <v>754</v>
      </c>
      <c r="B2" s="4">
        <v>1</v>
      </c>
      <c r="C2" s="2" t="s">
        <v>234</v>
      </c>
      <c r="D2" t="str">
        <f>VLOOKUP(C2,'MASTER KEY'!$A$2:$B913,2,FALSE)</f>
        <v>Temperature</v>
      </c>
    </row>
    <row r="3" spans="1:5" ht="18.75" customHeight="1" x14ac:dyDescent="0.3">
      <c r="A3" s="30" t="s">
        <v>755</v>
      </c>
      <c r="B3" s="4">
        <v>1</v>
      </c>
      <c r="C3" s="16" t="s">
        <v>402</v>
      </c>
      <c r="D3" t="str">
        <f>VLOOKUP(C3,'MASTER KEY'!$A$2:$B914,2,FALSE)</f>
        <v>Tilt</v>
      </c>
    </row>
    <row r="4" spans="1:5" ht="18.75" customHeight="1" x14ac:dyDescent="0.3">
      <c r="A4" s="30" t="s">
        <v>756</v>
      </c>
      <c r="B4" s="4">
        <v>1</v>
      </c>
      <c r="C4" s="31" t="s">
        <v>757</v>
      </c>
      <c r="D4" t="str">
        <f>VLOOKUP(C4,'MASTER KEY'!$A$2:$B915,2,FALSE)</f>
        <v>Logger Temperature</v>
      </c>
    </row>
    <row r="5" spans="1:5" ht="18.75" customHeight="1" x14ac:dyDescent="0.3">
      <c r="A5" s="32" t="s">
        <v>758</v>
      </c>
      <c r="B5" s="4">
        <v>1</v>
      </c>
      <c r="C5" s="2" t="s">
        <v>423</v>
      </c>
      <c r="D5" t="str">
        <f>VLOOKUP(C5,'MASTER KEY'!$A$2:$B916,2,FALSE)</f>
        <v>Photosynthetically Active Photon Flux</v>
      </c>
    </row>
    <row r="6" spans="1:5" ht="18.75" customHeight="1" x14ac:dyDescent="0.3">
      <c r="A6" s="33" t="s">
        <v>759</v>
      </c>
      <c r="B6" s="4">
        <v>1</v>
      </c>
      <c r="C6" s="31" t="s">
        <v>760</v>
      </c>
      <c r="D6" t="str">
        <f>VLOOKUP(C6,'MASTER KEY'!$A$2:$B917,2,FALSE)</f>
        <v>Spectral Radiative Flux (WL - 398µW)</v>
      </c>
    </row>
    <row r="7" spans="1:5" ht="18.75" customHeight="1" x14ac:dyDescent="0.3">
      <c r="A7" s="33" t="s">
        <v>761</v>
      </c>
      <c r="B7" s="4">
        <v>1</v>
      </c>
      <c r="C7" s="31" t="s">
        <v>762</v>
      </c>
      <c r="D7" t="str">
        <f>VLOOKUP(C7,'MASTER KEY'!$A$2:$B918,2,FALSE)</f>
        <v>Spectral Radiative Flux (WL - 448µW)</v>
      </c>
    </row>
    <row r="8" spans="1:5" ht="18.75" customHeight="1" x14ac:dyDescent="0.3">
      <c r="A8" s="33" t="s">
        <v>763</v>
      </c>
      <c r="B8" s="4">
        <v>1</v>
      </c>
      <c r="C8" s="31" t="s">
        <v>764</v>
      </c>
      <c r="D8" t="str">
        <f>VLOOKUP(C8,'MASTER KEY'!$A$2:$B919,2,FALSE)</f>
        <v>Spectral Radiative Flux (WL - 470µW)</v>
      </c>
    </row>
    <row r="9" spans="1:5" ht="18.75" customHeight="1" x14ac:dyDescent="0.3">
      <c r="A9" s="33" t="s">
        <v>765</v>
      </c>
      <c r="B9" s="4">
        <v>1</v>
      </c>
      <c r="C9" s="31" t="s">
        <v>766</v>
      </c>
      <c r="D9" t="str">
        <f>VLOOKUP(C9,'MASTER KEY'!$A$2:$B920,2,FALSE)</f>
        <v>Spectral Radiative Flux (WL - 524µW)</v>
      </c>
    </row>
    <row r="10" spans="1:5" ht="18.75" customHeight="1" x14ac:dyDescent="0.3">
      <c r="A10" s="33" t="s">
        <v>767</v>
      </c>
      <c r="B10" s="4">
        <v>1</v>
      </c>
      <c r="C10" s="31" t="s">
        <v>768</v>
      </c>
      <c r="D10" t="str">
        <f>VLOOKUP(C10,'MASTER KEY'!$A$2:$B921,2,FALSE)</f>
        <v>Spectral Radiative Flux (WL - 554µW)</v>
      </c>
    </row>
    <row r="11" spans="1:5" ht="18.75" customHeight="1" x14ac:dyDescent="0.3">
      <c r="A11" s="33" t="s">
        <v>769</v>
      </c>
      <c r="B11" s="4">
        <v>1</v>
      </c>
      <c r="C11" s="31" t="s">
        <v>770</v>
      </c>
      <c r="D11" t="str">
        <f>VLOOKUP(C11,'MASTER KEY'!$A$2:$B922,2,FALSE)</f>
        <v>Spectral Radiative Flux (WL - 590µW)</v>
      </c>
    </row>
    <row r="12" spans="1:5" ht="18.75" customHeight="1" x14ac:dyDescent="0.3">
      <c r="A12" s="33" t="s">
        <v>771</v>
      </c>
      <c r="B12" s="4">
        <v>1</v>
      </c>
      <c r="C12" s="31" t="s">
        <v>772</v>
      </c>
      <c r="D12" t="str">
        <f>VLOOKUP(C12,'MASTER KEY'!$A$2:$B923,2,FALSE)</f>
        <v>Spectral Radiative Flux (WL - 628µW)</v>
      </c>
    </row>
    <row r="13" spans="1:5" ht="18.75" customHeight="1" x14ac:dyDescent="0.3">
      <c r="A13" s="33" t="s">
        <v>773</v>
      </c>
      <c r="B13" s="4">
        <v>1</v>
      </c>
      <c r="C13" s="31" t="s">
        <v>774</v>
      </c>
      <c r="D13" t="str">
        <f>VLOOKUP(C13,'MASTER KEY'!$A$2:$B924,2,FALSE)</f>
        <v>Spectral Radiative Flux (WL - 656µW)</v>
      </c>
    </row>
    <row r="14" spans="1:5" ht="18.75" customHeight="1" x14ac:dyDescent="0.3">
      <c r="A14" s="33" t="s">
        <v>775</v>
      </c>
      <c r="B14" s="4">
        <v>1</v>
      </c>
      <c r="C14" s="31" t="s">
        <v>776</v>
      </c>
      <c r="D14" t="str">
        <f>VLOOKUP(C14,'MASTER KEY'!$A$2:$B925,2,FALSE)</f>
        <v>Spectral Radiative Flux (WL - 699µW)</v>
      </c>
    </row>
    <row r="15" spans="1:5" ht="18.75" customHeight="1" x14ac:dyDescent="0.3">
      <c r="A15" s="34" t="s">
        <v>777</v>
      </c>
      <c r="B15" s="4">
        <v>1</v>
      </c>
      <c r="C15" s="31" t="s">
        <v>778</v>
      </c>
      <c r="D15" t="str">
        <f>VLOOKUP(C15,'MASTER KEY'!$A$2:$B926,2,FALSE)</f>
        <v>Spectral Photon Flux (WL - 398µmol)</v>
      </c>
    </row>
    <row r="16" spans="1:5" ht="18.75" customHeight="1" x14ac:dyDescent="0.3">
      <c r="A16" s="34" t="s">
        <v>779</v>
      </c>
      <c r="B16" s="4">
        <v>1</v>
      </c>
      <c r="C16" s="31" t="s">
        <v>780</v>
      </c>
      <c r="D16" t="str">
        <f>VLOOKUP(C16,'MASTER KEY'!$A$2:$B927,2,FALSE)</f>
        <v>Spectral Photon Flux (WL - 448µmol)</v>
      </c>
    </row>
    <row r="17" spans="1:5" ht="18.75" customHeight="1" x14ac:dyDescent="0.3">
      <c r="A17" s="34" t="s">
        <v>781</v>
      </c>
      <c r="B17" s="4">
        <v>1</v>
      </c>
      <c r="C17" s="31" t="s">
        <v>782</v>
      </c>
      <c r="D17" t="str">
        <f>VLOOKUP(C17,'MASTER KEY'!$A$2:$B928,2,FALSE)</f>
        <v>Spectral Photon Flux (WL - 470µmol)</v>
      </c>
    </row>
    <row r="18" spans="1:5" ht="18.75" customHeight="1" x14ac:dyDescent="0.3">
      <c r="A18" s="34" t="s">
        <v>783</v>
      </c>
      <c r="B18" s="4">
        <v>1</v>
      </c>
      <c r="C18" s="31" t="s">
        <v>784</v>
      </c>
      <c r="D18" t="str">
        <f>VLOOKUP(C18,'MASTER KEY'!$A$2:$B929,2,FALSE)</f>
        <v>Spectral Photon Flux (WL - 524µmol)</v>
      </c>
    </row>
    <row r="19" spans="1:5" ht="18.75" customHeight="1" x14ac:dyDescent="0.3">
      <c r="A19" s="34" t="s">
        <v>785</v>
      </c>
      <c r="B19" s="4">
        <v>1</v>
      </c>
      <c r="C19" s="31" t="s">
        <v>786</v>
      </c>
      <c r="D19" t="str">
        <f>VLOOKUP(C19,'MASTER KEY'!$A$2:$B930,2,FALSE)</f>
        <v>Spectral Photon Flux (WL - 554µmol)</v>
      </c>
    </row>
    <row r="20" spans="1:5" ht="18.75" customHeight="1" x14ac:dyDescent="0.3">
      <c r="A20" s="34" t="s">
        <v>787</v>
      </c>
      <c r="B20" s="4">
        <v>1</v>
      </c>
      <c r="C20" s="31" t="s">
        <v>788</v>
      </c>
      <c r="D20" t="str">
        <f>VLOOKUP(C20,'MASTER KEY'!$A$2:$B931,2,FALSE)</f>
        <v>Spectral Photon Flux (WL - 590µmol)</v>
      </c>
    </row>
    <row r="21" spans="1:5" ht="18.75" customHeight="1" x14ac:dyDescent="0.3">
      <c r="A21" s="34" t="s">
        <v>789</v>
      </c>
      <c r="B21" s="4">
        <v>1</v>
      </c>
      <c r="C21" s="31" t="s">
        <v>790</v>
      </c>
      <c r="D21" t="str">
        <f>VLOOKUP(C21,'MASTER KEY'!$A$2:$B932,2,FALSE)</f>
        <v>Spectral Photon Flux (WL - 628µmol)</v>
      </c>
    </row>
    <row r="22" spans="1:5" ht="18.75" customHeight="1" x14ac:dyDescent="0.3">
      <c r="A22" s="34" t="s">
        <v>791</v>
      </c>
      <c r="B22" s="4">
        <v>1</v>
      </c>
      <c r="C22" s="31" t="s">
        <v>792</v>
      </c>
      <c r="D22" t="str">
        <f>VLOOKUP(C22,'MASTER KEY'!$A$2:$B933,2,FALSE)</f>
        <v>Spectral Photon Flux (WL - 656µmol)</v>
      </c>
    </row>
    <row r="23" spans="1:5" ht="18.75" customHeight="1" x14ac:dyDescent="0.3">
      <c r="A23" s="34" t="s">
        <v>793</v>
      </c>
      <c r="B23" s="4">
        <v>1</v>
      </c>
      <c r="C23" s="31" t="s">
        <v>794</v>
      </c>
      <c r="D23" t="str">
        <f>VLOOKUP(C23,'MASTER KEY'!$A$2:$B934,2,FALSE)</f>
        <v>Spectral Photon Flux (WL - 699µmol)</v>
      </c>
    </row>
    <row r="24" spans="1:5" ht="18.75" customHeight="1" x14ac:dyDescent="0.3">
      <c r="A24" s="30" t="s">
        <v>795</v>
      </c>
      <c r="B24" s="4">
        <v>1</v>
      </c>
      <c r="C24" s="31" t="s">
        <v>796</v>
      </c>
      <c r="D24" t="str">
        <f>VLOOKUP(C24,'MASTER KEY'!$A$2:$B935,2,FALSE)</f>
        <v>Daily Photosynthetically Active Photon Flux</v>
      </c>
    </row>
    <row r="25" spans="1:5" ht="18.75" customHeight="1" x14ac:dyDescent="0.3">
      <c r="A25" s="30" t="s">
        <v>797</v>
      </c>
      <c r="B25" s="4">
        <v>1</v>
      </c>
      <c r="C25" s="31" t="s">
        <v>798</v>
      </c>
      <c r="D25" t="e">
        <f>VLOOKUP(C25,'MASTER KEY'!$A$2:$B936,2,FALSE)</f>
        <v>#N/A</v>
      </c>
      <c r="E25" t="s">
        <v>799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 x14ac:dyDescent="0.3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3">
      <c r="A2" t="s">
        <v>645</v>
      </c>
      <c r="B2" s="4">
        <v>1</v>
      </c>
      <c r="C2" s="2" t="s">
        <v>395</v>
      </c>
      <c r="D2" s="2" t="str">
        <f>VLOOKUP(C2,'MASTER KEY'!$A$2:$B916,2,FALSE)</f>
        <v>Dissolved Oxygen</v>
      </c>
      <c r="E2" t="s">
        <v>646</v>
      </c>
    </row>
    <row r="3" spans="1:5" ht="18.75" customHeight="1" x14ac:dyDescent="0.3">
      <c r="A3" t="s">
        <v>647</v>
      </c>
      <c r="B3" s="4">
        <v>1</v>
      </c>
      <c r="C3" s="27" t="s">
        <v>504</v>
      </c>
      <c r="D3" s="2" t="e">
        <f>VLOOKUP(C3,'MASTER KEY'!$A$2:$B917,2,FALSE)</f>
        <v>#N/A</v>
      </c>
      <c r="E3" t="s">
        <v>313</v>
      </c>
    </row>
    <row r="4" spans="1:5" ht="18.75" customHeight="1" x14ac:dyDescent="0.3">
      <c r="A4" t="s">
        <v>647</v>
      </c>
      <c r="B4" s="4">
        <v>1</v>
      </c>
      <c r="C4" s="27" t="s">
        <v>504</v>
      </c>
      <c r="D4" s="2" t="e">
        <f>VLOOKUP(C4,'MASTER KEY'!$A$2:$B918,2,FALSE)</f>
        <v>#N/A</v>
      </c>
      <c r="E4" t="s">
        <v>313</v>
      </c>
    </row>
    <row r="5" spans="1:5" ht="18.75" customHeight="1" x14ac:dyDescent="0.3">
      <c r="A5" t="s">
        <v>648</v>
      </c>
      <c r="B5" s="4">
        <v>1</v>
      </c>
      <c r="C5" s="27" t="s">
        <v>504</v>
      </c>
      <c r="D5" s="2" t="e">
        <f>VLOOKUP(C5,'MASTER KEY'!$A$2:$B919,2,FALSE)</f>
        <v>#N/A</v>
      </c>
      <c r="E5" t="s">
        <v>313</v>
      </c>
    </row>
    <row r="6" spans="1:5" ht="18.75" customHeight="1" x14ac:dyDescent="0.3">
      <c r="A6" t="s">
        <v>649</v>
      </c>
      <c r="B6" s="4">
        <v>1</v>
      </c>
      <c r="C6" s="27" t="s">
        <v>504</v>
      </c>
      <c r="D6" s="2" t="e">
        <f>VLOOKUP(C6,'MASTER KEY'!$A$2:$B920,2,FALSE)</f>
        <v>#N/A</v>
      </c>
      <c r="E6" t="s">
        <v>313</v>
      </c>
    </row>
    <row r="7" spans="1:5" ht="18.75" customHeight="1" x14ac:dyDescent="0.3">
      <c r="A7" t="s">
        <v>650</v>
      </c>
      <c r="B7" s="4">
        <v>1</v>
      </c>
      <c r="C7" s="27" t="s">
        <v>504</v>
      </c>
      <c r="D7" s="2" t="e">
        <f>VLOOKUP(C7,'MASTER KEY'!$A$2:$B921,2,FALSE)</f>
        <v>#N/A</v>
      </c>
      <c r="E7" t="s">
        <v>313</v>
      </c>
    </row>
    <row r="8" spans="1:5" ht="18.75" customHeight="1" x14ac:dyDescent="0.3">
      <c r="A8" t="s">
        <v>651</v>
      </c>
      <c r="B8" s="4">
        <v>1</v>
      </c>
      <c r="C8" s="27" t="s">
        <v>504</v>
      </c>
      <c r="D8" s="2" t="e">
        <f>VLOOKUP(C8,'MASTER KEY'!$A$2:$B922,2,FALSE)</f>
        <v>#N/A</v>
      </c>
      <c r="E8" t="s">
        <v>313</v>
      </c>
    </row>
    <row r="9" spans="1:5" ht="18.75" customHeight="1" x14ac:dyDescent="0.3">
      <c r="A9" t="s">
        <v>652</v>
      </c>
      <c r="B9" s="4">
        <v>1</v>
      </c>
      <c r="C9" s="27" t="s">
        <v>504</v>
      </c>
      <c r="D9" s="2" t="e">
        <f>VLOOKUP(C9,'MASTER KEY'!$A$2:$B923,2,FALSE)</f>
        <v>#N/A</v>
      </c>
      <c r="E9" t="s">
        <v>313</v>
      </c>
    </row>
    <row r="10" spans="1:5" ht="18.75" customHeight="1" x14ac:dyDescent="0.3">
      <c r="A10" t="s">
        <v>653</v>
      </c>
      <c r="B10" s="4">
        <v>1</v>
      </c>
      <c r="C10" s="27" t="s">
        <v>504</v>
      </c>
      <c r="D10" s="2" t="e">
        <f>VLOOKUP(C10,'MASTER KEY'!$A$2:$B924,2,FALSE)</f>
        <v>#N/A</v>
      </c>
      <c r="E10" t="s">
        <v>313</v>
      </c>
    </row>
    <row r="11" spans="1:5" ht="18.75" customHeight="1" x14ac:dyDescent="0.3">
      <c r="A11" t="s">
        <v>654</v>
      </c>
      <c r="B11" s="4">
        <v>1</v>
      </c>
      <c r="C11" s="27" t="s">
        <v>504</v>
      </c>
      <c r="D11" s="2" t="e">
        <f>VLOOKUP(C11,'MASTER KEY'!$A$2:$B925,2,FALSE)</f>
        <v>#N/A</v>
      </c>
      <c r="E11" t="s">
        <v>313</v>
      </c>
    </row>
    <row r="12" spans="1:5" ht="18.75" customHeight="1" x14ac:dyDescent="0.3">
      <c r="A12" t="s">
        <v>655</v>
      </c>
      <c r="B12" s="4">
        <v>1</v>
      </c>
      <c r="C12" s="27" t="s">
        <v>504</v>
      </c>
      <c r="D12" s="2" t="e">
        <f>VLOOKUP(C12,'MASTER KEY'!$A$2:$B926,2,FALSE)</f>
        <v>#N/A</v>
      </c>
      <c r="E12" t="s">
        <v>313</v>
      </c>
    </row>
    <row r="13" spans="1:5" ht="18.75" customHeight="1" x14ac:dyDescent="0.3">
      <c r="A13" t="s">
        <v>656</v>
      </c>
      <c r="B13" s="14">
        <f>1/1000</f>
        <v>1E-3</v>
      </c>
      <c r="C13" s="2" t="s">
        <v>459</v>
      </c>
      <c r="D13" s="2" t="str">
        <f>VLOOKUP(C13,'MASTER KEY'!$A$2:$B927,2,FALSE)</f>
        <v>Ammonium</v>
      </c>
      <c r="E13" t="s">
        <v>313</v>
      </c>
    </row>
    <row r="14" spans="1:5" ht="18.75" customHeight="1" x14ac:dyDescent="0.3">
      <c r="A14" t="s">
        <v>657</v>
      </c>
      <c r="B14" s="4">
        <v>1</v>
      </c>
      <c r="C14" s="2" t="s">
        <v>658</v>
      </c>
      <c r="D14" s="2" t="str">
        <f>VLOOKUP(C14,'MASTER KEY'!$A$2:$B928,2,FALSE)</f>
        <v>Light Attenuation Coefficient</v>
      </c>
      <c r="E14" t="s">
        <v>313</v>
      </c>
    </row>
    <row r="15" spans="1:5" ht="18.75" customHeight="1" x14ac:dyDescent="0.3">
      <c r="A15" t="s">
        <v>659</v>
      </c>
      <c r="B15" s="4">
        <v>1</v>
      </c>
      <c r="C15" s="2" t="s">
        <v>658</v>
      </c>
      <c r="D15" s="2" t="str">
        <f>VLOOKUP(C15,'MASTER KEY'!$A$2:$B929,2,FALSE)</f>
        <v>Light Attenuation Coefficient</v>
      </c>
      <c r="E15" t="s">
        <v>313</v>
      </c>
    </row>
    <row r="16" spans="1:5" ht="18.75" customHeight="1" x14ac:dyDescent="0.3">
      <c r="A16" t="s">
        <v>660</v>
      </c>
      <c r="B16" s="4">
        <v>1</v>
      </c>
      <c r="C16" s="2" t="s">
        <v>504</v>
      </c>
      <c r="D16" s="2" t="e">
        <f>VLOOKUP(C16,'MASTER KEY'!$A$2:$B930,2,FALSE)</f>
        <v>#N/A</v>
      </c>
      <c r="E16" t="s">
        <v>313</v>
      </c>
    </row>
    <row r="17" spans="1:5" ht="18.75" customHeight="1" x14ac:dyDescent="0.3">
      <c r="A17" t="s">
        <v>661</v>
      </c>
      <c r="B17" s="4">
        <v>1</v>
      </c>
      <c r="C17" s="2" t="s">
        <v>438</v>
      </c>
      <c r="D17" s="2" t="str">
        <f>VLOOKUP(C17,'MASTER KEY'!$A$2:$B931,2,FALSE)</f>
        <v>Chlorophyll-a</v>
      </c>
      <c r="E17" t="s">
        <v>313</v>
      </c>
    </row>
    <row r="18" spans="1:5" ht="18.75" customHeight="1" x14ac:dyDescent="0.3">
      <c r="A18" t="s">
        <v>662</v>
      </c>
      <c r="B18" s="4">
        <v>1</v>
      </c>
      <c r="C18" s="2" t="s">
        <v>438</v>
      </c>
      <c r="D18" s="2" t="str">
        <f>VLOOKUP(C18,'MASTER KEY'!$A$2:$B932,2,FALSE)</f>
        <v>Chlorophyll-a</v>
      </c>
      <c r="E18" t="s">
        <v>313</v>
      </c>
    </row>
    <row r="19" spans="1:5" ht="18.75" customHeight="1" x14ac:dyDescent="0.3">
      <c r="A19" t="s">
        <v>663</v>
      </c>
      <c r="B19" s="4">
        <v>1</v>
      </c>
      <c r="C19" s="2" t="s">
        <v>440</v>
      </c>
      <c r="D19" s="2" t="str">
        <f>VLOOKUP(C19,'MASTER KEY'!$A$2:$B933,2,FALSE)</f>
        <v>Chlorophyll-b</v>
      </c>
      <c r="E19" t="s">
        <v>313</v>
      </c>
    </row>
    <row r="20" spans="1:5" ht="18.75" customHeight="1" x14ac:dyDescent="0.3">
      <c r="A20" t="s">
        <v>664</v>
      </c>
      <c r="B20" s="4">
        <v>1</v>
      </c>
      <c r="C20" s="2" t="s">
        <v>442</v>
      </c>
      <c r="D20" s="2" t="str">
        <f>VLOOKUP(C20,'MASTER KEY'!$A$2:$B934,2,FALSE)</f>
        <v>Chlorophyll-c</v>
      </c>
      <c r="E20" t="s">
        <v>313</v>
      </c>
    </row>
    <row r="21" spans="1:5" ht="18.75" customHeight="1" x14ac:dyDescent="0.3">
      <c r="A21" t="s">
        <v>665</v>
      </c>
      <c r="B21" s="4">
        <v>1</v>
      </c>
      <c r="C21" s="2" t="s">
        <v>438</v>
      </c>
      <c r="D21" s="2" t="str">
        <f>VLOOKUP(C21,'MASTER KEY'!$A$2:$B935,2,FALSE)</f>
        <v>Chlorophyll-a</v>
      </c>
      <c r="E21" t="s">
        <v>313</v>
      </c>
    </row>
    <row r="22" spans="1:5" ht="18.75" customHeight="1" x14ac:dyDescent="0.3">
      <c r="A22" t="s">
        <v>666</v>
      </c>
      <c r="B22" s="4">
        <v>1</v>
      </c>
      <c r="C22" s="2" t="s">
        <v>438</v>
      </c>
      <c r="D22" s="2" t="str">
        <f>VLOOKUP(C22,'MASTER KEY'!$A$2:$B936,2,FALSE)</f>
        <v>Chlorophyll-a</v>
      </c>
      <c r="E22" t="s">
        <v>313</v>
      </c>
    </row>
    <row r="23" spans="1:5" ht="18.75" customHeight="1" x14ac:dyDescent="0.3">
      <c r="A23" t="s">
        <v>667</v>
      </c>
      <c r="B23" s="4">
        <v>1</v>
      </c>
      <c r="C23" s="2" t="s">
        <v>427</v>
      </c>
      <c r="D23" s="2" t="str">
        <f>VLOOKUP(C23,'MASTER KEY'!$A$2:$B937,2,FALSE)</f>
        <v>Specific Conductivity</v>
      </c>
      <c r="E23" t="s">
        <v>646</v>
      </c>
    </row>
    <row r="24" spans="1:5" ht="18.75" customHeight="1" x14ac:dyDescent="0.3">
      <c r="A24" t="s">
        <v>668</v>
      </c>
      <c r="B24" s="4">
        <v>1</v>
      </c>
      <c r="C24" s="2" t="s">
        <v>427</v>
      </c>
      <c r="D24" s="2" t="str">
        <f>VLOOKUP(C24,'MASTER KEY'!$A$2:$B938,2,FALSE)</f>
        <v>Specific Conductivity</v>
      </c>
      <c r="E24" t="s">
        <v>646</v>
      </c>
    </row>
    <row r="25" spans="1:5" ht="18.75" customHeight="1" x14ac:dyDescent="0.3">
      <c r="A25" t="s">
        <v>669</v>
      </c>
      <c r="B25" s="4">
        <v>1</v>
      </c>
      <c r="C25" s="2" t="s">
        <v>427</v>
      </c>
      <c r="D25" s="2" t="str">
        <f>VLOOKUP(C25,'MASTER KEY'!$A$2:$B939,2,FALSE)</f>
        <v>Specific Conductivity</v>
      </c>
      <c r="E25" t="s">
        <v>670</v>
      </c>
    </row>
    <row r="26" spans="1:5" ht="18.75" customHeight="1" x14ac:dyDescent="0.3">
      <c r="A26" t="s">
        <v>671</v>
      </c>
      <c r="B26" s="4">
        <v>1</v>
      </c>
      <c r="C26" s="2" t="s">
        <v>427</v>
      </c>
      <c r="D26" s="2" t="str">
        <f>VLOOKUP(C26,'MASTER KEY'!$A$2:$B940,2,FALSE)</f>
        <v>Specific Conductivity</v>
      </c>
      <c r="E26" t="s">
        <v>670</v>
      </c>
    </row>
    <row r="27" spans="1:5" ht="18.75" customHeight="1" x14ac:dyDescent="0.3">
      <c r="A27" t="s">
        <v>672</v>
      </c>
      <c r="B27" s="4">
        <v>1</v>
      </c>
      <c r="C27" s="27" t="s">
        <v>504</v>
      </c>
      <c r="D27" s="2" t="e">
        <f>VLOOKUP(C27,'MASTER KEY'!$A$2:$B941,2,FALSE)</f>
        <v>#N/A</v>
      </c>
      <c r="E27" t="s">
        <v>313</v>
      </c>
    </row>
    <row r="28" spans="1:5" ht="18.75" customHeight="1" x14ac:dyDescent="0.3">
      <c r="A28" t="s">
        <v>673</v>
      </c>
      <c r="B28" s="4">
        <v>1</v>
      </c>
      <c r="C28" s="2" t="s">
        <v>395</v>
      </c>
      <c r="D28" s="2" t="str">
        <f>VLOOKUP(C28,'MASTER KEY'!$A$2:$B942,2,FALSE)</f>
        <v>Dissolved Oxygen</v>
      </c>
      <c r="E28" t="s">
        <v>646</v>
      </c>
    </row>
    <row r="29" spans="1:5" ht="18.75" customHeight="1" x14ac:dyDescent="0.3">
      <c r="A29" t="s">
        <v>674</v>
      </c>
      <c r="B29" s="4">
        <v>1</v>
      </c>
      <c r="C29" s="2" t="s">
        <v>395</v>
      </c>
      <c r="D29" s="2" t="str">
        <f>VLOOKUP(C29,'MASTER KEY'!$A$2:$B943,2,FALSE)</f>
        <v>Dissolved Oxygen</v>
      </c>
      <c r="E29" t="s">
        <v>670</v>
      </c>
    </row>
    <row r="30" spans="1:5" ht="18.75" customHeight="1" x14ac:dyDescent="0.3">
      <c r="A30" t="s">
        <v>675</v>
      </c>
      <c r="B30" s="4">
        <v>1</v>
      </c>
      <c r="C30" s="2" t="s">
        <v>395</v>
      </c>
      <c r="D30" s="2" t="str">
        <f>VLOOKUP(C30,'MASTER KEY'!$A$2:$B944,2,FALSE)</f>
        <v>Dissolved Oxygen</v>
      </c>
      <c r="E30" t="s">
        <v>670</v>
      </c>
    </row>
    <row r="31" spans="1:5" ht="18.75" customHeight="1" x14ac:dyDescent="0.3">
      <c r="A31" t="s">
        <v>676</v>
      </c>
      <c r="B31" s="4">
        <v>1</v>
      </c>
      <c r="C31" s="2" t="s">
        <v>395</v>
      </c>
      <c r="D31" s="2" t="str">
        <f>VLOOKUP(C31,'MASTER KEY'!$A$2:$B945,2,FALSE)</f>
        <v>Dissolved Oxygen</v>
      </c>
      <c r="E31" t="s">
        <v>646</v>
      </c>
    </row>
    <row r="32" spans="1:5" ht="18.75" customHeight="1" x14ac:dyDescent="0.3">
      <c r="A32" t="s">
        <v>677</v>
      </c>
      <c r="B32" s="4">
        <v>1</v>
      </c>
      <c r="C32" s="2" t="s">
        <v>395</v>
      </c>
      <c r="D32" s="2" t="str">
        <f>VLOOKUP(C32,'MASTER KEY'!$A$2:$B946,2,FALSE)</f>
        <v>Dissolved Oxygen</v>
      </c>
      <c r="E32" t="s">
        <v>646</v>
      </c>
    </row>
    <row r="33" spans="1:5" ht="18.75" customHeight="1" x14ac:dyDescent="0.3">
      <c r="A33" t="s">
        <v>678</v>
      </c>
      <c r="B33" s="4">
        <v>1</v>
      </c>
      <c r="C33" s="2" t="s">
        <v>397</v>
      </c>
      <c r="D33" s="2" t="str">
        <f>VLOOKUP(C33,'MASTER KEY'!$A$2:$B947,2,FALSE)</f>
        <v>O2 Saturation</v>
      </c>
      <c r="E33" t="s">
        <v>646</v>
      </c>
    </row>
    <row r="34" spans="1:5" ht="18.75" customHeight="1" x14ac:dyDescent="0.3">
      <c r="A34" t="s">
        <v>679</v>
      </c>
      <c r="B34" s="4">
        <v>1</v>
      </c>
      <c r="C34" s="2" t="s">
        <v>395</v>
      </c>
      <c r="D34" s="2" t="str">
        <f>VLOOKUP(C34,'MASTER KEY'!$A$2:$B948,2,FALSE)</f>
        <v>Dissolved Oxygen</v>
      </c>
      <c r="E34" t="s">
        <v>646</v>
      </c>
    </row>
    <row r="35" spans="1:5" ht="18.75" customHeight="1" x14ac:dyDescent="0.3">
      <c r="A35" t="s">
        <v>680</v>
      </c>
      <c r="B35" s="4">
        <v>1</v>
      </c>
      <c r="C35" s="2" t="s">
        <v>395</v>
      </c>
      <c r="D35" s="2" t="str">
        <f>VLOOKUP(C35,'MASTER KEY'!$A$2:$B949,2,FALSE)</f>
        <v>Dissolved Oxygen</v>
      </c>
      <c r="E35" t="s">
        <v>670</v>
      </c>
    </row>
    <row r="36" spans="1:5" ht="18.75" customHeight="1" x14ac:dyDescent="0.3">
      <c r="A36" t="s">
        <v>681</v>
      </c>
      <c r="B36" s="4">
        <v>1</v>
      </c>
      <c r="C36" s="2" t="s">
        <v>395</v>
      </c>
      <c r="D36" s="2" t="str">
        <f>VLOOKUP(C36,'MASTER KEY'!$A$2:$B950,2,FALSE)</f>
        <v>Dissolved Oxygen</v>
      </c>
      <c r="E36" t="s">
        <v>670</v>
      </c>
    </row>
    <row r="37" spans="1:5" ht="18.75" customHeight="1" x14ac:dyDescent="0.3">
      <c r="A37" t="s">
        <v>682</v>
      </c>
      <c r="B37" s="4">
        <v>1</v>
      </c>
      <c r="C37" s="2" t="s">
        <v>397</v>
      </c>
      <c r="D37" s="2" t="str">
        <f>VLOOKUP(C37,'MASTER KEY'!$A$2:$B951,2,FALSE)</f>
        <v>O2 Saturation</v>
      </c>
      <c r="E37" t="s">
        <v>670</v>
      </c>
    </row>
    <row r="38" spans="1:5" ht="18.75" customHeight="1" x14ac:dyDescent="0.3">
      <c r="A38" t="s">
        <v>683</v>
      </c>
      <c r="B38" s="4">
        <v>1</v>
      </c>
      <c r="C38" s="2" t="s">
        <v>395</v>
      </c>
      <c r="D38" s="2" t="str">
        <f>VLOOKUP(C38,'MASTER KEY'!$A$2:$B952,2,FALSE)</f>
        <v>Dissolved Oxygen</v>
      </c>
      <c r="E38" t="s">
        <v>670</v>
      </c>
    </row>
    <row r="39" spans="1:5" ht="18.75" customHeight="1" x14ac:dyDescent="0.3">
      <c r="A39" t="s">
        <v>684</v>
      </c>
      <c r="B39" s="4">
        <v>1</v>
      </c>
      <c r="C39" s="2" t="s">
        <v>504</v>
      </c>
      <c r="D39" s="2" t="e">
        <f>VLOOKUP(C39,'MASTER KEY'!$A$2:$B953,2,FALSE)</f>
        <v>#N/A</v>
      </c>
      <c r="E39" t="s">
        <v>313</v>
      </c>
    </row>
    <row r="40" spans="1:5" ht="18.75" customHeight="1" x14ac:dyDescent="0.3">
      <c r="A40" t="s">
        <v>685</v>
      </c>
      <c r="B40" s="4">
        <v>1</v>
      </c>
      <c r="C40" s="2" t="s">
        <v>523</v>
      </c>
      <c r="D40" s="2" t="str">
        <f>VLOOKUP(C40,'MASTER KEY'!$A$2:$B954,2,FALSE)</f>
        <v>Density</v>
      </c>
      <c r="E40" t="s">
        <v>646</v>
      </c>
    </row>
    <row r="41" spans="1:5" ht="18.75" customHeight="1" x14ac:dyDescent="0.3">
      <c r="A41" t="s">
        <v>686</v>
      </c>
      <c r="B41" s="4">
        <v>1</v>
      </c>
      <c r="C41" s="2" t="s">
        <v>523</v>
      </c>
      <c r="D41" s="2" t="str">
        <f>VLOOKUP(C41,'MASTER KEY'!$A$2:$B955,2,FALSE)</f>
        <v>Density</v>
      </c>
      <c r="E41" t="s">
        <v>670</v>
      </c>
    </row>
    <row r="42" spans="1:5" ht="18.75" customHeight="1" x14ac:dyDescent="0.3">
      <c r="A42" t="s">
        <v>687</v>
      </c>
      <c r="B42" s="4">
        <v>1</v>
      </c>
      <c r="C42" s="2" t="s">
        <v>395</v>
      </c>
      <c r="D42" s="2" t="str">
        <f>VLOOKUP(C42,'MASTER KEY'!$A$2:$B956,2,FALSE)</f>
        <v>Dissolved Oxygen</v>
      </c>
      <c r="E42" t="s">
        <v>646</v>
      </c>
    </row>
    <row r="43" spans="1:5" ht="18.75" customHeight="1" x14ac:dyDescent="0.3">
      <c r="A43" t="s">
        <v>688</v>
      </c>
      <c r="B43" s="4">
        <v>1</v>
      </c>
      <c r="C43" s="2" t="s">
        <v>395</v>
      </c>
      <c r="D43" s="2" t="str">
        <f>VLOOKUP(C43,'MASTER KEY'!$A$2:$B957,2,FALSE)</f>
        <v>Dissolved Oxygen</v>
      </c>
      <c r="E43" t="s">
        <v>670</v>
      </c>
    </row>
    <row r="44" spans="1:5" ht="18.75" customHeight="1" x14ac:dyDescent="0.3">
      <c r="A44" t="s">
        <v>689</v>
      </c>
      <c r="B44" s="4">
        <v>1</v>
      </c>
      <c r="C44" s="2" t="s">
        <v>690</v>
      </c>
      <c r="D44" s="2" t="str">
        <f>VLOOKUP(C44,'MASTER KEY'!$A$2:$B958,2,FALSE)</f>
        <v>Fluorescence</v>
      </c>
      <c r="E44" t="s">
        <v>646</v>
      </c>
    </row>
    <row r="45" spans="1:5" ht="18.75" customHeight="1" x14ac:dyDescent="0.3">
      <c r="A45" t="s">
        <v>691</v>
      </c>
      <c r="B45" s="4">
        <v>1</v>
      </c>
      <c r="C45" s="2" t="s">
        <v>690</v>
      </c>
      <c r="D45" s="2" t="str">
        <f>VLOOKUP(C45,'MASTER KEY'!$A$2:$B959,2,FALSE)</f>
        <v>Fluorescence</v>
      </c>
      <c r="E45" t="s">
        <v>670</v>
      </c>
    </row>
    <row r="46" spans="1:5" ht="18.75" customHeight="1" x14ac:dyDescent="0.3">
      <c r="A46" t="s">
        <v>692</v>
      </c>
      <c r="B46" s="4">
        <v>1</v>
      </c>
      <c r="C46" s="2" t="s">
        <v>690</v>
      </c>
      <c r="D46" s="2" t="str">
        <f>VLOOKUP(C46,'MASTER KEY'!$A$2:$B960,2,FALSE)</f>
        <v>Fluorescence</v>
      </c>
      <c r="E46" t="s">
        <v>313</v>
      </c>
    </row>
    <row r="47" spans="1:5" ht="18.75" customHeight="1" x14ac:dyDescent="0.3">
      <c r="A47" t="s">
        <v>693</v>
      </c>
      <c r="B47" s="4">
        <v>1</v>
      </c>
      <c r="C47" s="2" t="s">
        <v>690</v>
      </c>
      <c r="D47" s="2" t="str">
        <f>VLOOKUP(C47,'MASTER KEY'!$A$2:$B961,2,FALSE)</f>
        <v>Fluorescence</v>
      </c>
      <c r="E47" t="s">
        <v>313</v>
      </c>
    </row>
    <row r="48" spans="1:5" ht="18.75" customHeight="1" x14ac:dyDescent="0.3">
      <c r="A48" t="s">
        <v>694</v>
      </c>
      <c r="B48" s="4">
        <v>1</v>
      </c>
      <c r="C48" s="2" t="s">
        <v>658</v>
      </c>
      <c r="D48" s="2" t="str">
        <f>VLOOKUP(C48,'MASTER KEY'!$A$2:$B962,2,FALSE)</f>
        <v>Light Attenuation Coefficient</v>
      </c>
      <c r="E48" t="s">
        <v>313</v>
      </c>
    </row>
    <row r="49" spans="1:5" ht="18.75" customHeight="1" x14ac:dyDescent="0.3">
      <c r="A49" t="s">
        <v>695</v>
      </c>
      <c r="B49" s="4">
        <v>1</v>
      </c>
      <c r="C49" s="2" t="s">
        <v>658</v>
      </c>
      <c r="D49" s="2" t="str">
        <f>VLOOKUP(C49,'MASTER KEY'!$A$2:$B963,2,FALSE)</f>
        <v>Light Attenuation Coefficient</v>
      </c>
      <c r="E49" t="s">
        <v>313</v>
      </c>
    </row>
    <row r="50" spans="1:5" ht="18.75" customHeight="1" x14ac:dyDescent="0.3">
      <c r="A50" t="s">
        <v>696</v>
      </c>
      <c r="B50" s="4">
        <v>1</v>
      </c>
      <c r="C50" s="2" t="s">
        <v>504</v>
      </c>
      <c r="D50" s="2" t="e">
        <f>VLOOKUP(C50,'MASTER KEY'!$A$2:$B964,2,FALSE)</f>
        <v>#N/A</v>
      </c>
      <c r="E50" t="s">
        <v>313</v>
      </c>
    </row>
    <row r="51" spans="1:5" ht="18.75" customHeight="1" x14ac:dyDescent="0.3">
      <c r="A51" t="s">
        <v>697</v>
      </c>
      <c r="B51" s="4">
        <v>1</v>
      </c>
      <c r="C51" s="2" t="s">
        <v>658</v>
      </c>
      <c r="D51" s="2" t="str">
        <f>VLOOKUP(C51,'MASTER KEY'!$A$2:$B965,2,FALSE)</f>
        <v>Light Attenuation Coefficient</v>
      </c>
      <c r="E51" t="s">
        <v>313</v>
      </c>
    </row>
    <row r="52" spans="1:5" ht="18.75" customHeight="1" x14ac:dyDescent="0.3">
      <c r="A52" t="s">
        <v>698</v>
      </c>
      <c r="B52" s="4">
        <v>1</v>
      </c>
      <c r="C52" s="2" t="s">
        <v>504</v>
      </c>
      <c r="D52" s="2" t="e">
        <f>VLOOKUP(C52,'MASTER KEY'!$A$2:$B966,2,FALSE)</f>
        <v>#N/A</v>
      </c>
      <c r="E52" t="s">
        <v>313</v>
      </c>
    </row>
    <row r="53" spans="1:5" ht="18.75" customHeight="1" x14ac:dyDescent="0.3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KEY'!$A$2:$B967,2,FALSE)</f>
        <v>Ammonium</v>
      </c>
      <c r="E53" t="s">
        <v>313</v>
      </c>
    </row>
    <row r="54" spans="1:5" ht="18.75" customHeight="1" x14ac:dyDescent="0.3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KEY'!$A$2:$B968,2,FALSE)</f>
        <v>Nitrate</v>
      </c>
      <c r="E54" t="s">
        <v>313</v>
      </c>
    </row>
    <row r="55" spans="1:5" ht="18.75" customHeight="1" x14ac:dyDescent="0.3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KEY'!$A$2:$B969,2,FALSE)</f>
        <v>Organic Nitrogen</v>
      </c>
      <c r="E55" t="s">
        <v>313</v>
      </c>
    </row>
    <row r="56" spans="1:5" ht="18.75" customHeight="1" x14ac:dyDescent="0.3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KEY'!$A$2:$B970,2,FALSE)</f>
        <v>Total Nitrogen</v>
      </c>
      <c r="E56" t="s">
        <v>313</v>
      </c>
    </row>
    <row r="57" spans="1:5" ht="18.75" customHeight="1" x14ac:dyDescent="0.3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KEY'!$A$2:$B971,2,FALSE)</f>
        <v>Nitrate</v>
      </c>
      <c r="E57" t="s">
        <v>313</v>
      </c>
    </row>
    <row r="58" spans="1:5" ht="18.75" customHeight="1" x14ac:dyDescent="0.3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KEY'!$A$2:$B972,2,FALSE)</f>
        <v>Nitrate</v>
      </c>
      <c r="E58" t="s">
        <v>313</v>
      </c>
    </row>
    <row r="59" spans="1:5" ht="18.75" customHeight="1" x14ac:dyDescent="0.3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KEY'!$A$2:$B973,2,FALSE)</f>
        <v>Nitrate</v>
      </c>
      <c r="E59" t="s">
        <v>313</v>
      </c>
    </row>
    <row r="60" spans="1:5" ht="18.75" customHeight="1" x14ac:dyDescent="0.3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KEY'!$A$2:$B974,2,FALSE)</f>
        <v>Filterable Reactive Phosphate</v>
      </c>
      <c r="E60" t="s">
        <v>313</v>
      </c>
    </row>
    <row r="61" spans="1:5" ht="18.75" customHeight="1" x14ac:dyDescent="0.3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KEY'!$A$2:$B975,2,FALSE)</f>
        <v>Filterable Reactive Phosphate</v>
      </c>
      <c r="E61" t="s">
        <v>313</v>
      </c>
    </row>
    <row r="62" spans="1:5" ht="18.75" customHeight="1" x14ac:dyDescent="0.3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KEY'!$A$2:$B976,2,FALSE)</f>
        <v>Organic Phosphorus</v>
      </c>
      <c r="E62" t="s">
        <v>313</v>
      </c>
    </row>
    <row r="63" spans="1:5" ht="18.75" customHeight="1" x14ac:dyDescent="0.3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KEY'!$A$2:$B977,2,FALSE)</f>
        <v>Total Phosphorus</v>
      </c>
      <c r="E63" t="s">
        <v>313</v>
      </c>
    </row>
    <row r="64" spans="1:5" ht="18.75" customHeight="1" x14ac:dyDescent="0.3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KEY'!$A$2:$B978,2,FALSE)</f>
        <v>Filterable Reactive Phosphate</v>
      </c>
      <c r="E64" t="s">
        <v>313</v>
      </c>
    </row>
    <row r="65" spans="1:5" ht="18.75" customHeight="1" x14ac:dyDescent="0.3">
      <c r="A65" t="s">
        <v>713</v>
      </c>
      <c r="B65" s="4">
        <v>1</v>
      </c>
      <c r="C65" s="2" t="s">
        <v>436</v>
      </c>
      <c r="D65" s="2" t="str">
        <f>VLOOKUP(C65,'MASTER KEY'!$A$2:$B979,2,FALSE)</f>
        <v>Particulate Organic Carbon</v>
      </c>
      <c r="E65" t="s">
        <v>313</v>
      </c>
    </row>
    <row r="66" spans="1:5" ht="18.75" customHeight="1" x14ac:dyDescent="0.3">
      <c r="A66" t="s">
        <v>714</v>
      </c>
      <c r="B66" s="4">
        <v>1</v>
      </c>
      <c r="C66" s="2" t="s">
        <v>236</v>
      </c>
      <c r="D66" s="2" t="str">
        <f>VLOOKUP(C66,'MASTER KEY'!$A$2:$B980,2,FALSE)</f>
        <v>Salinity</v>
      </c>
      <c r="E66" t="s">
        <v>646</v>
      </c>
    </row>
    <row r="67" spans="1:5" ht="18.75" customHeight="1" x14ac:dyDescent="0.3">
      <c r="A67" t="s">
        <v>715</v>
      </c>
      <c r="B67" s="4">
        <v>1</v>
      </c>
      <c r="C67" s="2" t="s">
        <v>236</v>
      </c>
      <c r="D67" s="2" t="str">
        <f>VLOOKUP(C67,'MASTER KEY'!$A$2:$B981,2,FALSE)</f>
        <v>Salinity</v>
      </c>
      <c r="E67" t="s">
        <v>670</v>
      </c>
    </row>
    <row r="68" spans="1:5" ht="18.75" customHeight="1" x14ac:dyDescent="0.3">
      <c r="A68" t="s">
        <v>716</v>
      </c>
      <c r="B68" s="4">
        <v>1</v>
      </c>
      <c r="C68" s="2" t="s">
        <v>236</v>
      </c>
      <c r="D68" s="2" t="str">
        <f>VLOOKUP(C68,'MASTER KEY'!$A$2:$B982,2,FALSE)</f>
        <v>Salinity</v>
      </c>
      <c r="E68" t="s">
        <v>646</v>
      </c>
    </row>
    <row r="69" spans="1:5" ht="18.75" customHeight="1" x14ac:dyDescent="0.3">
      <c r="A69" t="s">
        <v>717</v>
      </c>
      <c r="B69" s="4">
        <v>1</v>
      </c>
      <c r="C69" s="2" t="s">
        <v>236</v>
      </c>
      <c r="D69" s="2" t="str">
        <f>VLOOKUP(C69,'MASTER KEY'!$A$2:$B983,2,FALSE)</f>
        <v>Salinity</v>
      </c>
      <c r="E69" t="s">
        <v>670</v>
      </c>
    </row>
    <row r="70" spans="1:5" ht="18.75" customHeight="1" x14ac:dyDescent="0.3">
      <c r="A70" t="s">
        <v>718</v>
      </c>
      <c r="B70" s="4">
        <v>1</v>
      </c>
      <c r="C70" s="2" t="s">
        <v>236</v>
      </c>
      <c r="D70" s="2" t="str">
        <f>VLOOKUP(C70,'MASTER KEY'!$A$2:$B984,2,FALSE)</f>
        <v>Salinity</v>
      </c>
      <c r="E70" t="s">
        <v>646</v>
      </c>
    </row>
    <row r="71" spans="1:5" ht="18.75" customHeight="1" x14ac:dyDescent="0.3">
      <c r="A71" t="s">
        <v>719</v>
      </c>
      <c r="B71" s="4">
        <v>1</v>
      </c>
      <c r="C71" s="2" t="s">
        <v>236</v>
      </c>
      <c r="D71" s="2" t="str">
        <f>VLOOKUP(C71,'MASTER KEY'!$A$2:$B985,2,FALSE)</f>
        <v>Salinity</v>
      </c>
      <c r="E71" t="s">
        <v>670</v>
      </c>
    </row>
    <row r="72" spans="1:5" ht="18.75" customHeight="1" x14ac:dyDescent="0.3">
      <c r="A72" t="s">
        <v>720</v>
      </c>
      <c r="B72" s="4">
        <v>1</v>
      </c>
      <c r="C72" s="2" t="s">
        <v>236</v>
      </c>
      <c r="D72" s="2" t="str">
        <f>VLOOKUP(C72,'MASTER KEY'!$A$2:$B986,2,FALSE)</f>
        <v>Salinity</v>
      </c>
      <c r="E72" t="s">
        <v>646</v>
      </c>
    </row>
    <row r="73" spans="1:5" ht="18.75" customHeight="1" x14ac:dyDescent="0.3">
      <c r="A73" t="s">
        <v>721</v>
      </c>
      <c r="B73" s="4">
        <v>1</v>
      </c>
      <c r="C73" s="2" t="s">
        <v>236</v>
      </c>
      <c r="D73" s="2" t="str">
        <f>VLOOKUP(C73,'MASTER KEY'!$A$2:$B987,2,FALSE)</f>
        <v>Salinity</v>
      </c>
      <c r="E73" t="s">
        <v>670</v>
      </c>
    </row>
    <row r="74" spans="1:5" ht="18.75" customHeight="1" x14ac:dyDescent="0.3">
      <c r="A74" t="s">
        <v>722</v>
      </c>
      <c r="B74" s="4">
        <v>1</v>
      </c>
      <c r="C74" s="2" t="s">
        <v>504</v>
      </c>
      <c r="D74" s="2" t="e">
        <f>VLOOKUP(C74,'MASTER KEY'!$A$2:$B988,2,FALSE)</f>
        <v>#N/A</v>
      </c>
      <c r="E74" t="s">
        <v>313</v>
      </c>
    </row>
    <row r="75" spans="1:5" ht="18.75" customHeight="1" x14ac:dyDescent="0.3">
      <c r="A75" t="s">
        <v>723</v>
      </c>
      <c r="B75" s="4">
        <v>1</v>
      </c>
      <c r="C75" s="2" t="s">
        <v>504</v>
      </c>
      <c r="D75" s="2" t="e">
        <f>VLOOKUP(C75,'MASTER KEY'!$A$2:$B989,2,FALSE)</f>
        <v>#N/A</v>
      </c>
      <c r="E75" t="s">
        <v>313</v>
      </c>
    </row>
    <row r="76" spans="1:5" ht="18.75" customHeight="1" x14ac:dyDescent="0.3">
      <c r="A76" t="s">
        <v>724</v>
      </c>
      <c r="B76" s="4">
        <v>1</v>
      </c>
      <c r="C76" s="2" t="s">
        <v>470</v>
      </c>
      <c r="D76" s="2" t="str">
        <f>VLOOKUP(C76,'MASTER KEY'!$A$2:$B990,2,FALSE)</f>
        <v>Secchi Depth</v>
      </c>
      <c r="E76" t="s">
        <v>313</v>
      </c>
    </row>
    <row r="77" spans="1:5" ht="18.75" customHeight="1" x14ac:dyDescent="0.3">
      <c r="A77" t="s">
        <v>725</v>
      </c>
      <c r="B77" s="4">
        <v>1</v>
      </c>
      <c r="C77" s="2" t="s">
        <v>504</v>
      </c>
      <c r="D77" s="2" t="e">
        <f>VLOOKUP(C77,'MASTER KEY'!$A$2:$B991,2,FALSE)</f>
        <v>#N/A</v>
      </c>
      <c r="E77" t="s">
        <v>313</v>
      </c>
    </row>
    <row r="78" spans="1:5" ht="18.75" customHeight="1" x14ac:dyDescent="0.3">
      <c r="A78" t="s">
        <v>726</v>
      </c>
      <c r="B78" s="4">
        <v>1</v>
      </c>
      <c r="C78" s="2" t="s">
        <v>504</v>
      </c>
      <c r="D78" s="2" t="e">
        <f>VLOOKUP(C78,'MASTER KEY'!$A$2:$B992,2,FALSE)</f>
        <v>#N/A</v>
      </c>
      <c r="E78" t="s">
        <v>313</v>
      </c>
    </row>
    <row r="79" spans="1:5" ht="18.75" customHeight="1" x14ac:dyDescent="0.3">
      <c r="A79" t="s">
        <v>727</v>
      </c>
      <c r="B79" s="4">
        <v>1</v>
      </c>
      <c r="C79" s="2" t="s">
        <v>470</v>
      </c>
      <c r="D79" s="2" t="str">
        <f>VLOOKUP(C79,'MASTER KEY'!$A$2:$B993,2,FALSE)</f>
        <v>Secchi Depth</v>
      </c>
      <c r="E79" t="s">
        <v>313</v>
      </c>
    </row>
    <row r="80" spans="1:5" ht="18.75" customHeight="1" x14ac:dyDescent="0.3">
      <c r="A80" t="s">
        <v>728</v>
      </c>
      <c r="B80" s="4">
        <v>1</v>
      </c>
      <c r="C80" s="2" t="s">
        <v>504</v>
      </c>
      <c r="D80" s="2" t="e">
        <f>VLOOKUP(C80,'MASTER KEY'!$A$2:$B994,2,FALSE)</f>
        <v>#N/A</v>
      </c>
      <c r="E80" t="s">
        <v>313</v>
      </c>
    </row>
    <row r="81" spans="1:5" ht="18.75" customHeight="1" x14ac:dyDescent="0.3">
      <c r="A81" t="s">
        <v>729</v>
      </c>
      <c r="B81" s="4">
        <v>1</v>
      </c>
      <c r="C81" s="2" t="s">
        <v>234</v>
      </c>
      <c r="D81" s="2" t="str">
        <f>VLOOKUP(C81,'MASTER KEY'!$A$2:$B995,2,FALSE)</f>
        <v>Temperature</v>
      </c>
      <c r="E81" t="s">
        <v>646</v>
      </c>
    </row>
    <row r="82" spans="1:5" ht="18.75" customHeight="1" x14ac:dyDescent="0.3">
      <c r="A82" t="s">
        <v>730</v>
      </c>
      <c r="B82" s="4">
        <v>1</v>
      </c>
      <c r="C82" s="2" t="s">
        <v>234</v>
      </c>
      <c r="D82" s="2" t="str">
        <f>VLOOKUP(C82,'MASTER KEY'!$A$2:$B996,2,FALSE)</f>
        <v>Temperature</v>
      </c>
      <c r="E82" t="s">
        <v>670</v>
      </c>
    </row>
    <row r="83" spans="1:5" ht="18.75" customHeight="1" x14ac:dyDescent="0.3">
      <c r="A83" t="s">
        <v>731</v>
      </c>
      <c r="B83" s="4">
        <v>1</v>
      </c>
      <c r="C83" s="2" t="s">
        <v>234</v>
      </c>
      <c r="D83" s="2" t="str">
        <f>VLOOKUP(C83,'MASTER KEY'!$A$2:$B997,2,FALSE)</f>
        <v>Temperature</v>
      </c>
      <c r="E83" t="s">
        <v>646</v>
      </c>
    </row>
    <row r="84" spans="1:5" ht="18.75" customHeight="1" x14ac:dyDescent="0.3">
      <c r="A84" t="s">
        <v>732</v>
      </c>
      <c r="B84" s="4">
        <v>1</v>
      </c>
      <c r="C84" s="2" t="s">
        <v>234</v>
      </c>
      <c r="D84" s="2" t="str">
        <f>VLOOKUP(C84,'MASTER KEY'!$A$2:$B998,2,FALSE)</f>
        <v>Temperature</v>
      </c>
      <c r="E84" t="s">
        <v>670</v>
      </c>
    </row>
    <row r="85" spans="1:5" ht="18.75" customHeight="1" x14ac:dyDescent="0.3">
      <c r="A85" t="s">
        <v>733</v>
      </c>
      <c r="B85" s="4">
        <v>1</v>
      </c>
      <c r="C85" s="2" t="s">
        <v>234</v>
      </c>
      <c r="D85" s="2" t="str">
        <f>VLOOKUP(C85,'MASTER KEY'!$A$2:$B999,2,FALSE)</f>
        <v>Temperature</v>
      </c>
      <c r="E85" t="s">
        <v>646</v>
      </c>
    </row>
    <row r="86" spans="1:5" ht="18.75" customHeight="1" x14ac:dyDescent="0.3">
      <c r="A86" t="s">
        <v>734</v>
      </c>
      <c r="B86" s="4">
        <v>1</v>
      </c>
      <c r="C86" s="2" t="s">
        <v>234</v>
      </c>
      <c r="D86" s="2" t="str">
        <f>VLOOKUP(C86,'MASTER KEY'!$A$2:$B1000,2,FALSE)</f>
        <v>Temperature</v>
      </c>
      <c r="E86" t="s">
        <v>670</v>
      </c>
    </row>
    <row r="87" spans="1:5" ht="18.75" customHeight="1" x14ac:dyDescent="0.3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KEY'!$A$2:$B1001,2,FALSE)</f>
        <v>Total Nitrogen</v>
      </c>
      <c r="E87" t="s">
        <v>313</v>
      </c>
    </row>
    <row r="88" spans="1:5" ht="18.75" customHeight="1" x14ac:dyDescent="0.3">
      <c r="A88" t="s">
        <v>736</v>
      </c>
      <c r="B88" s="14">
        <f t="shared" si="1"/>
        <v>1E-3</v>
      </c>
      <c r="C88" s="2" t="s">
        <v>457</v>
      </c>
      <c r="D88" s="2" t="str">
        <f>VLOOKUP(C88,'MASTER KEY'!$A$2:$B1002,2,FALSE)</f>
        <v>Total Nitrogen</v>
      </c>
      <c r="E88" t="s">
        <v>313</v>
      </c>
    </row>
    <row r="89" spans="1:5" ht="18.75" customHeight="1" x14ac:dyDescent="0.3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KEY'!$A$2:$B1003,2,FALSE)</f>
        <v>Total Nitrogen</v>
      </c>
      <c r="E89" t="s">
        <v>313</v>
      </c>
    </row>
    <row r="90" spans="1:5" ht="18.75" customHeight="1" x14ac:dyDescent="0.3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KEY'!$A$2:$B1004,2,FALSE)</f>
        <v>Total Phosphorus</v>
      </c>
      <c r="E90" t="s">
        <v>313</v>
      </c>
    </row>
    <row r="91" spans="1:5" ht="18.75" customHeight="1" x14ac:dyDescent="0.3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KEY'!$A$2:$B1005,2,FALSE)</f>
        <v>Total Phosphorus</v>
      </c>
      <c r="E91" t="s">
        <v>313</v>
      </c>
    </row>
    <row r="92" spans="1:5" ht="18.75" customHeight="1" x14ac:dyDescent="0.3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KEY'!$A$2:$B1006,2,FALSE)</f>
        <v>Total Phosphorus</v>
      </c>
      <c r="E92" t="s">
        <v>313</v>
      </c>
    </row>
    <row r="93" spans="1:5" ht="18.75" customHeight="1" x14ac:dyDescent="0.3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KEY'!$A$2:$B1007,2,FALSE)</f>
        <v>Total Phosphorus</v>
      </c>
      <c r="E93" t="s">
        <v>313</v>
      </c>
    </row>
    <row r="94" spans="1:5" ht="18.75" customHeight="1" x14ac:dyDescent="0.3">
      <c r="A94" t="s">
        <v>742</v>
      </c>
      <c r="B94" s="4">
        <v>1</v>
      </c>
      <c r="C94" s="2" t="s">
        <v>474</v>
      </c>
      <c r="D94" s="2" t="str">
        <f>VLOOKUP(C94,'MASTER KEY'!$A$2:$B1008,2,FALSE)</f>
        <v>Total Suspended Solids</v>
      </c>
      <c r="E94" t="s">
        <v>313</v>
      </c>
    </row>
    <row r="95" spans="1:5" ht="18.75" customHeight="1" x14ac:dyDescent="0.3">
      <c r="A95" t="s">
        <v>743</v>
      </c>
      <c r="B95" s="4">
        <v>1</v>
      </c>
      <c r="C95" s="2" t="s">
        <v>392</v>
      </c>
      <c r="D95" s="2" t="str">
        <f>VLOOKUP(C95,'MASTER KEY'!$A$2:$B1009,2,FALSE)</f>
        <v>Turbidity</v>
      </c>
      <c r="E95" t="s">
        <v>646</v>
      </c>
    </row>
    <row r="96" spans="1:5" ht="18.75" customHeight="1" x14ac:dyDescent="0.3">
      <c r="A96" t="s">
        <v>744</v>
      </c>
      <c r="B96" s="4">
        <v>1</v>
      </c>
      <c r="C96" s="2" t="s">
        <v>392</v>
      </c>
      <c r="D96" s="2" t="str">
        <f>VLOOKUP(C96,'MASTER KEY'!$A$2:$B1010,2,FALSE)</f>
        <v>Turbidity</v>
      </c>
      <c r="E96" t="s">
        <v>670</v>
      </c>
    </row>
    <row r="97" spans="1:5" ht="18.75" customHeight="1" x14ac:dyDescent="0.3">
      <c r="A97" t="s">
        <v>745</v>
      </c>
      <c r="B97" s="4">
        <v>1</v>
      </c>
      <c r="C97" s="2" t="s">
        <v>504</v>
      </c>
      <c r="D97" s="2" t="e">
        <f>VLOOKUP(C97,'MASTER KEY'!$A$2:$B1011,2,FALSE)</f>
        <v>#N/A</v>
      </c>
      <c r="E97" t="s">
        <v>313</v>
      </c>
    </row>
    <row r="98" spans="1:5" ht="18.75" customHeight="1" x14ac:dyDescent="0.3">
      <c r="A98" t="s">
        <v>746</v>
      </c>
      <c r="B98" s="4">
        <v>1</v>
      </c>
      <c r="C98" s="2" t="s">
        <v>504</v>
      </c>
      <c r="D98" s="2" t="e">
        <f>VLOOKUP(C98,'MASTER KEY'!$A$2:$B1012,2,FALSE)</f>
        <v>#N/A</v>
      </c>
      <c r="E98" t="s">
        <v>313</v>
      </c>
    </row>
    <row r="99" spans="1:5" ht="18.75" customHeight="1" x14ac:dyDescent="0.3">
      <c r="A99" t="s">
        <v>747</v>
      </c>
      <c r="B99" s="4">
        <v>1</v>
      </c>
      <c r="C99" s="2" t="s">
        <v>504</v>
      </c>
      <c r="D99" s="2" t="e">
        <f>VLOOKUP(C99,'MASTER KEY'!$A$2:$B1013,2,FALSE)</f>
        <v>#N/A</v>
      </c>
      <c r="E99" t="s">
        <v>313</v>
      </c>
    </row>
    <row r="100" spans="1:5" ht="18.75" customHeight="1" x14ac:dyDescent="0.3">
      <c r="A100" t="s">
        <v>748</v>
      </c>
      <c r="B100" s="4">
        <v>1</v>
      </c>
      <c r="C100" s="2" t="s">
        <v>399</v>
      </c>
      <c r="D100" s="2" t="str">
        <f>VLOOKUP(C100,'MASTER KEY'!$A$2:$B1014,2,FALSE)</f>
        <v>pH</v>
      </c>
      <c r="E100" t="s">
        <v>646</v>
      </c>
    </row>
    <row r="101" spans="1:5" ht="18.75" customHeight="1" x14ac:dyDescent="0.3">
      <c r="A101" t="s">
        <v>749</v>
      </c>
      <c r="B101" s="4">
        <v>1</v>
      </c>
      <c r="C101" s="2" t="s">
        <v>399</v>
      </c>
      <c r="D101" s="2" t="str">
        <f>VLOOKUP(C101,'MASTER KEY'!$A$2:$B1015,2,FALSE)</f>
        <v>pH</v>
      </c>
      <c r="E101" t="s">
        <v>670</v>
      </c>
    </row>
    <row r="102" spans="1:5" ht="18.75" customHeight="1" x14ac:dyDescent="0.3">
      <c r="A102" t="s">
        <v>750</v>
      </c>
      <c r="B102" s="4">
        <v>1</v>
      </c>
      <c r="C102" s="2" t="s">
        <v>236</v>
      </c>
      <c r="D102" s="2" t="str">
        <f>VLOOKUP(C102,'MASTER KEY'!$A$2:$B1016,2,FALSE)</f>
        <v>Salinity</v>
      </c>
      <c r="E102" t="s">
        <v>646</v>
      </c>
    </row>
    <row r="103" spans="1:5" ht="18.75" customHeight="1" x14ac:dyDescent="0.3">
      <c r="A103" t="s">
        <v>751</v>
      </c>
      <c r="B103" s="4">
        <v>1</v>
      </c>
      <c r="C103" s="2" t="s">
        <v>236</v>
      </c>
      <c r="D103" s="2" t="str">
        <f>VLOOKUP(C103,'MASTER KEY'!$A$2:$B1017,2,FALSE)</f>
        <v>Salinity</v>
      </c>
      <c r="E103" t="s">
        <v>670</v>
      </c>
    </row>
    <row r="104" spans="1:5" ht="18.75" customHeight="1" x14ac:dyDescent="0.3">
      <c r="A104" t="s">
        <v>752</v>
      </c>
      <c r="B104" s="4">
        <v>1</v>
      </c>
      <c r="C104" s="2" t="s">
        <v>234</v>
      </c>
      <c r="D104" s="2" t="str">
        <f>VLOOKUP(C104,'MASTER KEY'!$A$2:$B1018,2,FALSE)</f>
        <v>Temperature</v>
      </c>
      <c r="E104" t="s">
        <v>646</v>
      </c>
    </row>
    <row r="105" spans="1:5" ht="18.75" customHeight="1" x14ac:dyDescent="0.3">
      <c r="A105" t="s">
        <v>753</v>
      </c>
      <c r="B105" s="4">
        <v>1</v>
      </c>
      <c r="C105" s="2" t="s">
        <v>234</v>
      </c>
      <c r="D105" s="2" t="str">
        <f>VLOOKUP(C105,'MASTER KEY'!$A$2:$B1019,2,FALSE)</f>
        <v>Temperature</v>
      </c>
      <c r="E105" t="s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372"/>
  <sheetViews>
    <sheetView tabSelected="1" zoomScale="66" workbookViewId="0">
      <pane ySplit="1" topLeftCell="A2" activePane="bottomLeft" state="frozen"/>
      <selection pane="bottomLeft" activeCell="T66" sqref="T66"/>
    </sheetView>
  </sheetViews>
  <sheetFormatPr defaultRowHeight="14.4" x14ac:dyDescent="0.3"/>
  <cols>
    <col min="1" max="1" width="9.88671875" style="6" bestFit="1" customWidth="1"/>
    <col min="2" max="2" width="42.88671875" style="6" bestFit="1" customWidth="1"/>
    <col min="3" max="3" width="13.109375" style="6" bestFit="1" customWidth="1"/>
    <col min="4" max="4" width="15.88671875" style="6" bestFit="1" customWidth="1"/>
    <col min="5" max="5" width="13.109375" style="6" bestFit="1" customWidth="1"/>
    <col min="6" max="6" width="32.6640625" style="6" bestFit="1" customWidth="1"/>
    <col min="7" max="7" width="37.44140625" bestFit="1" customWidth="1"/>
    <col min="8" max="8" width="27.44140625" style="6" bestFit="1" customWidth="1"/>
    <col min="9" max="9" width="7.44140625" style="12" bestFit="1" customWidth="1"/>
    <col min="10" max="10" width="12.33203125" style="12" bestFit="1" customWidth="1"/>
    <col min="11" max="11" width="25.109375" style="6" bestFit="1" customWidth="1"/>
    <col min="12" max="12" width="60" bestFit="1" customWidth="1"/>
    <col min="22" max="22" width="8.6640625" customWidth="1"/>
  </cols>
  <sheetData>
    <row r="1" spans="1:12" ht="18.75" customHeight="1" x14ac:dyDescent="0.3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 x14ac:dyDescent="0.3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 x14ac:dyDescent="0.3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 x14ac:dyDescent="0.3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 x14ac:dyDescent="0.3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 x14ac:dyDescent="0.3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 x14ac:dyDescent="0.3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 x14ac:dyDescent="0.3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 x14ac:dyDescent="0.3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 x14ac:dyDescent="0.3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 x14ac:dyDescent="0.3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 x14ac:dyDescent="0.3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 x14ac:dyDescent="0.3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 x14ac:dyDescent="0.3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 x14ac:dyDescent="0.3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 x14ac:dyDescent="0.3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 x14ac:dyDescent="0.3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 x14ac:dyDescent="0.3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 x14ac:dyDescent="0.3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 x14ac:dyDescent="0.3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 x14ac:dyDescent="0.3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 x14ac:dyDescent="0.3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 x14ac:dyDescent="0.3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 x14ac:dyDescent="0.3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 x14ac:dyDescent="0.3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 x14ac:dyDescent="0.3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 x14ac:dyDescent="0.3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 x14ac:dyDescent="0.3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 x14ac:dyDescent="0.3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 x14ac:dyDescent="0.3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 x14ac:dyDescent="0.3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 x14ac:dyDescent="0.3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22" ht="18.75" customHeight="1" x14ac:dyDescent="0.3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22" ht="18.75" customHeight="1" x14ac:dyDescent="0.3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22" ht="18.75" customHeight="1" x14ac:dyDescent="0.3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22" ht="18.75" customHeight="1" x14ac:dyDescent="0.3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22" ht="18.75" customHeight="1" x14ac:dyDescent="0.3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22" ht="18.75" customHeight="1" x14ac:dyDescent="0.3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22" ht="18.75" customHeight="1" x14ac:dyDescent="0.3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22" ht="18.75" customHeight="1" x14ac:dyDescent="0.3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22" ht="18.75" customHeight="1" x14ac:dyDescent="0.3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22" ht="18.75" customHeight="1" x14ac:dyDescent="0.3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22" ht="18.75" customHeight="1" x14ac:dyDescent="0.3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22" ht="18.75" customHeight="1" x14ac:dyDescent="0.3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  <c r="V44" s="28"/>
    </row>
    <row r="45" spans="1:22" ht="18.75" customHeight="1" x14ac:dyDescent="0.3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  <c r="V45" s="28"/>
    </row>
    <row r="46" spans="1:22" ht="18.75" customHeight="1" x14ac:dyDescent="0.3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  <c r="V46" s="28"/>
    </row>
    <row r="47" spans="1:22" ht="18.75" customHeight="1" x14ac:dyDescent="0.3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  <c r="V47" s="28"/>
    </row>
    <row r="48" spans="1:22" ht="18.75" customHeight="1" x14ac:dyDescent="0.3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  <c r="V48" s="28"/>
    </row>
    <row r="49" spans="1:22" ht="18.75" customHeight="1" x14ac:dyDescent="0.3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  <c r="V49" s="28"/>
    </row>
    <row r="50" spans="1:22" ht="18.75" customHeight="1" x14ac:dyDescent="0.3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  <c r="V50" s="28"/>
    </row>
    <row r="51" spans="1:22" ht="18.75" customHeight="1" x14ac:dyDescent="0.3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  <c r="V51" s="28"/>
    </row>
    <row r="52" spans="1:22" ht="18.75" customHeight="1" x14ac:dyDescent="0.3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  <c r="V52" s="29"/>
    </row>
    <row r="53" spans="1:22" ht="18.75" customHeight="1" x14ac:dyDescent="0.3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  <c r="V53" s="43"/>
    </row>
    <row r="54" spans="1:22" ht="18.75" customHeight="1" x14ac:dyDescent="0.3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  <c r="V54" s="28"/>
    </row>
    <row r="55" spans="1:22" ht="18.75" customHeight="1" x14ac:dyDescent="0.3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  <c r="V55" s="28"/>
    </row>
    <row r="56" spans="1:22" ht="18.75" customHeight="1" x14ac:dyDescent="0.3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22" ht="18.75" customHeight="1" x14ac:dyDescent="0.3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22" ht="18.75" customHeight="1" x14ac:dyDescent="0.3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22" ht="18.75" customHeight="1" x14ac:dyDescent="0.3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22" ht="18.75" customHeight="1" x14ac:dyDescent="0.3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22" ht="18.75" customHeight="1" x14ac:dyDescent="0.3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22" ht="18.75" customHeight="1" x14ac:dyDescent="0.3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22" ht="18.75" customHeight="1" x14ac:dyDescent="0.3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22" ht="18.75" customHeight="1" x14ac:dyDescent="0.3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 x14ac:dyDescent="0.3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 x14ac:dyDescent="0.3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 x14ac:dyDescent="0.3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 x14ac:dyDescent="0.3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 x14ac:dyDescent="0.3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 x14ac:dyDescent="0.3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 x14ac:dyDescent="0.3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 x14ac:dyDescent="0.3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 x14ac:dyDescent="0.3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 x14ac:dyDescent="0.3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 x14ac:dyDescent="0.3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 x14ac:dyDescent="0.3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 x14ac:dyDescent="0.3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 x14ac:dyDescent="0.3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 x14ac:dyDescent="0.3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 x14ac:dyDescent="0.3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 x14ac:dyDescent="0.3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 x14ac:dyDescent="0.3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 x14ac:dyDescent="0.3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 x14ac:dyDescent="0.3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 x14ac:dyDescent="0.3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 x14ac:dyDescent="0.3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 x14ac:dyDescent="0.3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 x14ac:dyDescent="0.3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 x14ac:dyDescent="0.3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 x14ac:dyDescent="0.3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 x14ac:dyDescent="0.3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 x14ac:dyDescent="0.3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 x14ac:dyDescent="0.3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 x14ac:dyDescent="0.3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 x14ac:dyDescent="0.3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 x14ac:dyDescent="0.3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 x14ac:dyDescent="0.3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 x14ac:dyDescent="0.3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 x14ac:dyDescent="0.3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 x14ac:dyDescent="0.3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 x14ac:dyDescent="0.3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 x14ac:dyDescent="0.3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 x14ac:dyDescent="0.3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 x14ac:dyDescent="0.3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 x14ac:dyDescent="0.3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 x14ac:dyDescent="0.3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 x14ac:dyDescent="0.3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 x14ac:dyDescent="0.3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 x14ac:dyDescent="0.3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 x14ac:dyDescent="0.3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 x14ac:dyDescent="0.3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 x14ac:dyDescent="0.3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 x14ac:dyDescent="0.3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 x14ac:dyDescent="0.3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 x14ac:dyDescent="0.3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 x14ac:dyDescent="0.3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 x14ac:dyDescent="0.3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 x14ac:dyDescent="0.3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 x14ac:dyDescent="0.3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 x14ac:dyDescent="0.3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 x14ac:dyDescent="0.3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 x14ac:dyDescent="0.3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 x14ac:dyDescent="0.3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 x14ac:dyDescent="0.3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 x14ac:dyDescent="0.3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 x14ac:dyDescent="0.3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 x14ac:dyDescent="0.3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 x14ac:dyDescent="0.3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 x14ac:dyDescent="0.3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 x14ac:dyDescent="0.3">
      <c r="A130" s="2" t="s">
        <v>427</v>
      </c>
      <c r="B130" s="2" t="s">
        <v>1745</v>
      </c>
      <c r="C130" s="2" t="s">
        <v>1746</v>
      </c>
      <c r="E130" s="2" t="s">
        <v>1747</v>
      </c>
      <c r="F130" s="2" t="s">
        <v>1748</v>
      </c>
      <c r="H130" s="2" t="s">
        <v>1152</v>
      </c>
      <c r="K130" s="2" t="s">
        <v>1335</v>
      </c>
    </row>
    <row r="131" spans="1:11" ht="18.75" customHeight="1" x14ac:dyDescent="0.3">
      <c r="A131" s="2" t="s">
        <v>449</v>
      </c>
      <c r="B131" s="2" t="s">
        <v>1749</v>
      </c>
      <c r="C131" s="2" t="s">
        <v>415</v>
      </c>
      <c r="E131" s="2" t="s">
        <v>415</v>
      </c>
      <c r="F131" s="2" t="s">
        <v>1750</v>
      </c>
      <c r="H131" s="2" t="s">
        <v>1152</v>
      </c>
      <c r="K131" s="2" t="s">
        <v>1751</v>
      </c>
    </row>
    <row r="132" spans="1:11" ht="18.75" customHeight="1" x14ac:dyDescent="0.3">
      <c r="A132" s="2" t="s">
        <v>455</v>
      </c>
      <c r="B132" s="2" t="s">
        <v>1752</v>
      </c>
      <c r="C132" s="2" t="s">
        <v>921</v>
      </c>
      <c r="D132" s="2" t="s">
        <v>1753</v>
      </c>
      <c r="E132" s="2" t="s">
        <v>921</v>
      </c>
      <c r="F132" s="2" t="s">
        <v>1754</v>
      </c>
      <c r="H132" s="2" t="s">
        <v>1152</v>
      </c>
      <c r="K132" s="2" t="s">
        <v>1325</v>
      </c>
    </row>
    <row r="133" spans="1:11" ht="18.75" customHeight="1" x14ac:dyDescent="0.3">
      <c r="A133" s="2" t="s">
        <v>399</v>
      </c>
      <c r="B133" s="2" t="s">
        <v>1755</v>
      </c>
      <c r="C133" s="2" t="s">
        <v>1156</v>
      </c>
      <c r="D133" s="2" t="s">
        <v>1755</v>
      </c>
      <c r="F133" s="2" t="s">
        <v>1756</v>
      </c>
      <c r="H133" s="2" t="s">
        <v>1152</v>
      </c>
      <c r="K133" s="2" t="s">
        <v>1335</v>
      </c>
    </row>
    <row r="134" spans="1:11" ht="18.75" customHeight="1" x14ac:dyDescent="0.3">
      <c r="A134" s="2" t="s">
        <v>466</v>
      </c>
      <c r="B134" s="2" t="s">
        <v>1757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 x14ac:dyDescent="0.3">
      <c r="A135" s="2" t="s">
        <v>430</v>
      </c>
      <c r="B135" s="2" t="s">
        <v>1758</v>
      </c>
      <c r="C135" s="2" t="s">
        <v>921</v>
      </c>
      <c r="D135" s="2" t="s">
        <v>1759</v>
      </c>
      <c r="E135" s="2" t="s">
        <v>921</v>
      </c>
      <c r="F135" s="2" t="s">
        <v>1760</v>
      </c>
      <c r="H135" s="2" t="s">
        <v>1152</v>
      </c>
      <c r="K135" s="2" t="s">
        <v>1325</v>
      </c>
    </row>
    <row r="136" spans="1:11" ht="18.75" customHeight="1" x14ac:dyDescent="0.3">
      <c r="A136" s="2" t="s">
        <v>470</v>
      </c>
      <c r="B136" s="2" t="s">
        <v>1761</v>
      </c>
      <c r="C136" s="2" t="s">
        <v>1007</v>
      </c>
      <c r="E136" s="2" t="s">
        <v>1007</v>
      </c>
      <c r="F136" s="2" t="s">
        <v>1762</v>
      </c>
      <c r="H136" s="2" t="s">
        <v>1763</v>
      </c>
      <c r="I136" s="44" t="s">
        <v>1007</v>
      </c>
      <c r="K136" s="2" t="s">
        <v>697</v>
      </c>
    </row>
    <row r="137" spans="1:11" ht="18.75" customHeight="1" x14ac:dyDescent="0.3">
      <c r="A137" s="2" t="s">
        <v>477</v>
      </c>
      <c r="B137" s="2" t="s">
        <v>1764</v>
      </c>
      <c r="F137" s="2" t="s">
        <v>1765</v>
      </c>
      <c r="H137" s="2" t="s">
        <v>1152</v>
      </c>
      <c r="K137" s="2" t="s">
        <v>1343</v>
      </c>
    </row>
    <row r="138" spans="1:11" ht="18.75" customHeight="1" x14ac:dyDescent="0.3">
      <c r="A138" s="2" t="s">
        <v>482</v>
      </c>
      <c r="B138" s="46" t="s">
        <v>1766</v>
      </c>
      <c r="C138" s="17" t="s">
        <v>1767</v>
      </c>
      <c r="E138" s="2" t="s">
        <v>1164</v>
      </c>
      <c r="F138" s="2" t="s">
        <v>1768</v>
      </c>
      <c r="H138" s="2" t="s">
        <v>1152</v>
      </c>
      <c r="K138" s="2" t="s">
        <v>1751</v>
      </c>
    </row>
    <row r="139" spans="1:11" ht="18.75" customHeight="1" x14ac:dyDescent="0.3">
      <c r="A139" s="2" t="s">
        <v>484</v>
      </c>
      <c r="B139" s="46" t="s">
        <v>1769</v>
      </c>
      <c r="C139" s="17" t="s">
        <v>1767</v>
      </c>
      <c r="E139" s="2" t="s">
        <v>1164</v>
      </c>
      <c r="F139" s="2" t="s">
        <v>1770</v>
      </c>
      <c r="H139" s="2" t="s">
        <v>1771</v>
      </c>
      <c r="I139" s="44" t="s">
        <v>1772</v>
      </c>
      <c r="K139" s="2" t="s">
        <v>1751</v>
      </c>
    </row>
    <row r="140" spans="1:11" ht="18.75" customHeight="1" x14ac:dyDescent="0.3">
      <c r="A140" s="2" t="s">
        <v>486</v>
      </c>
      <c r="B140" s="46" t="s">
        <v>1773</v>
      </c>
      <c r="C140" s="17" t="s">
        <v>1767</v>
      </c>
      <c r="E140" s="2" t="s">
        <v>1164</v>
      </c>
      <c r="F140" s="2" t="s">
        <v>1774</v>
      </c>
      <c r="H140" s="2" t="s">
        <v>1152</v>
      </c>
      <c r="K140" s="2" t="s">
        <v>1751</v>
      </c>
    </row>
    <row r="141" spans="1:11" ht="18.75" customHeight="1" x14ac:dyDescent="0.3">
      <c r="A141" s="2" t="s">
        <v>488</v>
      </c>
      <c r="B141" s="46" t="s">
        <v>1775</v>
      </c>
      <c r="C141" s="17" t="s">
        <v>1776</v>
      </c>
      <c r="E141" s="2" t="s">
        <v>1776</v>
      </c>
      <c r="F141" s="2" t="s">
        <v>1777</v>
      </c>
      <c r="H141" s="2" t="s">
        <v>1771</v>
      </c>
      <c r="I141" s="44" t="s">
        <v>1772</v>
      </c>
      <c r="K141" s="2" t="s">
        <v>1751</v>
      </c>
    </row>
    <row r="142" spans="1:11" ht="18.75" customHeight="1" x14ac:dyDescent="0.3">
      <c r="A142" s="2" t="s">
        <v>490</v>
      </c>
      <c r="B142" s="46" t="s">
        <v>1778</v>
      </c>
      <c r="C142" s="2" t="s">
        <v>1779</v>
      </c>
      <c r="E142" s="2" t="s">
        <v>1007</v>
      </c>
      <c r="F142" s="2" t="s">
        <v>1780</v>
      </c>
      <c r="H142" s="2" t="s">
        <v>1152</v>
      </c>
      <c r="K142" s="2" t="s">
        <v>1751</v>
      </c>
    </row>
    <row r="143" spans="1:11" ht="18.75" customHeight="1" x14ac:dyDescent="0.3">
      <c r="A143" s="2" t="s">
        <v>492</v>
      </c>
      <c r="B143" s="46" t="s">
        <v>1781</v>
      </c>
      <c r="C143" s="2" t="s">
        <v>1779</v>
      </c>
      <c r="E143" s="2" t="s">
        <v>1007</v>
      </c>
      <c r="F143" s="2" t="s">
        <v>1782</v>
      </c>
      <c r="H143" s="2" t="s">
        <v>1152</v>
      </c>
      <c r="K143" s="2" t="s">
        <v>1751</v>
      </c>
    </row>
    <row r="144" spans="1:11" ht="18.75" customHeight="1" x14ac:dyDescent="0.3">
      <c r="A144" s="2" t="s">
        <v>494</v>
      </c>
      <c r="B144" s="46" t="s">
        <v>1783</v>
      </c>
      <c r="C144" s="2" t="s">
        <v>1779</v>
      </c>
      <c r="E144" s="2" t="s">
        <v>1007</v>
      </c>
      <c r="F144" s="2" t="s">
        <v>1784</v>
      </c>
      <c r="H144" s="2" t="s">
        <v>1152</v>
      </c>
      <c r="K144" s="2" t="s">
        <v>1751</v>
      </c>
    </row>
    <row r="145" spans="1:11" ht="18.75" customHeight="1" x14ac:dyDescent="0.3">
      <c r="A145" s="2" t="s">
        <v>496</v>
      </c>
      <c r="B145" s="46" t="s">
        <v>1785</v>
      </c>
      <c r="C145" s="2" t="s">
        <v>1779</v>
      </c>
      <c r="E145" s="2" t="s">
        <v>1007</v>
      </c>
      <c r="F145" s="2" t="s">
        <v>1786</v>
      </c>
      <c r="H145" s="2" t="s">
        <v>1152</v>
      </c>
      <c r="K145" s="2" t="s">
        <v>1751</v>
      </c>
    </row>
    <row r="146" spans="1:11" ht="18.75" customHeight="1" x14ac:dyDescent="0.3">
      <c r="A146" s="2" t="s">
        <v>498</v>
      </c>
      <c r="B146" s="46" t="s">
        <v>1787</v>
      </c>
      <c r="C146" s="2" t="s">
        <v>1779</v>
      </c>
      <c r="E146" s="2" t="s">
        <v>1007</v>
      </c>
      <c r="F146" s="2" t="s">
        <v>1788</v>
      </c>
      <c r="H146" s="2" t="s">
        <v>1152</v>
      </c>
      <c r="K146" s="2" t="s">
        <v>1751</v>
      </c>
    </row>
    <row r="147" spans="1:11" ht="18.75" customHeight="1" x14ac:dyDescent="0.3">
      <c r="A147" s="2" t="s">
        <v>500</v>
      </c>
      <c r="B147" s="46" t="s">
        <v>1789</v>
      </c>
      <c r="C147" s="2" t="s">
        <v>1779</v>
      </c>
      <c r="E147" s="2" t="s">
        <v>1007</v>
      </c>
      <c r="F147" s="2" t="s">
        <v>1790</v>
      </c>
      <c r="H147" s="2" t="s">
        <v>1152</v>
      </c>
      <c r="K147" s="2" t="s">
        <v>1751</v>
      </c>
    </row>
    <row r="148" spans="1:11" ht="18.75" customHeight="1" x14ac:dyDescent="0.3">
      <c r="A148" s="2" t="s">
        <v>330</v>
      </c>
      <c r="B148" s="2" t="s">
        <v>1791</v>
      </c>
      <c r="C148" s="17" t="s">
        <v>1007</v>
      </c>
      <c r="E148" s="2" t="s">
        <v>1007</v>
      </c>
      <c r="F148" s="2" t="s">
        <v>1792</v>
      </c>
      <c r="G148" s="2" t="s">
        <v>1793</v>
      </c>
      <c r="H148" s="2" t="s">
        <v>1794</v>
      </c>
      <c r="I148" s="44" t="s">
        <v>1180</v>
      </c>
      <c r="K148" s="2" t="s">
        <v>1732</v>
      </c>
    </row>
    <row r="149" spans="1:11" ht="18.75" customHeight="1" x14ac:dyDescent="0.3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1795</v>
      </c>
      <c r="G149" s="2" t="s">
        <v>1796</v>
      </c>
      <c r="H149" s="2" t="s">
        <v>1795</v>
      </c>
      <c r="I149" s="44" t="s">
        <v>1340</v>
      </c>
      <c r="K149" s="2" t="s">
        <v>1732</v>
      </c>
    </row>
    <row r="150" spans="1:11" ht="18.75" customHeight="1" x14ac:dyDescent="0.3">
      <c r="A150" s="2" t="s">
        <v>335</v>
      </c>
      <c r="B150" s="2" t="s">
        <v>1797</v>
      </c>
      <c r="C150" s="2" t="s">
        <v>1283</v>
      </c>
      <c r="E150" s="2" t="s">
        <v>1005</v>
      </c>
      <c r="F150" s="2" t="s">
        <v>1798</v>
      </c>
      <c r="H150" s="2" t="s">
        <v>1799</v>
      </c>
      <c r="I150" s="44" t="s">
        <v>1340</v>
      </c>
      <c r="K150" s="2" t="s">
        <v>1732</v>
      </c>
    </row>
    <row r="151" spans="1:11" ht="18.75" customHeight="1" x14ac:dyDescent="0.3">
      <c r="A151" s="2" t="s">
        <v>337</v>
      </c>
      <c r="B151" s="2" t="s">
        <v>1800</v>
      </c>
      <c r="C151" s="2" t="s">
        <v>1283</v>
      </c>
      <c r="E151" s="2" t="s">
        <v>1005</v>
      </c>
      <c r="F151" s="2" t="s">
        <v>1801</v>
      </c>
      <c r="H151" s="2" t="s">
        <v>1801</v>
      </c>
      <c r="I151" s="44" t="s">
        <v>1340</v>
      </c>
      <c r="K151" s="2" t="s">
        <v>1732</v>
      </c>
    </row>
    <row r="152" spans="1:11" ht="18.75" customHeight="1" x14ac:dyDescent="0.3">
      <c r="A152" s="2" t="s">
        <v>339</v>
      </c>
      <c r="B152" s="2" t="s">
        <v>1802</v>
      </c>
      <c r="C152" s="2" t="s">
        <v>1104</v>
      </c>
      <c r="E152" s="2" t="s">
        <v>1104</v>
      </c>
      <c r="F152" s="2" t="s">
        <v>1803</v>
      </c>
      <c r="G152" s="2" t="s">
        <v>1804</v>
      </c>
      <c r="H152" s="2" t="s">
        <v>1803</v>
      </c>
      <c r="I152" s="44">
        <v>1</v>
      </c>
      <c r="K152" s="2" t="s">
        <v>1732</v>
      </c>
    </row>
    <row r="153" spans="1:11" ht="18.75" customHeight="1" x14ac:dyDescent="0.3">
      <c r="A153" s="2" t="s">
        <v>343</v>
      </c>
      <c r="B153" s="2" t="s">
        <v>1805</v>
      </c>
      <c r="C153" s="2" t="s">
        <v>1164</v>
      </c>
      <c r="E153" s="2" t="s">
        <v>1164</v>
      </c>
      <c r="F153" s="2" t="s">
        <v>1806</v>
      </c>
      <c r="H153" s="2" t="s">
        <v>1807</v>
      </c>
      <c r="I153" s="44" t="s">
        <v>1180</v>
      </c>
      <c r="K153" s="2" t="s">
        <v>1732</v>
      </c>
    </row>
    <row r="154" spans="1:11" ht="18.75" customHeight="1" x14ac:dyDescent="0.3">
      <c r="A154" s="2" t="s">
        <v>345</v>
      </c>
      <c r="B154" s="2" t="s">
        <v>1808</v>
      </c>
      <c r="C154" s="47" t="s">
        <v>1809</v>
      </c>
      <c r="E154" s="47" t="s">
        <v>1809</v>
      </c>
      <c r="F154" s="2" t="s">
        <v>1810</v>
      </c>
      <c r="H154" s="2" t="s">
        <v>1152</v>
      </c>
      <c r="K154" s="2" t="s">
        <v>1732</v>
      </c>
    </row>
    <row r="155" spans="1:11" ht="18.75" customHeight="1" x14ac:dyDescent="0.3">
      <c r="A155" s="2" t="s">
        <v>347</v>
      </c>
      <c r="B155" s="2" t="s">
        <v>1811</v>
      </c>
      <c r="C155" s="2" t="s">
        <v>1812</v>
      </c>
      <c r="E155" s="2" t="s">
        <v>1812</v>
      </c>
      <c r="F155" s="2" t="s">
        <v>1813</v>
      </c>
      <c r="H155" s="2" t="s">
        <v>1152</v>
      </c>
      <c r="K155" s="2" t="s">
        <v>1732</v>
      </c>
    </row>
    <row r="156" spans="1:11" ht="18.75" customHeight="1" x14ac:dyDescent="0.3">
      <c r="A156" s="2" t="s">
        <v>348</v>
      </c>
      <c r="B156" s="2" t="s">
        <v>1814</v>
      </c>
      <c r="C156" s="47" t="s">
        <v>1809</v>
      </c>
      <c r="E156" s="47" t="s">
        <v>1809</v>
      </c>
      <c r="F156" s="2" t="s">
        <v>1815</v>
      </c>
      <c r="H156" s="2" t="s">
        <v>1152</v>
      </c>
      <c r="K156" s="2" t="s">
        <v>1732</v>
      </c>
    </row>
    <row r="157" spans="1:11" ht="18.75" customHeight="1" x14ac:dyDescent="0.3">
      <c r="A157" s="2" t="s">
        <v>350</v>
      </c>
      <c r="B157" s="2" t="s">
        <v>1816</v>
      </c>
      <c r="C157" s="2" t="s">
        <v>1812</v>
      </c>
      <c r="E157" s="2" t="s">
        <v>1812</v>
      </c>
      <c r="F157" s="2" t="s">
        <v>1817</v>
      </c>
      <c r="H157" s="2" t="s">
        <v>1152</v>
      </c>
      <c r="K157" s="2" t="s">
        <v>1732</v>
      </c>
    </row>
    <row r="158" spans="1:11" ht="18.75" customHeight="1" x14ac:dyDescent="0.3">
      <c r="A158" s="2" t="s">
        <v>352</v>
      </c>
      <c r="B158" s="2" t="s">
        <v>1818</v>
      </c>
      <c r="C158" s="47" t="s">
        <v>1809</v>
      </c>
      <c r="E158" s="47" t="s">
        <v>1809</v>
      </c>
      <c r="F158" s="2" t="s">
        <v>1819</v>
      </c>
      <c r="H158" s="2" t="s">
        <v>1152</v>
      </c>
      <c r="K158" s="2" t="s">
        <v>1732</v>
      </c>
    </row>
    <row r="159" spans="1:11" ht="18.75" customHeight="1" x14ac:dyDescent="0.3">
      <c r="A159" s="2" t="s">
        <v>354</v>
      </c>
      <c r="B159" s="2" t="s">
        <v>1820</v>
      </c>
      <c r="C159" s="2" t="s">
        <v>1812</v>
      </c>
      <c r="E159" s="2" t="s">
        <v>1812</v>
      </c>
      <c r="F159" s="2" t="s">
        <v>1821</v>
      </c>
      <c r="H159" s="2" t="s">
        <v>1152</v>
      </c>
      <c r="K159" s="2" t="s">
        <v>1732</v>
      </c>
    </row>
    <row r="160" spans="1:11" ht="18.75" customHeight="1" x14ac:dyDescent="0.3">
      <c r="A160" s="2" t="s">
        <v>356</v>
      </c>
      <c r="B160" s="2" t="s">
        <v>1822</v>
      </c>
      <c r="C160" s="47" t="s">
        <v>1809</v>
      </c>
      <c r="E160" s="47" t="s">
        <v>1809</v>
      </c>
      <c r="F160" s="2" t="s">
        <v>1823</v>
      </c>
      <c r="H160" s="2" t="s">
        <v>1152</v>
      </c>
      <c r="K160" s="2" t="s">
        <v>1732</v>
      </c>
    </row>
    <row r="161" spans="1:11" ht="18.75" customHeight="1" x14ac:dyDescent="0.3">
      <c r="A161" s="2" t="s">
        <v>358</v>
      </c>
      <c r="B161" s="2" t="s">
        <v>1824</v>
      </c>
      <c r="C161" s="2" t="s">
        <v>1812</v>
      </c>
      <c r="E161" s="2" t="s">
        <v>1812</v>
      </c>
      <c r="F161" s="2" t="s">
        <v>1825</v>
      </c>
      <c r="H161" s="2" t="s">
        <v>1152</v>
      </c>
      <c r="K161" s="2" t="s">
        <v>1732</v>
      </c>
    </row>
    <row r="162" spans="1:11" ht="18.75" customHeight="1" x14ac:dyDescent="0.3">
      <c r="A162" s="2" t="s">
        <v>360</v>
      </c>
      <c r="B162" s="2" t="s">
        <v>1826</v>
      </c>
      <c r="C162" s="47" t="s">
        <v>1809</v>
      </c>
      <c r="E162" s="47" t="s">
        <v>1809</v>
      </c>
      <c r="F162" s="2" t="s">
        <v>1827</v>
      </c>
      <c r="H162" s="2" t="s">
        <v>1152</v>
      </c>
      <c r="K162" s="2" t="s">
        <v>1732</v>
      </c>
    </row>
    <row r="163" spans="1:11" ht="18.75" customHeight="1" x14ac:dyDescent="0.3">
      <c r="A163" s="2" t="s">
        <v>362</v>
      </c>
      <c r="B163" s="2" t="s">
        <v>1828</v>
      </c>
      <c r="C163" s="2" t="s">
        <v>1812</v>
      </c>
      <c r="E163" s="2" t="s">
        <v>1812</v>
      </c>
      <c r="F163" s="2" t="s">
        <v>1829</v>
      </c>
      <c r="H163" s="2" t="s">
        <v>1152</v>
      </c>
      <c r="K163" s="2" t="s">
        <v>1732</v>
      </c>
    </row>
    <row r="164" spans="1:11" ht="18.75" customHeight="1" x14ac:dyDescent="0.3">
      <c r="A164" s="2" t="s">
        <v>364</v>
      </c>
      <c r="B164" s="2" t="s">
        <v>1830</v>
      </c>
      <c r="C164" s="47" t="s">
        <v>1809</v>
      </c>
      <c r="E164" s="47" t="s">
        <v>1809</v>
      </c>
      <c r="F164" s="2" t="s">
        <v>1831</v>
      </c>
      <c r="H164" s="2" t="s">
        <v>1152</v>
      </c>
      <c r="K164" s="2" t="s">
        <v>1732</v>
      </c>
    </row>
    <row r="165" spans="1:11" ht="18.75" customHeight="1" x14ac:dyDescent="0.3">
      <c r="A165" s="2" t="s">
        <v>366</v>
      </c>
      <c r="B165" s="2" t="s">
        <v>1832</v>
      </c>
      <c r="C165" s="2" t="s">
        <v>1812</v>
      </c>
      <c r="E165" s="2" t="s">
        <v>1812</v>
      </c>
      <c r="F165" s="2" t="s">
        <v>1833</v>
      </c>
      <c r="H165" s="2" t="s">
        <v>1152</v>
      </c>
      <c r="K165" s="2" t="s">
        <v>1732</v>
      </c>
    </row>
    <row r="166" spans="1:11" ht="18.75" customHeight="1" x14ac:dyDescent="0.3">
      <c r="A166" s="2" t="s">
        <v>368</v>
      </c>
      <c r="B166" s="2" t="s">
        <v>1834</v>
      </c>
      <c r="C166" s="47" t="s">
        <v>1809</v>
      </c>
      <c r="E166" s="47" t="s">
        <v>1809</v>
      </c>
      <c r="F166" s="2" t="s">
        <v>1835</v>
      </c>
      <c r="H166" s="2" t="s">
        <v>1152</v>
      </c>
      <c r="K166" s="2" t="s">
        <v>1732</v>
      </c>
    </row>
    <row r="167" spans="1:11" ht="18.75" customHeight="1" x14ac:dyDescent="0.3">
      <c r="A167" s="2" t="s">
        <v>370</v>
      </c>
      <c r="B167" s="2" t="s">
        <v>1836</v>
      </c>
      <c r="C167" s="2" t="s">
        <v>1812</v>
      </c>
      <c r="E167" s="2" t="s">
        <v>1812</v>
      </c>
      <c r="F167" s="2" t="s">
        <v>1837</v>
      </c>
      <c r="H167" s="2" t="s">
        <v>1152</v>
      </c>
      <c r="K167" s="2" t="s">
        <v>1732</v>
      </c>
    </row>
    <row r="168" spans="1:11" ht="18.75" customHeight="1" x14ac:dyDescent="0.3">
      <c r="A168" s="2" t="s">
        <v>372</v>
      </c>
      <c r="B168" s="2" t="s">
        <v>1838</v>
      </c>
      <c r="F168" s="2" t="s">
        <v>1839</v>
      </c>
      <c r="H168" s="2" t="s">
        <v>1152</v>
      </c>
      <c r="K168" s="2" t="s">
        <v>1732</v>
      </c>
    </row>
    <row r="169" spans="1:11" ht="18.75" customHeight="1" x14ac:dyDescent="0.3">
      <c r="A169" s="2" t="s">
        <v>374</v>
      </c>
      <c r="B169" s="2" t="s">
        <v>1840</v>
      </c>
      <c r="C169" s="2" t="s">
        <v>1841</v>
      </c>
      <c r="E169" s="2" t="s">
        <v>1841</v>
      </c>
      <c r="F169" s="2" t="s">
        <v>1842</v>
      </c>
      <c r="H169" s="2" t="s">
        <v>1152</v>
      </c>
      <c r="K169" s="2" t="s">
        <v>1732</v>
      </c>
    </row>
    <row r="170" spans="1:11" ht="18.75" customHeight="1" x14ac:dyDescent="0.3">
      <c r="A170" s="2" t="s">
        <v>376</v>
      </c>
      <c r="B170" s="2" t="s">
        <v>1843</v>
      </c>
      <c r="C170" s="2" t="s">
        <v>1841</v>
      </c>
      <c r="E170" s="2" t="s">
        <v>1841</v>
      </c>
      <c r="F170" s="2" t="s">
        <v>1844</v>
      </c>
      <c r="H170" s="2" t="s">
        <v>1152</v>
      </c>
      <c r="K170" s="2" t="s">
        <v>1732</v>
      </c>
    </row>
    <row r="171" spans="1:11" ht="18.75" customHeight="1" x14ac:dyDescent="0.3">
      <c r="A171" s="2" t="s">
        <v>378</v>
      </c>
      <c r="B171" s="2" t="s">
        <v>1845</v>
      </c>
      <c r="F171" s="2" t="s">
        <v>1846</v>
      </c>
      <c r="H171" s="2" t="s">
        <v>1152</v>
      </c>
      <c r="K171" s="2" t="s">
        <v>1732</v>
      </c>
    </row>
    <row r="172" spans="1:11" ht="18.75" customHeight="1" x14ac:dyDescent="0.3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3">
      <c r="A173" s="2" t="s">
        <v>382</v>
      </c>
      <c r="B173" s="2" t="s">
        <v>1847</v>
      </c>
      <c r="C173" s="2" t="s">
        <v>1244</v>
      </c>
      <c r="E173" s="2" t="s">
        <v>1244</v>
      </c>
      <c r="F173" s="2" t="s">
        <v>1848</v>
      </c>
      <c r="G173" s="2" t="s">
        <v>1849</v>
      </c>
      <c r="H173" s="2" t="s">
        <v>1850</v>
      </c>
      <c r="I173" s="44" t="s">
        <v>1851</v>
      </c>
      <c r="K173" s="2" t="s">
        <v>1732</v>
      </c>
    </row>
    <row r="174" spans="1:11" ht="18.75" customHeight="1" x14ac:dyDescent="0.3">
      <c r="A174" s="2" t="s">
        <v>444</v>
      </c>
      <c r="B174" s="48" t="s">
        <v>1852</v>
      </c>
      <c r="C174" s="2" t="s">
        <v>1853</v>
      </c>
      <c r="E174" s="2" t="s">
        <v>1853</v>
      </c>
      <c r="F174" s="2" t="s">
        <v>1854</v>
      </c>
      <c r="H174" s="2" t="s">
        <v>1152</v>
      </c>
      <c r="K174" s="2" t="s">
        <v>1325</v>
      </c>
    </row>
    <row r="175" spans="1:11" ht="18.75" customHeight="1" x14ac:dyDescent="0.3">
      <c r="A175" s="2" t="s">
        <v>432</v>
      </c>
      <c r="B175" s="2" t="s">
        <v>1855</v>
      </c>
      <c r="C175" s="2" t="s">
        <v>1007</v>
      </c>
      <c r="D175" s="2" t="s">
        <v>1006</v>
      </c>
      <c r="E175" s="2" t="s">
        <v>1007</v>
      </c>
      <c r="F175" s="2" t="s">
        <v>1856</v>
      </c>
      <c r="H175" s="2" t="s">
        <v>1857</v>
      </c>
      <c r="I175" s="44" t="s">
        <v>1007</v>
      </c>
      <c r="K175" s="2" t="s">
        <v>1343</v>
      </c>
    </row>
    <row r="176" spans="1:11" ht="18.75" customHeight="1" x14ac:dyDescent="0.3">
      <c r="A176" s="2" t="s">
        <v>228</v>
      </c>
      <c r="B176" s="17" t="s">
        <v>1858</v>
      </c>
      <c r="C176" s="2" t="s">
        <v>1007</v>
      </c>
      <c r="D176" s="2" t="s">
        <v>227</v>
      </c>
      <c r="E176" s="2" t="s">
        <v>1007</v>
      </c>
      <c r="F176" s="2" t="s">
        <v>1859</v>
      </c>
      <c r="G176" s="2" t="s">
        <v>1860</v>
      </c>
      <c r="H176" s="2" t="s">
        <v>1861</v>
      </c>
      <c r="I176" s="44" t="s">
        <v>1007</v>
      </c>
      <c r="K176" s="2" t="s">
        <v>1343</v>
      </c>
    </row>
    <row r="177" spans="1:11" ht="18.75" customHeight="1" x14ac:dyDescent="0.3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 x14ac:dyDescent="0.3">
      <c r="A178" s="2" t="s">
        <v>404</v>
      </c>
      <c r="B178" s="2" t="s">
        <v>2026</v>
      </c>
      <c r="C178" s="2" t="s">
        <v>1260</v>
      </c>
      <c r="E178" s="2" t="s">
        <v>1260</v>
      </c>
      <c r="H178" s="2" t="s">
        <v>1862</v>
      </c>
      <c r="I178" s="44" t="s">
        <v>1863</v>
      </c>
      <c r="K178" s="2" t="s">
        <v>697</v>
      </c>
    </row>
    <row r="179" spans="1:11" ht="18.75" customHeight="1" x14ac:dyDescent="0.3">
      <c r="A179" s="2" t="s">
        <v>406</v>
      </c>
      <c r="B179" s="2" t="s">
        <v>2027</v>
      </c>
      <c r="C179" s="2" t="s">
        <v>1260</v>
      </c>
      <c r="E179" s="2" t="s">
        <v>1260</v>
      </c>
      <c r="H179" s="2" t="s">
        <v>1862</v>
      </c>
      <c r="I179" s="44" t="s">
        <v>1863</v>
      </c>
      <c r="K179" s="2" t="s">
        <v>697</v>
      </c>
    </row>
    <row r="180" spans="1:11" ht="18.75" customHeight="1" x14ac:dyDescent="0.3">
      <c r="A180" s="2" t="s">
        <v>408</v>
      </c>
      <c r="B180" s="2" t="s">
        <v>2028</v>
      </c>
      <c r="C180" s="2" t="s">
        <v>1260</v>
      </c>
      <c r="E180" s="2" t="s">
        <v>1260</v>
      </c>
      <c r="H180" s="2" t="s">
        <v>1862</v>
      </c>
      <c r="I180" s="44" t="s">
        <v>1863</v>
      </c>
      <c r="K180" s="2" t="s">
        <v>697</v>
      </c>
    </row>
    <row r="181" spans="1:11" ht="18.75" customHeight="1" x14ac:dyDescent="0.3">
      <c r="A181" s="2" t="s">
        <v>410</v>
      </c>
      <c r="B181" s="2" t="s">
        <v>2029</v>
      </c>
      <c r="C181" s="2" t="s">
        <v>1260</v>
      </c>
      <c r="E181" s="2" t="s">
        <v>1260</v>
      </c>
      <c r="H181" s="2" t="s">
        <v>1862</v>
      </c>
      <c r="I181" s="44" t="s">
        <v>1863</v>
      </c>
      <c r="K181" s="2" t="s">
        <v>697</v>
      </c>
    </row>
    <row r="182" spans="1:11" ht="18.75" customHeight="1" x14ac:dyDescent="0.3">
      <c r="A182" s="2" t="s">
        <v>412</v>
      </c>
      <c r="B182" s="2" t="s">
        <v>2030</v>
      </c>
      <c r="C182" s="2" t="s">
        <v>1260</v>
      </c>
      <c r="E182" s="2" t="s">
        <v>1260</v>
      </c>
      <c r="H182" s="2" t="s">
        <v>1862</v>
      </c>
      <c r="I182" s="44" t="s">
        <v>1863</v>
      </c>
      <c r="K182" s="2" t="s">
        <v>697</v>
      </c>
    </row>
    <row r="183" spans="1:11" ht="18.75" customHeight="1" x14ac:dyDescent="0.3">
      <c r="A183" s="2" t="s">
        <v>414</v>
      </c>
      <c r="B183" s="2" t="s">
        <v>2031</v>
      </c>
      <c r="C183" s="2" t="s">
        <v>1260</v>
      </c>
      <c r="E183" s="2" t="s">
        <v>1260</v>
      </c>
      <c r="H183" s="2" t="s">
        <v>1862</v>
      </c>
      <c r="I183" s="44" t="s">
        <v>1863</v>
      </c>
      <c r="K183" s="2" t="s">
        <v>697</v>
      </c>
    </row>
    <row r="184" spans="1:11" ht="18.75" customHeight="1" x14ac:dyDescent="0.3">
      <c r="A184" s="2" t="s">
        <v>417</v>
      </c>
      <c r="B184" s="2" t="s">
        <v>2032</v>
      </c>
      <c r="C184" s="2" t="s">
        <v>1260</v>
      </c>
      <c r="E184" s="2" t="s">
        <v>1260</v>
      </c>
      <c r="H184" s="2" t="s">
        <v>1862</v>
      </c>
      <c r="I184" s="44" t="s">
        <v>1863</v>
      </c>
      <c r="K184" s="2" t="s">
        <v>697</v>
      </c>
    </row>
    <row r="185" spans="1:11" ht="18.75" customHeight="1" x14ac:dyDescent="0.3">
      <c r="A185" s="2" t="s">
        <v>419</v>
      </c>
      <c r="B185" s="2" t="s">
        <v>2033</v>
      </c>
      <c r="C185" s="2" t="s">
        <v>1260</v>
      </c>
      <c r="E185" s="2" t="s">
        <v>1260</v>
      </c>
      <c r="H185" s="2" t="s">
        <v>1862</v>
      </c>
      <c r="I185" s="44" t="s">
        <v>1863</v>
      </c>
      <c r="K185" s="2" t="s">
        <v>697</v>
      </c>
    </row>
    <row r="186" spans="1:11" ht="18.75" customHeight="1" x14ac:dyDescent="0.3">
      <c r="A186" s="2" t="s">
        <v>421</v>
      </c>
      <c r="B186" s="2" t="s">
        <v>2034</v>
      </c>
      <c r="C186" s="2" t="s">
        <v>1260</v>
      </c>
      <c r="E186" s="2" t="s">
        <v>1260</v>
      </c>
      <c r="H186" s="2" t="s">
        <v>1862</v>
      </c>
      <c r="I186" s="44" t="s">
        <v>1863</v>
      </c>
      <c r="K186" s="2" t="s">
        <v>697</v>
      </c>
    </row>
    <row r="187" spans="1:11" ht="18.75" customHeight="1" x14ac:dyDescent="0.3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 x14ac:dyDescent="0.3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 x14ac:dyDescent="0.3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 x14ac:dyDescent="0.3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 x14ac:dyDescent="0.3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 x14ac:dyDescent="0.3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 x14ac:dyDescent="0.3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 x14ac:dyDescent="0.3">
      <c r="A194" s="16" t="s">
        <v>900</v>
      </c>
      <c r="B194" s="16" t="s">
        <v>1865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 x14ac:dyDescent="0.3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 x14ac:dyDescent="0.3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 x14ac:dyDescent="0.3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 x14ac:dyDescent="0.3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 x14ac:dyDescent="0.3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 x14ac:dyDescent="0.3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 x14ac:dyDescent="0.3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 x14ac:dyDescent="0.3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 x14ac:dyDescent="0.3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 x14ac:dyDescent="0.3">
      <c r="A204" s="16" t="s">
        <v>827</v>
      </c>
      <c r="B204" s="16" t="s">
        <v>826</v>
      </c>
      <c r="C204" s="16" t="s">
        <v>1180</v>
      </c>
      <c r="D204" s="16" t="s">
        <v>1866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 x14ac:dyDescent="0.3">
      <c r="A205" s="16" t="s">
        <v>821</v>
      </c>
      <c r="B205" s="16" t="s">
        <v>1867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 x14ac:dyDescent="0.3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 x14ac:dyDescent="0.3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 x14ac:dyDescent="0.3">
      <c r="A208" s="16" t="s">
        <v>823</v>
      </c>
      <c r="B208" s="16" t="s">
        <v>1868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 x14ac:dyDescent="0.3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 x14ac:dyDescent="0.3">
      <c r="A210" s="2" t="s">
        <v>658</v>
      </c>
      <c r="B210" s="2" t="s">
        <v>1869</v>
      </c>
      <c r="C210" s="2" t="s">
        <v>1186</v>
      </c>
      <c r="D210" s="2" t="s">
        <v>1870</v>
      </c>
      <c r="E210" s="2" t="s">
        <v>1186</v>
      </c>
      <c r="F210" s="2" t="s">
        <v>1185</v>
      </c>
      <c r="G210" s="2"/>
      <c r="H210" s="2" t="s">
        <v>1871</v>
      </c>
      <c r="I210" s="44" t="s">
        <v>1186</v>
      </c>
      <c r="K210" s="2" t="s">
        <v>697</v>
      </c>
    </row>
    <row r="211" spans="1:11" ht="18.75" customHeight="1" x14ac:dyDescent="0.3">
      <c r="A211" s="2" t="s">
        <v>523</v>
      </c>
      <c r="B211" s="2" t="s">
        <v>1872</v>
      </c>
      <c r="C211" s="50" t="s">
        <v>1178</v>
      </c>
      <c r="E211" s="50" t="s">
        <v>1178</v>
      </c>
      <c r="F211" s="2" t="s">
        <v>1187</v>
      </c>
      <c r="G211" s="2" t="s">
        <v>1873</v>
      </c>
      <c r="H211" s="2" t="s">
        <v>1874</v>
      </c>
      <c r="I211" s="44" t="s">
        <v>1178</v>
      </c>
      <c r="K211" s="2" t="s">
        <v>1343</v>
      </c>
    </row>
    <row r="212" spans="1:11" ht="18.75" customHeight="1" x14ac:dyDescent="0.3">
      <c r="A212" s="2" t="s">
        <v>690</v>
      </c>
      <c r="B212" s="2" t="s">
        <v>1875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 x14ac:dyDescent="0.3">
      <c r="A213" s="2" t="s">
        <v>553</v>
      </c>
      <c r="B213" s="2" t="s">
        <v>1189</v>
      </c>
      <c r="C213" s="2" t="s">
        <v>1190</v>
      </c>
      <c r="F213" s="2" t="s">
        <v>1876</v>
      </c>
      <c r="H213" s="2" t="s">
        <v>1152</v>
      </c>
      <c r="K213" s="2" t="s">
        <v>1458</v>
      </c>
    </row>
    <row r="214" spans="1:11" ht="18.75" customHeight="1" x14ac:dyDescent="0.3">
      <c r="A214" s="2" t="s">
        <v>556</v>
      </c>
      <c r="B214" s="2" t="s">
        <v>1191</v>
      </c>
      <c r="C214" s="2" t="s">
        <v>1190</v>
      </c>
      <c r="F214" s="2" t="s">
        <v>1877</v>
      </c>
      <c r="H214" s="2" t="s">
        <v>1152</v>
      </c>
      <c r="K214" s="2" t="s">
        <v>1458</v>
      </c>
    </row>
    <row r="215" spans="1:11" ht="18.75" customHeight="1" x14ac:dyDescent="0.3">
      <c r="A215" s="2" t="s">
        <v>559</v>
      </c>
      <c r="B215" s="2" t="s">
        <v>1192</v>
      </c>
      <c r="C215" s="2" t="s">
        <v>1190</v>
      </c>
      <c r="F215" s="2" t="s">
        <v>1878</v>
      </c>
      <c r="H215" s="2" t="s">
        <v>1152</v>
      </c>
      <c r="K215" s="2" t="s">
        <v>1458</v>
      </c>
    </row>
    <row r="216" spans="1:11" ht="18.75" customHeight="1" x14ac:dyDescent="0.3">
      <c r="A216" s="2" t="s">
        <v>562</v>
      </c>
      <c r="B216" s="2" t="s">
        <v>1193</v>
      </c>
      <c r="C216" s="2" t="s">
        <v>1879</v>
      </c>
      <c r="F216" s="2" t="s">
        <v>1193</v>
      </c>
      <c r="H216" s="2" t="s">
        <v>1152</v>
      </c>
      <c r="K216" s="17" t="s">
        <v>1458</v>
      </c>
    </row>
    <row r="217" spans="1:11" ht="18.75" customHeight="1" x14ac:dyDescent="0.3">
      <c r="A217" s="2" t="s">
        <v>564</v>
      </c>
      <c r="B217" s="2" t="s">
        <v>1195</v>
      </c>
      <c r="C217" s="2" t="s">
        <v>1879</v>
      </c>
      <c r="F217" s="2" t="s">
        <v>1195</v>
      </c>
      <c r="H217" s="2" t="s">
        <v>1152</v>
      </c>
      <c r="K217" s="17" t="s">
        <v>1458</v>
      </c>
    </row>
    <row r="218" spans="1:11" ht="18.75" customHeight="1" x14ac:dyDescent="0.3">
      <c r="A218" s="2" t="s">
        <v>566</v>
      </c>
      <c r="B218" s="2" t="s">
        <v>1196</v>
      </c>
      <c r="C218" s="2" t="s">
        <v>1879</v>
      </c>
      <c r="F218" s="2" t="s">
        <v>1196</v>
      </c>
      <c r="H218" s="2" t="s">
        <v>1152</v>
      </c>
      <c r="K218" s="17" t="s">
        <v>1458</v>
      </c>
    </row>
    <row r="219" spans="1:11" ht="18.75" customHeight="1" x14ac:dyDescent="0.3">
      <c r="A219" s="2" t="s">
        <v>568</v>
      </c>
      <c r="B219" s="2" t="s">
        <v>1197</v>
      </c>
      <c r="C219" s="2" t="s">
        <v>1879</v>
      </c>
      <c r="F219" s="2" t="s">
        <v>1197</v>
      </c>
      <c r="H219" s="2" t="s">
        <v>1152</v>
      </c>
      <c r="K219" s="17" t="s">
        <v>1458</v>
      </c>
    </row>
    <row r="220" spans="1:11" ht="18.75" customHeight="1" x14ac:dyDescent="0.3">
      <c r="A220" s="2" t="s">
        <v>570</v>
      </c>
      <c r="B220" s="2" t="s">
        <v>1198</v>
      </c>
      <c r="C220" s="2" t="s">
        <v>1879</v>
      </c>
      <c r="F220" s="2" t="s">
        <v>1198</v>
      </c>
      <c r="H220" s="2" t="s">
        <v>1152</v>
      </c>
      <c r="K220" s="17" t="s">
        <v>1458</v>
      </c>
    </row>
    <row r="221" spans="1:11" ht="18.75" customHeight="1" x14ac:dyDescent="0.3">
      <c r="A221" s="2" t="s">
        <v>572</v>
      </c>
      <c r="B221" s="2" t="s">
        <v>1199</v>
      </c>
      <c r="C221" s="2" t="s">
        <v>1879</v>
      </c>
      <c r="F221" s="2" t="s">
        <v>1199</v>
      </c>
      <c r="H221" s="2" t="s">
        <v>1152</v>
      </c>
      <c r="K221" s="17" t="s">
        <v>1458</v>
      </c>
    </row>
    <row r="222" spans="1:11" ht="18.75" customHeight="1" x14ac:dyDescent="0.3">
      <c r="A222" s="2" t="s">
        <v>574</v>
      </c>
      <c r="B222" s="2" t="s">
        <v>1200</v>
      </c>
      <c r="C222" s="2" t="s">
        <v>1879</v>
      </c>
      <c r="F222" s="2" t="s">
        <v>1200</v>
      </c>
      <c r="H222" s="2" t="s">
        <v>1152</v>
      </c>
      <c r="K222" s="17" t="s">
        <v>1458</v>
      </c>
    </row>
    <row r="223" spans="1:11" ht="18.75" customHeight="1" x14ac:dyDescent="0.3">
      <c r="A223" s="2" t="s">
        <v>576</v>
      </c>
      <c r="B223" s="2" t="s">
        <v>1201</v>
      </c>
      <c r="C223" s="2" t="s">
        <v>1879</v>
      </c>
      <c r="F223" s="2" t="s">
        <v>1201</v>
      </c>
      <c r="H223" s="2" t="s">
        <v>1152</v>
      </c>
      <c r="K223" s="17" t="s">
        <v>1458</v>
      </c>
    </row>
    <row r="224" spans="1:11" ht="18.75" customHeight="1" x14ac:dyDescent="0.3">
      <c r="A224" s="2" t="s">
        <v>578</v>
      </c>
      <c r="B224" s="2" t="s">
        <v>1202</v>
      </c>
      <c r="C224" s="2" t="s">
        <v>1879</v>
      </c>
      <c r="F224" s="2" t="s">
        <v>1202</v>
      </c>
      <c r="H224" s="2" t="s">
        <v>1152</v>
      </c>
      <c r="K224" s="17" t="s">
        <v>1458</v>
      </c>
    </row>
    <row r="225" spans="1:11" ht="18.75" customHeight="1" x14ac:dyDescent="0.3">
      <c r="A225" s="2" t="s">
        <v>580</v>
      </c>
      <c r="B225" s="2" t="s">
        <v>1203</v>
      </c>
      <c r="C225" s="2" t="s">
        <v>1879</v>
      </c>
      <c r="F225" s="2" t="s">
        <v>1203</v>
      </c>
      <c r="H225" s="2" t="s">
        <v>1152</v>
      </c>
      <c r="K225" s="17" t="s">
        <v>1458</v>
      </c>
    </row>
    <row r="226" spans="1:11" ht="18.75" customHeight="1" x14ac:dyDescent="0.3">
      <c r="A226" s="2" t="s">
        <v>582</v>
      </c>
      <c r="B226" s="2" t="s">
        <v>1204</v>
      </c>
      <c r="C226" s="2" t="s">
        <v>1879</v>
      </c>
      <c r="F226" s="2" t="s">
        <v>1204</v>
      </c>
      <c r="H226" s="2" t="s">
        <v>1152</v>
      </c>
      <c r="K226" s="17" t="s">
        <v>1458</v>
      </c>
    </row>
    <row r="227" spans="1:11" ht="18.75" customHeight="1" x14ac:dyDescent="0.3">
      <c r="A227" s="2" t="s">
        <v>584</v>
      </c>
      <c r="B227" s="2" t="s">
        <v>1205</v>
      </c>
      <c r="C227" s="2" t="s">
        <v>1879</v>
      </c>
      <c r="F227" s="2" t="s">
        <v>1205</v>
      </c>
      <c r="H227" s="2" t="s">
        <v>1152</v>
      </c>
      <c r="K227" s="17" t="s">
        <v>1458</v>
      </c>
    </row>
    <row r="228" spans="1:11" ht="18.75" customHeight="1" x14ac:dyDescent="0.3">
      <c r="A228" s="2" t="s">
        <v>586</v>
      </c>
      <c r="B228" s="2" t="s">
        <v>1206</v>
      </c>
      <c r="C228" s="2" t="s">
        <v>1879</v>
      </c>
      <c r="F228" s="2" t="s">
        <v>1206</v>
      </c>
      <c r="H228" s="2" t="s">
        <v>1152</v>
      </c>
      <c r="K228" s="17" t="s">
        <v>1458</v>
      </c>
    </row>
    <row r="229" spans="1:11" ht="18.75" customHeight="1" x14ac:dyDescent="0.3">
      <c r="A229" s="2" t="s">
        <v>588</v>
      </c>
      <c r="B229" s="2" t="s">
        <v>1207</v>
      </c>
      <c r="C229" s="2" t="s">
        <v>1879</v>
      </c>
      <c r="F229" s="2" t="s">
        <v>1207</v>
      </c>
      <c r="H229" s="2" t="s">
        <v>1152</v>
      </c>
      <c r="K229" s="17" t="s">
        <v>1458</v>
      </c>
    </row>
    <row r="230" spans="1:11" ht="18.75" customHeight="1" x14ac:dyDescent="0.3">
      <c r="A230" s="2" t="s">
        <v>590</v>
      </c>
      <c r="B230" s="2" t="s">
        <v>1208</v>
      </c>
      <c r="C230" s="2" t="s">
        <v>1879</v>
      </c>
      <c r="F230" s="2" t="s">
        <v>1208</v>
      </c>
      <c r="H230" s="2" t="s">
        <v>1152</v>
      </c>
      <c r="K230" s="17" t="s">
        <v>1458</v>
      </c>
    </row>
    <row r="231" spans="1:11" ht="18.75" customHeight="1" x14ac:dyDescent="0.3">
      <c r="A231" s="2" t="s">
        <v>592</v>
      </c>
      <c r="B231" s="2" t="s">
        <v>1209</v>
      </c>
      <c r="C231" s="2" t="s">
        <v>1879</v>
      </c>
      <c r="F231" s="2" t="s">
        <v>1209</v>
      </c>
      <c r="H231" s="2" t="s">
        <v>1152</v>
      </c>
      <c r="K231" s="17" t="s">
        <v>1458</v>
      </c>
    </row>
    <row r="232" spans="1:11" ht="18.75" customHeight="1" x14ac:dyDescent="0.3">
      <c r="A232" s="2" t="s">
        <v>594</v>
      </c>
      <c r="B232" s="2" t="s">
        <v>1210</v>
      </c>
      <c r="C232" s="2" t="s">
        <v>1879</v>
      </c>
      <c r="F232" s="2" t="s">
        <v>1210</v>
      </c>
      <c r="H232" s="2" t="s">
        <v>1152</v>
      </c>
      <c r="K232" s="17" t="s">
        <v>1458</v>
      </c>
    </row>
    <row r="233" spans="1:11" ht="18.75" customHeight="1" x14ac:dyDescent="0.3">
      <c r="A233" s="2" t="s">
        <v>596</v>
      </c>
      <c r="B233" s="2" t="s">
        <v>1211</v>
      </c>
      <c r="C233" s="2" t="s">
        <v>1879</v>
      </c>
      <c r="F233" s="2" t="s">
        <v>1211</v>
      </c>
      <c r="H233" s="2" t="s">
        <v>1152</v>
      </c>
      <c r="K233" s="17" t="s">
        <v>1458</v>
      </c>
    </row>
    <row r="234" spans="1:11" ht="18.75" customHeight="1" x14ac:dyDescent="0.3">
      <c r="A234" s="2" t="s">
        <v>598</v>
      </c>
      <c r="B234" s="2" t="s">
        <v>1212</v>
      </c>
      <c r="C234" s="2" t="s">
        <v>1879</v>
      </c>
      <c r="F234" s="2" t="s">
        <v>1212</v>
      </c>
      <c r="H234" s="2" t="s">
        <v>1152</v>
      </c>
      <c r="K234" s="17" t="s">
        <v>1458</v>
      </c>
    </row>
    <row r="235" spans="1:11" ht="18.75" customHeight="1" x14ac:dyDescent="0.3">
      <c r="A235" s="2" t="s">
        <v>600</v>
      </c>
      <c r="B235" s="2" t="s">
        <v>1880</v>
      </c>
      <c r="C235" s="2" t="s">
        <v>1879</v>
      </c>
      <c r="F235" s="2" t="s">
        <v>1213</v>
      </c>
      <c r="H235" s="2" t="s">
        <v>1152</v>
      </c>
      <c r="K235" s="17" t="s">
        <v>1458</v>
      </c>
    </row>
    <row r="236" spans="1:11" ht="18.75" customHeight="1" x14ac:dyDescent="0.3">
      <c r="A236" s="2" t="s">
        <v>602</v>
      </c>
      <c r="B236" s="2" t="s">
        <v>1214</v>
      </c>
      <c r="C236" s="2" t="s">
        <v>1879</v>
      </c>
      <c r="F236" s="2" t="s">
        <v>1214</v>
      </c>
      <c r="H236" s="2" t="s">
        <v>1152</v>
      </c>
      <c r="K236" s="17" t="s">
        <v>1458</v>
      </c>
    </row>
    <row r="237" spans="1:11" ht="18.75" customHeight="1" x14ac:dyDescent="0.3">
      <c r="A237" s="2" t="s">
        <v>604</v>
      </c>
      <c r="B237" s="2" t="s">
        <v>1881</v>
      </c>
      <c r="C237" s="2" t="s">
        <v>1879</v>
      </c>
      <c r="F237" s="2" t="s">
        <v>1215</v>
      </c>
      <c r="H237" s="2" t="s">
        <v>1152</v>
      </c>
      <c r="K237" s="17" t="s">
        <v>1458</v>
      </c>
    </row>
    <row r="238" spans="1:11" ht="18.75" customHeight="1" x14ac:dyDescent="0.3">
      <c r="A238" s="2" t="s">
        <v>606</v>
      </c>
      <c r="B238" s="2" t="s">
        <v>1216</v>
      </c>
      <c r="C238" s="2" t="s">
        <v>1879</v>
      </c>
      <c r="F238" s="2" t="s">
        <v>1216</v>
      </c>
      <c r="H238" s="2" t="s">
        <v>1152</v>
      </c>
      <c r="K238" s="17" t="s">
        <v>1458</v>
      </c>
    </row>
    <row r="239" spans="1:11" ht="18.75" customHeight="1" x14ac:dyDescent="0.3">
      <c r="A239" s="2" t="s">
        <v>608</v>
      </c>
      <c r="B239" s="2" t="s">
        <v>1217</v>
      </c>
      <c r="C239" s="2" t="s">
        <v>1879</v>
      </c>
      <c r="F239" s="2" t="s">
        <v>1217</v>
      </c>
      <c r="H239" s="2" t="s">
        <v>1152</v>
      </c>
      <c r="K239" s="17" t="s">
        <v>1458</v>
      </c>
    </row>
    <row r="240" spans="1:11" ht="18.75" customHeight="1" x14ac:dyDescent="0.3">
      <c r="A240" s="2" t="s">
        <v>610</v>
      </c>
      <c r="B240" s="2" t="s">
        <v>1218</v>
      </c>
      <c r="C240" s="2" t="s">
        <v>1879</v>
      </c>
      <c r="F240" s="2" t="s">
        <v>1218</v>
      </c>
      <c r="H240" s="2" t="s">
        <v>1152</v>
      </c>
      <c r="K240" s="17" t="s">
        <v>1458</v>
      </c>
    </row>
    <row r="241" spans="1:11" ht="18.75" customHeight="1" x14ac:dyDescent="0.3">
      <c r="A241" s="2" t="s">
        <v>612</v>
      </c>
      <c r="B241" s="2" t="s">
        <v>1219</v>
      </c>
      <c r="C241" s="2" t="s">
        <v>1879</v>
      </c>
      <c r="F241" s="2" t="s">
        <v>1219</v>
      </c>
      <c r="H241" s="2" t="s">
        <v>1152</v>
      </c>
      <c r="K241" s="17" t="s">
        <v>1458</v>
      </c>
    </row>
    <row r="242" spans="1:11" ht="18.75" customHeight="1" x14ac:dyDescent="0.3">
      <c r="A242" s="2" t="s">
        <v>614</v>
      </c>
      <c r="B242" s="2" t="s">
        <v>1220</v>
      </c>
      <c r="C242" s="2" t="s">
        <v>1879</v>
      </c>
      <c r="F242" s="2" t="s">
        <v>1220</v>
      </c>
      <c r="H242" s="2" t="s">
        <v>1152</v>
      </c>
      <c r="K242" s="17" t="s">
        <v>1458</v>
      </c>
    </row>
    <row r="243" spans="1:11" ht="18.75" customHeight="1" x14ac:dyDescent="0.3">
      <c r="A243" s="2" t="s">
        <v>616</v>
      </c>
      <c r="B243" s="2" t="s">
        <v>1221</v>
      </c>
      <c r="C243" s="2" t="s">
        <v>1879</v>
      </c>
      <c r="F243" s="2" t="s">
        <v>1221</v>
      </c>
      <c r="H243" s="2" t="s">
        <v>1152</v>
      </c>
      <c r="K243" s="17" t="s">
        <v>1458</v>
      </c>
    </row>
    <row r="244" spans="1:11" ht="18.75" customHeight="1" x14ac:dyDescent="0.3">
      <c r="A244" s="2" t="s">
        <v>618</v>
      </c>
      <c r="B244" s="2" t="s">
        <v>1222</v>
      </c>
      <c r="C244" s="2" t="s">
        <v>1879</v>
      </c>
      <c r="F244" s="2" t="s">
        <v>1222</v>
      </c>
      <c r="H244" s="2" t="s">
        <v>1152</v>
      </c>
      <c r="K244" s="17" t="s">
        <v>1458</v>
      </c>
    </row>
    <row r="245" spans="1:11" ht="18.75" customHeight="1" x14ac:dyDescent="0.3">
      <c r="A245" s="2" t="s">
        <v>620</v>
      </c>
      <c r="B245" s="2" t="s">
        <v>1223</v>
      </c>
      <c r="C245" s="2" t="s">
        <v>1879</v>
      </c>
      <c r="F245" s="2" t="s">
        <v>1223</v>
      </c>
      <c r="H245" s="2" t="s">
        <v>1152</v>
      </c>
      <c r="K245" s="17" t="s">
        <v>1458</v>
      </c>
    </row>
    <row r="246" spans="1:11" ht="18.75" customHeight="1" x14ac:dyDescent="0.3">
      <c r="A246" s="2" t="s">
        <v>622</v>
      </c>
      <c r="B246" s="2" t="s">
        <v>1224</v>
      </c>
      <c r="C246" s="2" t="s">
        <v>1879</v>
      </c>
      <c r="F246" s="2" t="s">
        <v>1224</v>
      </c>
      <c r="H246" s="2" t="s">
        <v>1152</v>
      </c>
      <c r="K246" s="17" t="s">
        <v>1458</v>
      </c>
    </row>
    <row r="247" spans="1:11" ht="18.75" customHeight="1" x14ac:dyDescent="0.3">
      <c r="A247" s="2" t="s">
        <v>624</v>
      </c>
      <c r="B247" s="2" t="s">
        <v>1225</v>
      </c>
      <c r="C247" s="2" t="s">
        <v>1879</v>
      </c>
      <c r="F247" s="2" t="s">
        <v>1225</v>
      </c>
      <c r="H247" s="2" t="s">
        <v>1152</v>
      </c>
      <c r="K247" s="17" t="s">
        <v>1458</v>
      </c>
    </row>
    <row r="248" spans="1:11" ht="18.75" customHeight="1" x14ac:dyDescent="0.3">
      <c r="A248" s="2" t="s">
        <v>626</v>
      </c>
      <c r="B248" s="2" t="s">
        <v>1226</v>
      </c>
      <c r="C248" s="2" t="s">
        <v>1879</v>
      </c>
      <c r="F248" s="2" t="s">
        <v>1226</v>
      </c>
      <c r="H248" s="2" t="s">
        <v>1152</v>
      </c>
      <c r="K248" s="17" t="s">
        <v>1458</v>
      </c>
    </row>
    <row r="249" spans="1:11" ht="18.75" customHeight="1" x14ac:dyDescent="0.3">
      <c r="A249" s="2" t="s">
        <v>628</v>
      </c>
      <c r="B249" s="2" t="s">
        <v>1227</v>
      </c>
      <c r="C249" s="2" t="s">
        <v>1879</v>
      </c>
      <c r="F249" s="2" t="s">
        <v>1227</v>
      </c>
      <c r="H249" s="2" t="s">
        <v>1152</v>
      </c>
      <c r="K249" s="17" t="s">
        <v>1458</v>
      </c>
    </row>
    <row r="250" spans="1:11" ht="18.75" customHeight="1" x14ac:dyDescent="0.3">
      <c r="A250" s="2" t="s">
        <v>630</v>
      </c>
      <c r="B250" s="2" t="s">
        <v>1228</v>
      </c>
      <c r="C250" s="2" t="s">
        <v>1879</v>
      </c>
      <c r="F250" s="2" t="s">
        <v>1228</v>
      </c>
      <c r="H250" s="2" t="s">
        <v>1152</v>
      </c>
      <c r="K250" s="17" t="s">
        <v>1458</v>
      </c>
    </row>
    <row r="251" spans="1:11" ht="18.75" customHeight="1" x14ac:dyDescent="0.3">
      <c r="A251" s="2" t="s">
        <v>632</v>
      </c>
      <c r="B251" s="2" t="s">
        <v>1229</v>
      </c>
      <c r="C251" s="2" t="s">
        <v>1879</v>
      </c>
      <c r="F251" s="2" t="s">
        <v>1229</v>
      </c>
      <c r="H251" s="2" t="s">
        <v>1152</v>
      </c>
      <c r="K251" s="17" t="s">
        <v>1458</v>
      </c>
    </row>
    <row r="252" spans="1:11" ht="18.75" customHeight="1" x14ac:dyDescent="0.3">
      <c r="A252" s="2" t="s">
        <v>634</v>
      </c>
      <c r="B252" s="2" t="s">
        <v>1230</v>
      </c>
      <c r="C252" s="2" t="s">
        <v>1879</v>
      </c>
      <c r="F252" s="2" t="s">
        <v>1230</v>
      </c>
      <c r="H252" s="2" t="s">
        <v>1152</v>
      </c>
      <c r="K252" s="17" t="s">
        <v>1458</v>
      </c>
    </row>
    <row r="253" spans="1:11" ht="18.75" customHeight="1" x14ac:dyDescent="0.3">
      <c r="A253" s="2" t="s">
        <v>636</v>
      </c>
      <c r="B253" s="2" t="s">
        <v>1231</v>
      </c>
      <c r="C253" s="2" t="s">
        <v>1879</v>
      </c>
      <c r="F253" s="2" t="s">
        <v>1231</v>
      </c>
      <c r="H253" s="2" t="s">
        <v>1152</v>
      </c>
      <c r="K253" s="17" t="s">
        <v>1458</v>
      </c>
    </row>
    <row r="254" spans="1:11" ht="18.75" customHeight="1" x14ac:dyDescent="0.3">
      <c r="A254" s="2" t="s">
        <v>638</v>
      </c>
      <c r="B254" s="2" t="s">
        <v>1232</v>
      </c>
      <c r="C254" s="2" t="s">
        <v>1879</v>
      </c>
      <c r="F254" s="2" t="s">
        <v>1232</v>
      </c>
      <c r="H254" s="2" t="s">
        <v>1152</v>
      </c>
      <c r="K254" s="17" t="s">
        <v>1458</v>
      </c>
    </row>
    <row r="255" spans="1:11" ht="18.75" customHeight="1" x14ac:dyDescent="0.3">
      <c r="A255" s="2" t="s">
        <v>640</v>
      </c>
      <c r="B255" s="2" t="s">
        <v>1233</v>
      </c>
      <c r="C255" s="2" t="s">
        <v>1879</v>
      </c>
      <c r="F255" s="2" t="s">
        <v>1233</v>
      </c>
      <c r="H255" s="2" t="s">
        <v>1152</v>
      </c>
      <c r="K255" s="17" t="s">
        <v>1458</v>
      </c>
    </row>
    <row r="256" spans="1:11" ht="18.75" customHeight="1" x14ac:dyDescent="0.3">
      <c r="A256" s="2" t="s">
        <v>642</v>
      </c>
      <c r="B256" s="2" t="s">
        <v>1234</v>
      </c>
      <c r="C256" s="2" t="s">
        <v>1879</v>
      </c>
      <c r="F256" s="2" t="s">
        <v>1234</v>
      </c>
      <c r="H256" s="2" t="s">
        <v>1152</v>
      </c>
      <c r="K256" s="17" t="s">
        <v>1458</v>
      </c>
    </row>
    <row r="257" spans="1:11" ht="18.75" customHeight="1" x14ac:dyDescent="0.3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 x14ac:dyDescent="0.3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 x14ac:dyDescent="0.3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 x14ac:dyDescent="0.3">
      <c r="A260" s="2" t="s">
        <v>529</v>
      </c>
      <c r="B260" s="2" t="s">
        <v>1882</v>
      </c>
      <c r="C260" s="2" t="s">
        <v>921</v>
      </c>
      <c r="D260" s="2" t="s">
        <v>1238</v>
      </c>
      <c r="F260" s="2" t="s">
        <v>1883</v>
      </c>
      <c r="H260" s="2" t="s">
        <v>1152</v>
      </c>
      <c r="K260" s="2" t="s">
        <v>1325</v>
      </c>
    </row>
    <row r="261" spans="1:11" ht="18.75" customHeight="1" x14ac:dyDescent="0.3">
      <c r="A261" s="16" t="s">
        <v>279</v>
      </c>
      <c r="B261" s="51" t="s">
        <v>1884</v>
      </c>
      <c r="C261" s="16" t="s">
        <v>1007</v>
      </c>
      <c r="D261" s="16" t="s">
        <v>227</v>
      </c>
      <c r="F261" s="16" t="s">
        <v>1885</v>
      </c>
      <c r="I261" s="49"/>
      <c r="J261" s="49"/>
      <c r="K261" s="2" t="s">
        <v>1343</v>
      </c>
    </row>
    <row r="262" spans="1:11" ht="18.75" customHeight="1" x14ac:dyDescent="0.3">
      <c r="A262" s="16" t="s">
        <v>230</v>
      </c>
      <c r="B262" s="16" t="s">
        <v>1886</v>
      </c>
      <c r="C262" s="16" t="s">
        <v>1164</v>
      </c>
      <c r="D262" s="16" t="s">
        <v>229</v>
      </c>
      <c r="F262" s="16" t="s">
        <v>1887</v>
      </c>
      <c r="I262" s="49"/>
      <c r="J262" s="49"/>
      <c r="K262" s="2" t="s">
        <v>1343</v>
      </c>
    </row>
    <row r="263" spans="1:11" ht="18.75" customHeight="1" x14ac:dyDescent="0.3">
      <c r="A263" s="16" t="s">
        <v>232</v>
      </c>
      <c r="B263" s="16" t="s">
        <v>1888</v>
      </c>
      <c r="C263" s="16" t="s">
        <v>1164</v>
      </c>
      <c r="D263" s="16" t="s">
        <v>231</v>
      </c>
      <c r="F263" s="16" t="s">
        <v>1889</v>
      </c>
      <c r="I263" s="49"/>
      <c r="J263" s="49"/>
      <c r="K263" s="2" t="s">
        <v>1343</v>
      </c>
    </row>
    <row r="264" spans="1:11" ht="18.75" customHeight="1" x14ac:dyDescent="0.3">
      <c r="A264" s="16" t="s">
        <v>250</v>
      </c>
      <c r="B264" s="16" t="s">
        <v>1890</v>
      </c>
      <c r="C264" s="16" t="s">
        <v>1007</v>
      </c>
      <c r="D264" s="16" t="s">
        <v>280</v>
      </c>
      <c r="F264" s="16" t="s">
        <v>1891</v>
      </c>
      <c r="I264" s="49"/>
      <c r="J264" s="49"/>
      <c r="K264" s="2" t="s">
        <v>1343</v>
      </c>
    </row>
    <row r="265" spans="1:11" ht="18.75" customHeight="1" x14ac:dyDescent="0.3">
      <c r="A265" s="16" t="s">
        <v>284</v>
      </c>
      <c r="B265" s="51" t="s">
        <v>1892</v>
      </c>
      <c r="C265" s="16" t="s">
        <v>1007</v>
      </c>
      <c r="D265" s="16" t="s">
        <v>1893</v>
      </c>
      <c r="F265" s="16" t="s">
        <v>1894</v>
      </c>
      <c r="I265" s="49"/>
      <c r="J265" s="49"/>
      <c r="K265" s="2" t="s">
        <v>1343</v>
      </c>
    </row>
    <row r="266" spans="1:11" ht="18.75" customHeight="1" x14ac:dyDescent="0.3">
      <c r="A266" s="16" t="s">
        <v>286</v>
      </c>
      <c r="B266" s="16" t="s">
        <v>1895</v>
      </c>
      <c r="C266" s="16" t="s">
        <v>1007</v>
      </c>
      <c r="D266" s="16" t="s">
        <v>1896</v>
      </c>
      <c r="F266" s="16" t="s">
        <v>1897</v>
      </c>
      <c r="I266" s="49"/>
      <c r="J266" s="49"/>
      <c r="K266" s="2" t="s">
        <v>1343</v>
      </c>
    </row>
    <row r="267" spans="1:11" ht="18.75" customHeight="1" x14ac:dyDescent="0.3">
      <c r="A267" s="16" t="s">
        <v>288</v>
      </c>
      <c r="B267" s="16" t="s">
        <v>1898</v>
      </c>
      <c r="C267" s="16" t="s">
        <v>1007</v>
      </c>
      <c r="D267" s="16" t="s">
        <v>287</v>
      </c>
      <c r="F267" s="16" t="s">
        <v>1899</v>
      </c>
      <c r="I267" s="49"/>
      <c r="J267" s="49"/>
      <c r="K267" s="2" t="s">
        <v>1343</v>
      </c>
    </row>
    <row r="268" spans="1:11" ht="18.75" customHeight="1" x14ac:dyDescent="0.3">
      <c r="A268" s="16" t="s">
        <v>290</v>
      </c>
      <c r="B268" s="16" t="s">
        <v>1900</v>
      </c>
      <c r="C268" s="16" t="s">
        <v>1007</v>
      </c>
      <c r="D268" s="16" t="s">
        <v>289</v>
      </c>
      <c r="F268" s="16" t="s">
        <v>1901</v>
      </c>
      <c r="I268" s="49"/>
      <c r="J268" s="49"/>
      <c r="K268" s="2" t="s">
        <v>1343</v>
      </c>
    </row>
    <row r="269" spans="1:11" ht="18.75" customHeight="1" x14ac:dyDescent="0.3">
      <c r="A269" s="16" t="s">
        <v>246</v>
      </c>
      <c r="B269" s="16" t="s">
        <v>1902</v>
      </c>
      <c r="C269" s="16" t="s">
        <v>1239</v>
      </c>
      <c r="D269" s="16" t="s">
        <v>291</v>
      </c>
      <c r="F269" s="16" t="s">
        <v>1903</v>
      </c>
      <c r="I269" s="49"/>
      <c r="J269" s="49"/>
      <c r="K269" s="2" t="s">
        <v>1343</v>
      </c>
    </row>
    <row r="270" spans="1:11" ht="18.75" customHeight="1" x14ac:dyDescent="0.3">
      <c r="A270" s="16" t="s">
        <v>248</v>
      </c>
      <c r="B270" s="16" t="s">
        <v>1904</v>
      </c>
      <c r="C270" s="16" t="s">
        <v>1239</v>
      </c>
      <c r="D270" s="16" t="s">
        <v>281</v>
      </c>
      <c r="F270" s="16" t="s">
        <v>1905</v>
      </c>
      <c r="I270" s="49"/>
      <c r="J270" s="49"/>
      <c r="K270" s="2" t="s">
        <v>1343</v>
      </c>
    </row>
    <row r="271" spans="1:11" ht="18.75" customHeight="1" x14ac:dyDescent="0.3">
      <c r="A271" s="16" t="s">
        <v>293</v>
      </c>
      <c r="B271" s="51" t="s">
        <v>1906</v>
      </c>
      <c r="C271" s="16" t="s">
        <v>1239</v>
      </c>
      <c r="D271" s="16" t="s">
        <v>1907</v>
      </c>
      <c r="F271" s="16" t="s">
        <v>1908</v>
      </c>
      <c r="I271" s="49"/>
      <c r="J271" s="49"/>
      <c r="K271" s="2" t="s">
        <v>1343</v>
      </c>
    </row>
    <row r="272" spans="1:11" ht="18.75" customHeight="1" x14ac:dyDescent="0.3">
      <c r="A272" s="16" t="s">
        <v>295</v>
      </c>
      <c r="B272" s="16" t="s">
        <v>1909</v>
      </c>
      <c r="C272" s="16" t="s">
        <v>1239</v>
      </c>
      <c r="D272" s="16" t="s">
        <v>1910</v>
      </c>
      <c r="F272" s="16" t="s">
        <v>1911</v>
      </c>
      <c r="I272" s="49"/>
      <c r="J272" s="49"/>
      <c r="K272" s="2" t="s">
        <v>1343</v>
      </c>
    </row>
    <row r="273" spans="1:11" ht="18.75" customHeight="1" x14ac:dyDescent="0.3">
      <c r="A273" s="16" t="s">
        <v>297</v>
      </c>
      <c r="B273" s="16" t="s">
        <v>1912</v>
      </c>
      <c r="C273" s="16" t="s">
        <v>1239</v>
      </c>
      <c r="D273" s="16" t="s">
        <v>296</v>
      </c>
      <c r="F273" s="16" t="s">
        <v>1913</v>
      </c>
      <c r="I273" s="49"/>
      <c r="J273" s="49"/>
      <c r="K273" s="2" t="s">
        <v>1343</v>
      </c>
    </row>
    <row r="274" spans="1:11" ht="18.75" customHeight="1" x14ac:dyDescent="0.3">
      <c r="A274" s="16" t="s">
        <v>255</v>
      </c>
      <c r="B274" s="16" t="s">
        <v>1914</v>
      </c>
      <c r="C274" s="16" t="s">
        <v>1181</v>
      </c>
      <c r="D274" s="16" t="s">
        <v>282</v>
      </c>
      <c r="F274" s="16" t="s">
        <v>1915</v>
      </c>
      <c r="I274" s="49"/>
      <c r="J274" s="49"/>
      <c r="K274" s="2" t="s">
        <v>1343</v>
      </c>
    </row>
    <row r="275" spans="1:11" ht="18.75" customHeight="1" x14ac:dyDescent="0.3">
      <c r="A275" s="16" t="s">
        <v>299</v>
      </c>
      <c r="B275" s="16" t="s">
        <v>1916</v>
      </c>
      <c r="C275" s="16" t="s">
        <v>1181</v>
      </c>
      <c r="D275" s="16" t="s">
        <v>298</v>
      </c>
      <c r="F275" s="16" t="s">
        <v>1917</v>
      </c>
      <c r="I275" s="49"/>
      <c r="J275" s="49"/>
      <c r="K275" s="2" t="s">
        <v>1343</v>
      </c>
    </row>
    <row r="276" spans="1:11" ht="18.75" customHeight="1" x14ac:dyDescent="0.3">
      <c r="A276" s="16" t="s">
        <v>244</v>
      </c>
      <c r="B276" s="16" t="s">
        <v>1918</v>
      </c>
      <c r="C276" s="16" t="s">
        <v>1181</v>
      </c>
      <c r="D276" s="16" t="s">
        <v>300</v>
      </c>
      <c r="F276" s="16" t="s">
        <v>1919</v>
      </c>
      <c r="I276" s="49"/>
      <c r="J276" s="49"/>
      <c r="K276" s="2" t="s">
        <v>1343</v>
      </c>
    </row>
    <row r="277" spans="1:11" ht="18.75" customHeight="1" x14ac:dyDescent="0.3">
      <c r="A277" s="16" t="s">
        <v>238</v>
      </c>
      <c r="B277" s="16" t="s">
        <v>1920</v>
      </c>
      <c r="C277" s="16" t="s">
        <v>1164</v>
      </c>
      <c r="D277" s="16" t="s">
        <v>1921</v>
      </c>
      <c r="F277" s="16" t="s">
        <v>1922</v>
      </c>
      <c r="I277" s="49"/>
      <c r="J277" s="49"/>
      <c r="K277" s="2" t="s">
        <v>1343</v>
      </c>
    </row>
    <row r="278" spans="1:11" ht="18.75" customHeight="1" x14ac:dyDescent="0.3">
      <c r="A278" s="16" t="s">
        <v>273</v>
      </c>
      <c r="B278" s="16" t="s">
        <v>1923</v>
      </c>
      <c r="C278" s="16" t="s">
        <v>1181</v>
      </c>
      <c r="D278" s="16" t="s">
        <v>1924</v>
      </c>
      <c r="F278" s="16" t="s">
        <v>1925</v>
      </c>
      <c r="I278" s="49"/>
      <c r="J278" s="49"/>
      <c r="K278" s="2" t="s">
        <v>1343</v>
      </c>
    </row>
    <row r="279" spans="1:11" ht="18.75" customHeight="1" x14ac:dyDescent="0.3">
      <c r="A279" s="31" t="s">
        <v>850</v>
      </c>
      <c r="B279" s="2" t="s">
        <v>1926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 x14ac:dyDescent="0.3">
      <c r="A280" s="31" t="s">
        <v>847</v>
      </c>
      <c r="B280" s="2" t="s">
        <v>1927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 x14ac:dyDescent="0.3">
      <c r="A281" s="31" t="s">
        <v>853</v>
      </c>
      <c r="B281" s="2" t="s">
        <v>1928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 x14ac:dyDescent="0.3">
      <c r="A282" s="31" t="s">
        <v>855</v>
      </c>
      <c r="B282" s="2" t="s">
        <v>1929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 x14ac:dyDescent="0.3">
      <c r="A283" s="31" t="s">
        <v>857</v>
      </c>
      <c r="B283" s="2" t="s">
        <v>1930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 x14ac:dyDescent="0.3">
      <c r="A284" s="31" t="s">
        <v>859</v>
      </c>
      <c r="B284" s="2" t="s">
        <v>1931</v>
      </c>
      <c r="C284" s="2" t="s">
        <v>1070</v>
      </c>
      <c r="D284" s="2" t="s">
        <v>1070</v>
      </c>
      <c r="E284" s="2" t="s">
        <v>1070</v>
      </c>
      <c r="F284" s="2" t="s">
        <v>1932</v>
      </c>
      <c r="K284" s="2" t="s">
        <v>1732</v>
      </c>
    </row>
    <row r="285" spans="1:11" ht="18.75" customHeight="1" x14ac:dyDescent="0.3">
      <c r="A285" s="31" t="s">
        <v>863</v>
      </c>
      <c r="B285" s="2" t="s">
        <v>1933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 x14ac:dyDescent="0.3">
      <c r="A286" s="31" t="s">
        <v>861</v>
      </c>
      <c r="B286" s="2" t="s">
        <v>1934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 x14ac:dyDescent="0.3">
      <c r="A287" s="31" t="s">
        <v>865</v>
      </c>
      <c r="B287" s="2" t="s">
        <v>1935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 x14ac:dyDescent="0.3">
      <c r="A288" s="31" t="s">
        <v>868</v>
      </c>
      <c r="B288" s="2" t="s">
        <v>1936</v>
      </c>
      <c r="C288" s="2" t="s">
        <v>1252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 x14ac:dyDescent="0.3">
      <c r="A289" s="31" t="s">
        <v>870</v>
      </c>
      <c r="B289" s="2" t="s">
        <v>1937</v>
      </c>
      <c r="C289" s="2" t="s">
        <v>1252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 x14ac:dyDescent="0.3">
      <c r="A290" s="31" t="s">
        <v>275</v>
      </c>
      <c r="B290" s="2" t="s">
        <v>1938</v>
      </c>
      <c r="C290" s="2" t="s">
        <v>1252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 x14ac:dyDescent="0.3">
      <c r="A291" s="31" t="s">
        <v>804</v>
      </c>
      <c r="B291" s="2" t="s">
        <v>1939</v>
      </c>
      <c r="C291" s="2" t="s">
        <v>1279</v>
      </c>
      <c r="D291" s="2"/>
      <c r="E291" s="2" t="s">
        <v>1279</v>
      </c>
      <c r="F291" s="2" t="s">
        <v>1940</v>
      </c>
      <c r="H291" s="2" t="s">
        <v>1941</v>
      </c>
      <c r="I291" s="44" t="s">
        <v>1531</v>
      </c>
      <c r="K291" s="2" t="s">
        <v>697</v>
      </c>
    </row>
    <row r="292" spans="1:11" ht="18.75" customHeight="1" x14ac:dyDescent="0.3">
      <c r="A292" s="31" t="s">
        <v>873</v>
      </c>
      <c r="B292" s="2" t="s">
        <v>1942</v>
      </c>
      <c r="C292" s="2" t="s">
        <v>1943</v>
      </c>
      <c r="E292" s="2" t="s">
        <v>1943</v>
      </c>
      <c r="F292" s="2" t="s">
        <v>1944</v>
      </c>
      <c r="K292" s="2" t="s">
        <v>1732</v>
      </c>
    </row>
    <row r="293" spans="1:11" ht="18.75" customHeight="1" x14ac:dyDescent="0.3">
      <c r="A293" s="31" t="s">
        <v>760</v>
      </c>
      <c r="B293" s="2" t="s">
        <v>1945</v>
      </c>
      <c r="C293" s="2" t="s">
        <v>1260</v>
      </c>
      <c r="E293" s="2" t="s">
        <v>1260</v>
      </c>
      <c r="F293" s="2" t="s">
        <v>1946</v>
      </c>
      <c r="K293" s="2" t="s">
        <v>697</v>
      </c>
    </row>
    <row r="294" spans="1:11" ht="18.75" customHeight="1" x14ac:dyDescent="0.3">
      <c r="A294" s="31" t="s">
        <v>762</v>
      </c>
      <c r="B294" s="2" t="s">
        <v>1947</v>
      </c>
      <c r="C294" s="2" t="s">
        <v>1260</v>
      </c>
      <c r="E294" s="2" t="s">
        <v>1260</v>
      </c>
      <c r="F294" s="2" t="s">
        <v>1948</v>
      </c>
      <c r="K294" s="2" t="s">
        <v>697</v>
      </c>
    </row>
    <row r="295" spans="1:11" ht="18.75" customHeight="1" x14ac:dyDescent="0.3">
      <c r="A295" s="31" t="s">
        <v>764</v>
      </c>
      <c r="B295" s="2" t="s">
        <v>1949</v>
      </c>
      <c r="C295" s="2" t="s">
        <v>1260</v>
      </c>
      <c r="E295" s="2" t="s">
        <v>1260</v>
      </c>
      <c r="F295" s="2" t="s">
        <v>1950</v>
      </c>
      <c r="K295" s="2" t="s">
        <v>697</v>
      </c>
    </row>
    <row r="296" spans="1:11" ht="18.75" customHeight="1" x14ac:dyDescent="0.3">
      <c r="A296" s="31" t="s">
        <v>766</v>
      </c>
      <c r="B296" s="2" t="s">
        <v>1951</v>
      </c>
      <c r="C296" s="2" t="s">
        <v>1260</v>
      </c>
      <c r="E296" s="2" t="s">
        <v>1260</v>
      </c>
      <c r="F296" s="2" t="s">
        <v>1952</v>
      </c>
      <c r="K296" s="2" t="s">
        <v>697</v>
      </c>
    </row>
    <row r="297" spans="1:11" ht="18.75" customHeight="1" x14ac:dyDescent="0.3">
      <c r="A297" s="31" t="s">
        <v>768</v>
      </c>
      <c r="B297" s="2" t="s">
        <v>1953</v>
      </c>
      <c r="C297" s="2" t="s">
        <v>1260</v>
      </c>
      <c r="E297" s="2" t="s">
        <v>1260</v>
      </c>
      <c r="F297" s="2" t="s">
        <v>1954</v>
      </c>
      <c r="K297" s="2" t="s">
        <v>697</v>
      </c>
    </row>
    <row r="298" spans="1:11" ht="18.75" customHeight="1" x14ac:dyDescent="0.3">
      <c r="A298" s="31" t="s">
        <v>770</v>
      </c>
      <c r="B298" s="2" t="s">
        <v>1864</v>
      </c>
      <c r="C298" s="2" t="s">
        <v>1260</v>
      </c>
      <c r="E298" s="2" t="s">
        <v>1260</v>
      </c>
      <c r="F298" s="2" t="s">
        <v>1955</v>
      </c>
      <c r="K298" s="2" t="s">
        <v>697</v>
      </c>
    </row>
    <row r="299" spans="1:11" ht="18.75" customHeight="1" x14ac:dyDescent="0.3">
      <c r="A299" s="31" t="s">
        <v>772</v>
      </c>
      <c r="B299" s="2" t="s">
        <v>1956</v>
      </c>
      <c r="C299" s="2" t="s">
        <v>1260</v>
      </c>
      <c r="E299" s="2" t="s">
        <v>1260</v>
      </c>
      <c r="F299" s="2" t="s">
        <v>1957</v>
      </c>
      <c r="K299" s="2" t="s">
        <v>697</v>
      </c>
    </row>
    <row r="300" spans="1:11" ht="18.75" customHeight="1" x14ac:dyDescent="0.3">
      <c r="A300" s="31" t="s">
        <v>774</v>
      </c>
      <c r="B300" s="2" t="s">
        <v>1958</v>
      </c>
      <c r="C300" s="2" t="s">
        <v>1260</v>
      </c>
      <c r="E300" s="2" t="s">
        <v>1260</v>
      </c>
      <c r="F300" s="2" t="s">
        <v>1959</v>
      </c>
      <c r="K300" s="2" t="s">
        <v>697</v>
      </c>
    </row>
    <row r="301" spans="1:11" ht="18.75" customHeight="1" x14ac:dyDescent="0.3">
      <c r="A301" s="31" t="s">
        <v>776</v>
      </c>
      <c r="B301" s="2" t="s">
        <v>1960</v>
      </c>
      <c r="C301" s="2" t="s">
        <v>1260</v>
      </c>
      <c r="E301" s="2" t="s">
        <v>1260</v>
      </c>
      <c r="F301" s="2" t="s">
        <v>1961</v>
      </c>
      <c r="K301" s="2" t="s">
        <v>697</v>
      </c>
    </row>
    <row r="302" spans="1:11" ht="18.75" customHeight="1" x14ac:dyDescent="0.3">
      <c r="A302" s="31" t="s">
        <v>778</v>
      </c>
      <c r="B302" s="2" t="s">
        <v>1962</v>
      </c>
      <c r="C302" s="2" t="s">
        <v>1252</v>
      </c>
      <c r="E302" s="2" t="s">
        <v>1252</v>
      </c>
      <c r="F302" s="2" t="s">
        <v>1963</v>
      </c>
      <c r="K302" s="2" t="s">
        <v>697</v>
      </c>
    </row>
    <row r="303" spans="1:11" ht="18.75" customHeight="1" x14ac:dyDescent="0.3">
      <c r="A303" s="31" t="s">
        <v>780</v>
      </c>
      <c r="B303" s="2" t="s">
        <v>1964</v>
      </c>
      <c r="C303" s="2" t="s">
        <v>1252</v>
      </c>
      <c r="E303" s="2" t="s">
        <v>1252</v>
      </c>
      <c r="F303" s="2" t="s">
        <v>1965</v>
      </c>
      <c r="K303" s="2" t="s">
        <v>697</v>
      </c>
    </row>
    <row r="304" spans="1:11" ht="18.75" customHeight="1" x14ac:dyDescent="0.3">
      <c r="A304" s="31" t="s">
        <v>782</v>
      </c>
      <c r="B304" s="2" t="s">
        <v>1966</v>
      </c>
      <c r="C304" s="2" t="s">
        <v>1252</v>
      </c>
      <c r="E304" s="2" t="s">
        <v>1252</v>
      </c>
      <c r="F304" s="2" t="s">
        <v>1967</v>
      </c>
      <c r="K304" s="2" t="s">
        <v>697</v>
      </c>
    </row>
    <row r="305" spans="1:11" ht="18.75" customHeight="1" x14ac:dyDescent="0.3">
      <c r="A305" s="31" t="s">
        <v>784</v>
      </c>
      <c r="B305" s="2" t="s">
        <v>1968</v>
      </c>
      <c r="C305" s="2" t="s">
        <v>1252</v>
      </c>
      <c r="E305" s="2" t="s">
        <v>1252</v>
      </c>
      <c r="F305" s="2" t="s">
        <v>1969</v>
      </c>
      <c r="K305" s="2" t="s">
        <v>697</v>
      </c>
    </row>
    <row r="306" spans="1:11" ht="18.75" customHeight="1" x14ac:dyDescent="0.3">
      <c r="A306" s="31" t="s">
        <v>786</v>
      </c>
      <c r="B306" s="2" t="s">
        <v>1970</v>
      </c>
      <c r="C306" s="2" t="s">
        <v>1252</v>
      </c>
      <c r="E306" s="2" t="s">
        <v>1252</v>
      </c>
      <c r="F306" s="2" t="s">
        <v>1971</v>
      </c>
      <c r="K306" s="2" t="s">
        <v>697</v>
      </c>
    </row>
    <row r="307" spans="1:11" ht="18.75" customHeight="1" x14ac:dyDescent="0.3">
      <c r="A307" s="31" t="s">
        <v>788</v>
      </c>
      <c r="B307" s="2" t="s">
        <v>1972</v>
      </c>
      <c r="C307" s="2" t="s">
        <v>1252</v>
      </c>
      <c r="E307" s="2" t="s">
        <v>1252</v>
      </c>
      <c r="F307" s="2" t="s">
        <v>1973</v>
      </c>
      <c r="K307" s="2" t="s">
        <v>697</v>
      </c>
    </row>
    <row r="308" spans="1:11" ht="18.75" customHeight="1" x14ac:dyDescent="0.3">
      <c r="A308" s="31" t="s">
        <v>790</v>
      </c>
      <c r="B308" s="2" t="s">
        <v>1974</v>
      </c>
      <c r="C308" s="2" t="s">
        <v>1252</v>
      </c>
      <c r="E308" s="2" t="s">
        <v>1252</v>
      </c>
      <c r="F308" s="2" t="s">
        <v>1975</v>
      </c>
      <c r="K308" s="2" t="s">
        <v>697</v>
      </c>
    </row>
    <row r="309" spans="1:11" ht="18.75" customHeight="1" x14ac:dyDescent="0.3">
      <c r="A309" s="31" t="s">
        <v>792</v>
      </c>
      <c r="B309" s="2" t="s">
        <v>1976</v>
      </c>
      <c r="C309" s="2" t="s">
        <v>1252</v>
      </c>
      <c r="E309" s="2" t="s">
        <v>1252</v>
      </c>
      <c r="F309" s="2" t="s">
        <v>1977</v>
      </c>
      <c r="K309" s="2" t="s">
        <v>697</v>
      </c>
    </row>
    <row r="310" spans="1:11" ht="18.75" customHeight="1" x14ac:dyDescent="0.3">
      <c r="A310" s="31" t="s">
        <v>794</v>
      </c>
      <c r="B310" s="2" t="s">
        <v>1978</v>
      </c>
      <c r="C310" s="2" t="s">
        <v>1252</v>
      </c>
      <c r="E310" s="2" t="s">
        <v>1252</v>
      </c>
      <c r="F310" s="2" t="s">
        <v>1979</v>
      </c>
      <c r="K310" s="2" t="s">
        <v>697</v>
      </c>
    </row>
    <row r="311" spans="1:11" ht="18.75" customHeight="1" x14ac:dyDescent="0.3">
      <c r="A311" s="31" t="s">
        <v>796</v>
      </c>
      <c r="B311" s="2" t="s">
        <v>1980</v>
      </c>
      <c r="C311" s="2" t="s">
        <v>1279</v>
      </c>
      <c r="E311" s="2" t="s">
        <v>1279</v>
      </c>
      <c r="F311" s="2" t="s">
        <v>1981</v>
      </c>
      <c r="K311" s="2" t="s">
        <v>697</v>
      </c>
    </row>
    <row r="312" spans="1:11" ht="18.75" customHeight="1" x14ac:dyDescent="0.3">
      <c r="A312" s="31" t="s">
        <v>808</v>
      </c>
      <c r="B312" s="2" t="s">
        <v>1875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 x14ac:dyDescent="0.3">
      <c r="A313" s="31" t="s">
        <v>757</v>
      </c>
      <c r="B313" s="2" t="s">
        <v>1982</v>
      </c>
      <c r="C313" s="2" t="s">
        <v>1283</v>
      </c>
      <c r="D313" s="2" t="s">
        <v>1983</v>
      </c>
      <c r="E313" s="2" t="s">
        <v>1283</v>
      </c>
      <c r="F313" s="2" t="s">
        <v>1282</v>
      </c>
      <c r="K313" s="2" t="s">
        <v>1984</v>
      </c>
    </row>
    <row r="314" spans="1:11" ht="18.75" customHeight="1" x14ac:dyDescent="0.3">
      <c r="A314" s="31" t="s">
        <v>423</v>
      </c>
      <c r="B314" s="2" t="s">
        <v>1985</v>
      </c>
      <c r="C314" s="2" t="s">
        <v>1252</v>
      </c>
      <c r="E314" s="2" t="s">
        <v>1986</v>
      </c>
      <c r="F314" s="2" t="s">
        <v>1987</v>
      </c>
      <c r="K314" s="2" t="s">
        <v>697</v>
      </c>
    </row>
    <row r="315" spans="1:11" ht="18.75" customHeight="1" x14ac:dyDescent="0.3">
      <c r="A315" s="31" t="s">
        <v>424</v>
      </c>
      <c r="B315" s="2" t="s">
        <v>1988</v>
      </c>
      <c r="C315" s="2" t="s">
        <v>1252</v>
      </c>
      <c r="E315" s="2" t="s">
        <v>1986</v>
      </c>
      <c r="F315" s="2" t="s">
        <v>1284</v>
      </c>
      <c r="K315" s="2" t="s">
        <v>697</v>
      </c>
    </row>
    <row r="316" spans="1:11" ht="18.75" customHeight="1" x14ac:dyDescent="0.3">
      <c r="A316" s="31" t="s">
        <v>1285</v>
      </c>
      <c r="B316" s="27" t="s">
        <v>1989</v>
      </c>
      <c r="C316" s="2" t="s">
        <v>1177</v>
      </c>
      <c r="F316" s="27" t="s">
        <v>1286</v>
      </c>
      <c r="K316" s="2" t="s">
        <v>1475</v>
      </c>
    </row>
    <row r="317" spans="1:11" ht="18.75" customHeight="1" x14ac:dyDescent="0.3">
      <c r="A317" s="31" t="s">
        <v>1287</v>
      </c>
      <c r="B317" s="27" t="s">
        <v>1990</v>
      </c>
      <c r="C317" s="2" t="s">
        <v>1288</v>
      </c>
      <c r="F317" s="27" t="s">
        <v>1289</v>
      </c>
      <c r="K317" s="2" t="s">
        <v>1475</v>
      </c>
    </row>
    <row r="318" spans="1:11" ht="18.75" customHeight="1" x14ac:dyDescent="0.3">
      <c r="A318" s="31" t="s">
        <v>1290</v>
      </c>
      <c r="B318" s="27" t="s">
        <v>1991</v>
      </c>
      <c r="C318" s="2" t="s">
        <v>1992</v>
      </c>
      <c r="E318" s="2" t="s">
        <v>1993</v>
      </c>
      <c r="F318" s="27" t="s">
        <v>1292</v>
      </c>
      <c r="K318" s="2" t="s">
        <v>1475</v>
      </c>
    </row>
    <row r="319" spans="1:11" ht="18.75" customHeight="1" x14ac:dyDescent="0.3">
      <c r="A319" s="31" t="s">
        <v>1293</v>
      </c>
      <c r="B319" s="27" t="s">
        <v>1994</v>
      </c>
      <c r="C319" s="2" t="s">
        <v>1992</v>
      </c>
      <c r="E319" s="2" t="s">
        <v>1993</v>
      </c>
      <c r="F319" s="27" t="s">
        <v>1294</v>
      </c>
      <c r="K319" s="2" t="s">
        <v>1475</v>
      </c>
    </row>
    <row r="320" spans="1:11" ht="18.75" customHeight="1" x14ac:dyDescent="0.3">
      <c r="A320" s="31" t="s">
        <v>951</v>
      </c>
      <c r="B320" s="2" t="s">
        <v>1757</v>
      </c>
      <c r="C320" s="2" t="s">
        <v>1295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 x14ac:dyDescent="0.3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1995</v>
      </c>
      <c r="H321" s="2" t="s">
        <v>1152</v>
      </c>
      <c r="K321" s="2" t="s">
        <v>1317</v>
      </c>
    </row>
    <row r="322" spans="1:11" ht="18.75" customHeight="1" x14ac:dyDescent="0.3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1996</v>
      </c>
      <c r="H322" s="2" t="s">
        <v>1152</v>
      </c>
      <c r="K322" s="2" t="s">
        <v>1317</v>
      </c>
    </row>
    <row r="323" spans="1:11" ht="18.75" customHeight="1" x14ac:dyDescent="0.3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1997</v>
      </c>
      <c r="H323" s="2" t="s">
        <v>1152</v>
      </c>
      <c r="K323" s="2" t="s">
        <v>1317</v>
      </c>
    </row>
    <row r="324" spans="1:11" ht="18.75" customHeight="1" x14ac:dyDescent="0.3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1998</v>
      </c>
      <c r="H324" s="2" t="s">
        <v>1152</v>
      </c>
      <c r="K324" s="2" t="s">
        <v>1317</v>
      </c>
    </row>
    <row r="325" spans="1:11" ht="18.75" customHeight="1" x14ac:dyDescent="0.3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1999</v>
      </c>
      <c r="H325" s="2" t="s">
        <v>1152</v>
      </c>
      <c r="K325" s="2" t="s">
        <v>1317</v>
      </c>
    </row>
    <row r="326" spans="1:11" ht="18.75" customHeight="1" x14ac:dyDescent="0.3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2000</v>
      </c>
      <c r="H326" s="2" t="s">
        <v>1152</v>
      </c>
      <c r="K326" s="2" t="s">
        <v>1317</v>
      </c>
    </row>
    <row r="327" spans="1:11" ht="18.75" customHeight="1" x14ac:dyDescent="0.3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2001</v>
      </c>
      <c r="H327" s="2" t="s">
        <v>1152</v>
      </c>
      <c r="K327" s="2" t="s">
        <v>1317</v>
      </c>
    </row>
    <row r="328" spans="1:11" ht="18.75" customHeight="1" x14ac:dyDescent="0.3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2002</v>
      </c>
      <c r="H328" s="2" t="s">
        <v>1152</v>
      </c>
      <c r="K328" s="2" t="s">
        <v>1317</v>
      </c>
    </row>
    <row r="329" spans="1:11" ht="18.75" customHeight="1" x14ac:dyDescent="0.3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2003</v>
      </c>
      <c r="H329" s="2" t="s">
        <v>1152</v>
      </c>
      <c r="K329" s="2" t="s">
        <v>1317</v>
      </c>
    </row>
    <row r="330" spans="1:11" ht="18.75" customHeight="1" x14ac:dyDescent="0.3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2004</v>
      </c>
      <c r="H330" s="2" t="s">
        <v>1152</v>
      </c>
      <c r="K330" s="2" t="s">
        <v>1317</v>
      </c>
    </row>
    <row r="331" spans="1:11" ht="18.75" customHeight="1" x14ac:dyDescent="0.3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2005</v>
      </c>
      <c r="H331" s="2" t="s">
        <v>1152</v>
      </c>
      <c r="K331" s="2" t="s">
        <v>1317</v>
      </c>
    </row>
    <row r="332" spans="1:11" ht="18.75" customHeight="1" x14ac:dyDescent="0.3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2006</v>
      </c>
      <c r="H332" s="2" t="s">
        <v>1152</v>
      </c>
      <c r="K332" s="2" t="s">
        <v>1317</v>
      </c>
    </row>
    <row r="333" spans="1:11" ht="18.75" customHeight="1" x14ac:dyDescent="0.3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2007</v>
      </c>
      <c r="H333" s="2" t="s">
        <v>1152</v>
      </c>
      <c r="K333" s="2" t="s">
        <v>1317</v>
      </c>
    </row>
    <row r="334" spans="1:11" ht="18.75" customHeight="1" x14ac:dyDescent="0.3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2008</v>
      </c>
      <c r="H334" s="2" t="s">
        <v>1152</v>
      </c>
      <c r="K334" s="2" t="s">
        <v>1317</v>
      </c>
    </row>
    <row r="335" spans="1:11" ht="18.75" customHeight="1" x14ac:dyDescent="0.3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2009</v>
      </c>
      <c r="H335" s="2" t="s">
        <v>1152</v>
      </c>
      <c r="K335" s="2" t="s">
        <v>1317</v>
      </c>
    </row>
    <row r="336" spans="1:11" ht="18.75" customHeight="1" x14ac:dyDescent="0.3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2010</v>
      </c>
      <c r="H336" s="2" t="s">
        <v>1152</v>
      </c>
      <c r="K336" s="2" t="s">
        <v>1317</v>
      </c>
    </row>
    <row r="337" spans="1:11" ht="18.75" customHeight="1" x14ac:dyDescent="0.3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2011</v>
      </c>
      <c r="H337" s="2" t="s">
        <v>1152</v>
      </c>
      <c r="K337" s="2" t="s">
        <v>1317</v>
      </c>
    </row>
    <row r="338" spans="1:11" ht="18.75" customHeight="1" x14ac:dyDescent="0.3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2012</v>
      </c>
      <c r="H338" s="2" t="s">
        <v>1152</v>
      </c>
      <c r="K338" s="2" t="s">
        <v>1317</v>
      </c>
    </row>
    <row r="339" spans="1:11" ht="18.75" customHeight="1" x14ac:dyDescent="0.3">
      <c r="A339" s="2" t="s">
        <v>957</v>
      </c>
      <c r="B339" s="52" t="s">
        <v>2013</v>
      </c>
      <c r="C339" s="53" t="s">
        <v>932</v>
      </c>
      <c r="D339" s="53" t="s">
        <v>932</v>
      </c>
      <c r="E339" s="2" t="s">
        <v>1015</v>
      </c>
      <c r="F339" s="2" t="s">
        <v>2014</v>
      </c>
      <c r="H339" s="2" t="s">
        <v>1152</v>
      </c>
      <c r="K339" s="2" t="s">
        <v>1317</v>
      </c>
    </row>
    <row r="340" spans="1:11" ht="18.75" customHeight="1" x14ac:dyDescent="0.3">
      <c r="A340" s="2" t="s">
        <v>959</v>
      </c>
      <c r="B340" s="52" t="s">
        <v>2015</v>
      </c>
      <c r="C340" s="53" t="s">
        <v>932</v>
      </c>
      <c r="D340" s="53" t="s">
        <v>932</v>
      </c>
      <c r="E340" s="2" t="s">
        <v>1015</v>
      </c>
      <c r="F340" s="2" t="s">
        <v>2016</v>
      </c>
      <c r="H340" s="2" t="s">
        <v>1152</v>
      </c>
      <c r="K340" s="2" t="s">
        <v>1317</v>
      </c>
    </row>
    <row r="341" spans="1:11" ht="18.75" customHeight="1" x14ac:dyDescent="0.3">
      <c r="A341" s="2" t="s">
        <v>961</v>
      </c>
      <c r="B341" s="52" t="s">
        <v>2017</v>
      </c>
      <c r="C341" s="53" t="s">
        <v>932</v>
      </c>
      <c r="D341" s="53" t="s">
        <v>932</v>
      </c>
      <c r="E341" s="2" t="s">
        <v>1015</v>
      </c>
      <c r="F341" s="2" t="s">
        <v>2018</v>
      </c>
      <c r="H341" s="2" t="s">
        <v>1152</v>
      </c>
      <c r="K341" s="2" t="s">
        <v>1317</v>
      </c>
    </row>
    <row r="342" spans="1:11" ht="18.75" customHeight="1" x14ac:dyDescent="0.3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2019</v>
      </c>
      <c r="H342" s="2" t="s">
        <v>1152</v>
      </c>
      <c r="K342" s="2" t="s">
        <v>1317</v>
      </c>
    </row>
    <row r="343" spans="1:11" ht="18.75" customHeight="1" x14ac:dyDescent="0.3">
      <c r="A343" s="2" t="s">
        <v>965</v>
      </c>
      <c r="B343" s="27" t="s">
        <v>2020</v>
      </c>
      <c r="C343" s="2" t="s">
        <v>1992</v>
      </c>
      <c r="E343" s="2" t="s">
        <v>1993</v>
      </c>
      <c r="F343" s="27" t="s">
        <v>1297</v>
      </c>
      <c r="H343" s="2" t="s">
        <v>1152</v>
      </c>
      <c r="K343" s="2" t="s">
        <v>1475</v>
      </c>
    </row>
    <row r="344" spans="1:11" ht="18.75" customHeight="1" x14ac:dyDescent="0.3">
      <c r="A344" s="2" t="s">
        <v>967</v>
      </c>
      <c r="B344" s="27" t="s">
        <v>2021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 x14ac:dyDescent="0.3">
      <c r="A345" s="2" t="s">
        <v>969</v>
      </c>
      <c r="B345" s="2" t="s">
        <v>2022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 x14ac:dyDescent="0.3">
      <c r="A346" s="6" t="s">
        <v>971</v>
      </c>
      <c r="B346" s="6" t="s">
        <v>2035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 x14ac:dyDescent="0.3">
      <c r="A347" s="6" t="s">
        <v>973</v>
      </c>
      <c r="B347" s="6" t="s">
        <v>2036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 x14ac:dyDescent="0.3">
      <c r="A348" s="6" t="s">
        <v>975</v>
      </c>
      <c r="B348" s="6" t="s">
        <v>2037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 x14ac:dyDescent="0.3">
      <c r="A349" s="6" t="s">
        <v>977</v>
      </c>
      <c r="B349" s="6" t="s">
        <v>2038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 x14ac:dyDescent="0.3">
      <c r="A350" s="6" t="s">
        <v>979</v>
      </c>
      <c r="B350" s="6" t="s">
        <v>2039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 x14ac:dyDescent="0.3">
      <c r="A351" s="6" t="s">
        <v>981</v>
      </c>
      <c r="B351" s="6" t="s">
        <v>2040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 x14ac:dyDescent="0.3">
      <c r="A352" s="6" t="s">
        <v>983</v>
      </c>
      <c r="B352" s="6" t="s">
        <v>2041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 x14ac:dyDescent="0.3">
      <c r="A353" s="6" t="s">
        <v>985</v>
      </c>
      <c r="B353" s="6" t="s">
        <v>2042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 x14ac:dyDescent="0.3">
      <c r="A354" s="6" t="s">
        <v>987</v>
      </c>
      <c r="B354" s="6" t="s">
        <v>2043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 x14ac:dyDescent="0.3">
      <c r="A355" s="6" t="s">
        <v>989</v>
      </c>
      <c r="B355" s="6" t="s">
        <v>2044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 x14ac:dyDescent="0.3">
      <c r="A356" s="6" t="s">
        <v>2045</v>
      </c>
      <c r="B356" s="6" t="s">
        <v>2046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 x14ac:dyDescent="0.3">
      <c r="A357" s="6" t="s">
        <v>2047</v>
      </c>
      <c r="B357" s="6" t="s">
        <v>2048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 x14ac:dyDescent="0.3">
      <c r="A358" s="6" t="s">
        <v>2049</v>
      </c>
      <c r="B358" s="6" t="s">
        <v>2050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 x14ac:dyDescent="0.3">
      <c r="A359" s="55" t="s">
        <v>2052</v>
      </c>
      <c r="B359" s="58" t="s">
        <v>2080</v>
      </c>
      <c r="C359" s="57" t="s">
        <v>1070</v>
      </c>
      <c r="D359" s="57" t="s">
        <v>1070</v>
      </c>
      <c r="E359" s="55" t="s">
        <v>2053</v>
      </c>
      <c r="F359" s="55" t="s">
        <v>2053</v>
      </c>
      <c r="G359" s="55" t="s">
        <v>2053</v>
      </c>
      <c r="H359" s="55" t="s">
        <v>2053</v>
      </c>
      <c r="I359" s="55" t="s">
        <v>2053</v>
      </c>
      <c r="J359" s="55"/>
      <c r="K359" s="2" t="s">
        <v>1732</v>
      </c>
      <c r="L359" s="55" t="s">
        <v>2053</v>
      </c>
    </row>
    <row r="360" spans="1:12" x14ac:dyDescent="0.3">
      <c r="A360" s="55" t="s">
        <v>2072</v>
      </c>
      <c r="B360" s="57" t="s">
        <v>2081</v>
      </c>
      <c r="C360" s="57" t="s">
        <v>1104</v>
      </c>
      <c r="D360" s="57" t="s">
        <v>1104</v>
      </c>
      <c r="E360" s="55" t="s">
        <v>2053</v>
      </c>
      <c r="F360" s="55" t="s">
        <v>2053</v>
      </c>
      <c r="G360" s="55" t="s">
        <v>2053</v>
      </c>
      <c r="H360" s="55" t="s">
        <v>2053</v>
      </c>
      <c r="I360" s="55" t="s">
        <v>2053</v>
      </c>
      <c r="J360" s="55"/>
      <c r="K360" s="2" t="s">
        <v>1732</v>
      </c>
      <c r="L360" s="55" t="s">
        <v>2053</v>
      </c>
    </row>
    <row r="361" spans="1:12" x14ac:dyDescent="0.3">
      <c r="A361" s="55" t="s">
        <v>2073</v>
      </c>
      <c r="B361" s="58" t="s">
        <v>2082</v>
      </c>
      <c r="C361" s="58" t="s">
        <v>1070</v>
      </c>
      <c r="D361" s="58" t="s">
        <v>1070</v>
      </c>
      <c r="E361" s="55" t="s">
        <v>2053</v>
      </c>
      <c r="F361" s="55" t="s">
        <v>2053</v>
      </c>
      <c r="G361" s="55" t="s">
        <v>2053</v>
      </c>
      <c r="H361" s="55" t="s">
        <v>2053</v>
      </c>
      <c r="I361" s="55" t="s">
        <v>2053</v>
      </c>
      <c r="J361" s="55"/>
      <c r="K361" s="2" t="s">
        <v>1732</v>
      </c>
      <c r="L361" s="55" t="s">
        <v>2053</v>
      </c>
    </row>
    <row r="362" spans="1:12" x14ac:dyDescent="0.3">
      <c r="A362" s="55" t="s">
        <v>2074</v>
      </c>
      <c r="B362" s="58" t="s">
        <v>2083</v>
      </c>
      <c r="C362" s="58" t="s">
        <v>1070</v>
      </c>
      <c r="D362" s="58" t="s">
        <v>1070</v>
      </c>
      <c r="E362" s="55" t="s">
        <v>2053</v>
      </c>
      <c r="F362" s="55" t="s">
        <v>2053</v>
      </c>
      <c r="G362" s="55" t="s">
        <v>2053</v>
      </c>
      <c r="H362" s="55" t="s">
        <v>2053</v>
      </c>
      <c r="I362" s="55" t="s">
        <v>2053</v>
      </c>
      <c r="J362" s="55"/>
      <c r="K362" s="2" t="s">
        <v>1732</v>
      </c>
      <c r="L362" s="55" t="s">
        <v>2053</v>
      </c>
    </row>
    <row r="363" spans="1:12" x14ac:dyDescent="0.3">
      <c r="A363" s="55" t="s">
        <v>2075</v>
      </c>
      <c r="B363" s="58" t="s">
        <v>2084</v>
      </c>
      <c r="C363" s="58" t="s">
        <v>1283</v>
      </c>
      <c r="D363" s="58" t="s">
        <v>1283</v>
      </c>
      <c r="E363" s="55" t="s">
        <v>2053</v>
      </c>
      <c r="F363" s="55" t="s">
        <v>2053</v>
      </c>
      <c r="G363" s="55" t="s">
        <v>2053</v>
      </c>
      <c r="H363" s="55" t="s">
        <v>2053</v>
      </c>
      <c r="I363" s="55" t="s">
        <v>2053</v>
      </c>
      <c r="J363" s="55"/>
      <c r="K363" s="2" t="s">
        <v>1732</v>
      </c>
      <c r="L363" s="55" t="s">
        <v>2053</v>
      </c>
    </row>
    <row r="364" spans="1:12" x14ac:dyDescent="0.3">
      <c r="A364" s="55" t="s">
        <v>2076</v>
      </c>
      <c r="B364" s="58" t="s">
        <v>2085</v>
      </c>
      <c r="C364" s="58" t="s">
        <v>1180</v>
      </c>
      <c r="D364" s="58" t="s">
        <v>1180</v>
      </c>
      <c r="E364" s="55" t="s">
        <v>2053</v>
      </c>
      <c r="F364" s="55" t="s">
        <v>2053</v>
      </c>
      <c r="G364" s="55" t="s">
        <v>2053</v>
      </c>
      <c r="H364" s="55" t="s">
        <v>2053</v>
      </c>
      <c r="I364" s="55" t="s">
        <v>2053</v>
      </c>
      <c r="J364" s="55"/>
      <c r="K364" s="2" t="s">
        <v>1732</v>
      </c>
      <c r="L364" s="55" t="s">
        <v>2053</v>
      </c>
    </row>
    <row r="365" spans="1:12" x14ac:dyDescent="0.3">
      <c r="A365" s="55" t="s">
        <v>2077</v>
      </c>
      <c r="B365" s="58" t="s">
        <v>2086</v>
      </c>
      <c r="C365" s="58" t="s">
        <v>1180</v>
      </c>
      <c r="D365" s="58" t="s">
        <v>1180</v>
      </c>
      <c r="E365" s="55" t="s">
        <v>2053</v>
      </c>
      <c r="F365" s="55" t="s">
        <v>2053</v>
      </c>
      <c r="G365" s="55" t="s">
        <v>2053</v>
      </c>
      <c r="H365" s="55" t="s">
        <v>2053</v>
      </c>
      <c r="I365" s="55" t="s">
        <v>2053</v>
      </c>
      <c r="J365" s="55"/>
      <c r="K365" s="2" t="s">
        <v>1732</v>
      </c>
      <c r="L365" s="55" t="s">
        <v>2053</v>
      </c>
    </row>
    <row r="366" spans="1:12" s="61" customFormat="1" x14ac:dyDescent="0.3">
      <c r="A366" s="59" t="s">
        <v>2078</v>
      </c>
      <c r="B366" s="60" t="s">
        <v>2087</v>
      </c>
      <c r="C366" s="59" t="s">
        <v>1104</v>
      </c>
      <c r="D366" s="59" t="s">
        <v>1104</v>
      </c>
      <c r="E366" s="59" t="s">
        <v>2053</v>
      </c>
      <c r="F366" s="59" t="s">
        <v>2053</v>
      </c>
      <c r="G366" s="59" t="s">
        <v>2053</v>
      </c>
      <c r="H366" s="59" t="s">
        <v>2053</v>
      </c>
      <c r="I366" s="59" t="s">
        <v>2053</v>
      </c>
      <c r="J366" s="59"/>
      <c r="K366" s="2" t="s">
        <v>1732</v>
      </c>
      <c r="L366" s="59" t="s">
        <v>2053</v>
      </c>
    </row>
    <row r="367" spans="1:12" x14ac:dyDescent="0.3">
      <c r="A367" s="55" t="s">
        <v>2079</v>
      </c>
      <c r="B367" s="56" t="s">
        <v>2071</v>
      </c>
      <c r="C367" s="55" t="s">
        <v>2053</v>
      </c>
      <c r="D367" s="55" t="s">
        <v>2053</v>
      </c>
      <c r="E367" s="55" t="s">
        <v>2053</v>
      </c>
      <c r="F367" s="55" t="s">
        <v>2053</v>
      </c>
      <c r="G367" s="55" t="s">
        <v>2053</v>
      </c>
      <c r="H367" s="55" t="s">
        <v>2053</v>
      </c>
      <c r="I367" s="55" t="s">
        <v>2053</v>
      </c>
      <c r="J367" s="55"/>
      <c r="K367" s="2" t="s">
        <v>1732</v>
      </c>
      <c r="L367" s="55" t="s">
        <v>2053</v>
      </c>
    </row>
    <row r="368" spans="1:12" ht="18.75" customHeight="1" x14ac:dyDescent="0.3">
      <c r="A368" s="2" t="s">
        <v>2088</v>
      </c>
      <c r="B368" s="2" t="s">
        <v>2089</v>
      </c>
      <c r="C368" s="17" t="s">
        <v>1164</v>
      </c>
      <c r="E368" s="2" t="s">
        <v>1164</v>
      </c>
      <c r="F368" s="2" t="s">
        <v>2090</v>
      </c>
      <c r="G368" s="2" t="s">
        <v>1793</v>
      </c>
      <c r="H368" s="2" t="s">
        <v>1794</v>
      </c>
      <c r="I368" s="44" t="s">
        <v>1180</v>
      </c>
      <c r="K368" s="2" t="s">
        <v>1732</v>
      </c>
    </row>
    <row r="369" spans="1:11" x14ac:dyDescent="0.3">
      <c r="A369" s="6" t="s">
        <v>2091</v>
      </c>
      <c r="B369" s="6" t="s">
        <v>2092</v>
      </c>
      <c r="C369" s="6" t="s">
        <v>1851</v>
      </c>
      <c r="D369" s="6" t="s">
        <v>1851</v>
      </c>
      <c r="E369" s="6" t="s">
        <v>1851</v>
      </c>
      <c r="F369" s="6" t="s">
        <v>1850</v>
      </c>
    </row>
    <row r="370" spans="1:11" x14ac:dyDescent="0.3">
      <c r="A370" s="2" t="s">
        <v>2102</v>
      </c>
      <c r="B370" s="56" t="s">
        <v>2096</v>
      </c>
      <c r="C370" s="55" t="s">
        <v>2053</v>
      </c>
      <c r="D370" s="55" t="s">
        <v>2053</v>
      </c>
      <c r="E370" s="55" t="s">
        <v>2053</v>
      </c>
      <c r="F370" s="55" t="s">
        <v>2053</v>
      </c>
      <c r="G370" s="55" t="s">
        <v>2053</v>
      </c>
      <c r="H370" s="55" t="s">
        <v>2053</v>
      </c>
      <c r="I370" s="55" t="s">
        <v>2053</v>
      </c>
      <c r="K370" s="2" t="s">
        <v>1732</v>
      </c>
    </row>
    <row r="371" spans="1:11" x14ac:dyDescent="0.3">
      <c r="A371" s="6" t="s">
        <v>2103</v>
      </c>
      <c r="B371" s="56" t="s">
        <v>2097</v>
      </c>
      <c r="C371" s="55" t="s">
        <v>2053</v>
      </c>
      <c r="D371" s="55" t="s">
        <v>2053</v>
      </c>
      <c r="E371" s="55" t="s">
        <v>2053</v>
      </c>
      <c r="F371" s="55" t="s">
        <v>2053</v>
      </c>
      <c r="G371" s="55" t="s">
        <v>2053</v>
      </c>
      <c r="H371" s="55" t="s">
        <v>2053</v>
      </c>
      <c r="I371" s="55" t="s">
        <v>2053</v>
      </c>
      <c r="K371" s="2" t="s">
        <v>1732</v>
      </c>
    </row>
    <row r="372" spans="1:11" x14ac:dyDescent="0.3">
      <c r="A372" s="2" t="s">
        <v>2104</v>
      </c>
      <c r="B372" s="56" t="s">
        <v>2099</v>
      </c>
      <c r="C372" s="55" t="s">
        <v>2053</v>
      </c>
      <c r="D372" s="55" t="s">
        <v>2053</v>
      </c>
      <c r="E372" s="55" t="s">
        <v>2053</v>
      </c>
      <c r="F372" s="55" t="s">
        <v>2053</v>
      </c>
      <c r="G372" s="55" t="s">
        <v>2053</v>
      </c>
      <c r="H372" s="55" t="s">
        <v>2053</v>
      </c>
      <c r="I372" s="55" t="s">
        <v>2053</v>
      </c>
      <c r="K372" s="2" t="s">
        <v>1732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 x14ac:dyDescent="0.3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525</v>
      </c>
      <c r="B2" s="4">
        <v>1</v>
      </c>
      <c r="C2" s="2" t="s">
        <v>470</v>
      </c>
      <c r="D2" t="str">
        <f>VLOOKUP(C2,'MASTER KEY'!$A$2:$B916,2,FALSE)</f>
        <v>Secchi Depth</v>
      </c>
    </row>
    <row r="3" spans="1:4" ht="18.75" customHeight="1" x14ac:dyDescent="0.3">
      <c r="A3" t="s">
        <v>526</v>
      </c>
      <c r="B3" s="4">
        <v>1</v>
      </c>
      <c r="C3" s="2" t="s">
        <v>236</v>
      </c>
      <c r="D3" t="str">
        <f>VLOOKUP(C3,'MASTER KEY'!$A$2:$B917,2,FALSE)</f>
        <v>Salinity</v>
      </c>
    </row>
    <row r="4" spans="1:4" ht="18.75" customHeight="1" x14ac:dyDescent="0.3">
      <c r="A4" t="s">
        <v>527</v>
      </c>
      <c r="B4" s="4">
        <v>1</v>
      </c>
      <c r="C4" t="s">
        <v>504</v>
      </c>
      <c r="D4" t="e">
        <f>VLOOKUP(C4,'MASTER KEY'!$A$2:$B918,2,FALSE)</f>
        <v>#N/A</v>
      </c>
    </row>
    <row r="5" spans="1:4" ht="18.75" customHeight="1" x14ac:dyDescent="0.3">
      <c r="A5" t="s">
        <v>528</v>
      </c>
      <c r="B5" s="25">
        <v>1.2000000048E-2</v>
      </c>
      <c r="C5" s="2" t="s">
        <v>529</v>
      </c>
      <c r="D5" t="str">
        <f>VLOOKUP(C5,'MASTER KEY'!$A$2:$B919,2,FALSE)</f>
        <v>Dissolved Inorganic Carbon</v>
      </c>
    </row>
    <row r="6" spans="1:4" ht="18.75" customHeight="1" x14ac:dyDescent="0.3">
      <c r="A6" t="s">
        <v>530</v>
      </c>
      <c r="B6" s="4">
        <v>1</v>
      </c>
      <c r="C6" t="s">
        <v>504</v>
      </c>
      <c r="D6" t="e">
        <f>VLOOKUP(C6,'MASTER KEY'!$A$2:$B920,2,FALSE)</f>
        <v>#N/A</v>
      </c>
    </row>
    <row r="7" spans="1:4" ht="18.75" customHeight="1" x14ac:dyDescent="0.3">
      <c r="A7" t="s">
        <v>531</v>
      </c>
      <c r="B7" s="4">
        <v>1</v>
      </c>
      <c r="C7" s="2" t="s">
        <v>430</v>
      </c>
      <c r="D7" t="str">
        <f>VLOOKUP(C7,'MASTER KEY'!$A$2:$B921,2,FALSE)</f>
        <v>Total Alkalinity</v>
      </c>
    </row>
    <row r="8" spans="1:4" ht="18.75" customHeight="1" x14ac:dyDescent="0.3">
      <c r="A8" t="s">
        <v>532</v>
      </c>
      <c r="B8" s="4">
        <v>1</v>
      </c>
      <c r="C8" t="s">
        <v>504</v>
      </c>
      <c r="D8" t="e">
        <f>VLOOKUP(C8,'MASTER KEY'!$A$2:$B922,2,FALSE)</f>
        <v>#N/A</v>
      </c>
    </row>
    <row r="9" spans="1:4" ht="18.75" customHeight="1" x14ac:dyDescent="0.3">
      <c r="A9" t="s">
        <v>533</v>
      </c>
      <c r="B9" s="14">
        <f>32/1000</f>
        <v>3.2000000000000001E-2</v>
      </c>
      <c r="C9" s="2" t="s">
        <v>395</v>
      </c>
      <c r="D9" t="str">
        <f>VLOOKUP(C9,'MASTER KEY'!$A$2:$B923,2,FALSE)</f>
        <v>Dissolved Oxygen</v>
      </c>
    </row>
    <row r="10" spans="1:4" ht="18.75" customHeight="1" x14ac:dyDescent="0.3">
      <c r="A10" t="s">
        <v>534</v>
      </c>
      <c r="B10" s="4">
        <v>1</v>
      </c>
      <c r="C10" t="s">
        <v>504</v>
      </c>
      <c r="D10" t="e">
        <f>VLOOKUP(C10,'MASTER KEY'!$A$2:$B924,2,FALSE)</f>
        <v>#N/A</v>
      </c>
    </row>
    <row r="11" spans="1:4" ht="18.75" customHeight="1" x14ac:dyDescent="0.3">
      <c r="A11" t="s">
        <v>535</v>
      </c>
      <c r="B11" s="26">
        <v>1.4E-2</v>
      </c>
      <c r="C11" s="2" t="s">
        <v>459</v>
      </c>
      <c r="D11" t="str">
        <f>VLOOKUP(C11,'MASTER KEY'!$A$2:$B925,2,FALSE)</f>
        <v>Ammonium</v>
      </c>
    </row>
    <row r="12" spans="1:4" ht="18.75" customHeight="1" x14ac:dyDescent="0.3">
      <c r="A12" t="s">
        <v>536</v>
      </c>
      <c r="B12" s="4">
        <v>1</v>
      </c>
      <c r="C12" t="s">
        <v>504</v>
      </c>
      <c r="D12" t="e">
        <f>VLOOKUP(C12,'MASTER KEY'!$A$2:$B926,2,FALSE)</f>
        <v>#N/A</v>
      </c>
    </row>
    <row r="13" spans="1:4" ht="18.75" customHeight="1" x14ac:dyDescent="0.3">
      <c r="A13" t="s">
        <v>537</v>
      </c>
      <c r="B13" s="26">
        <v>1.4E-2</v>
      </c>
      <c r="C13" s="2" t="s">
        <v>453</v>
      </c>
      <c r="D13" t="str">
        <f>VLOOKUP(C13,'MASTER KEY'!$A$2:$B927,2,FALSE)</f>
        <v>Nitrate</v>
      </c>
    </row>
    <row r="14" spans="1:4" ht="18.75" customHeight="1" x14ac:dyDescent="0.3">
      <c r="A14" t="s">
        <v>538</v>
      </c>
      <c r="B14" s="4">
        <v>1</v>
      </c>
      <c r="C14" t="s">
        <v>504</v>
      </c>
      <c r="D14" t="e">
        <f>VLOOKUP(C14,'MASTER KEY'!$A$2:$B928,2,FALSE)</f>
        <v>#N/A</v>
      </c>
    </row>
    <row r="15" spans="1:4" ht="18.75" customHeight="1" x14ac:dyDescent="0.3">
      <c r="A15" t="s">
        <v>539</v>
      </c>
      <c r="B15" s="26">
        <v>1.4E-2</v>
      </c>
      <c r="C15" s="2" t="s">
        <v>540</v>
      </c>
      <c r="D15" t="str">
        <f>VLOOKUP(C15,'MASTER KEY'!$A$2:$B929,2,FALSE)</f>
        <v>Nitrite</v>
      </c>
    </row>
    <row r="16" spans="1:4" ht="18.75" customHeight="1" x14ac:dyDescent="0.3">
      <c r="A16" t="s">
        <v>541</v>
      </c>
      <c r="B16" s="4">
        <v>1</v>
      </c>
      <c r="C16" t="s">
        <v>504</v>
      </c>
      <c r="D16" t="e">
        <f>VLOOKUP(C16,'MASTER KEY'!$A$2:$B930,2,FALSE)</f>
        <v>#N/A</v>
      </c>
    </row>
    <row r="17" spans="1:7" ht="18.75" customHeight="1" x14ac:dyDescent="0.3">
      <c r="A17" t="s">
        <v>542</v>
      </c>
      <c r="B17" s="14">
        <v>3.1E-2</v>
      </c>
      <c r="C17" s="2" t="s">
        <v>468</v>
      </c>
      <c r="D17" t="str">
        <f>VLOOKUP(C17,'MASTER KEY'!$A$2:$B931,2,FALSE)</f>
        <v>Filterable Reactive Phosphate</v>
      </c>
    </row>
    <row r="18" spans="1:7" ht="18.75" customHeight="1" x14ac:dyDescent="0.3">
      <c r="A18" t="s">
        <v>543</v>
      </c>
      <c r="B18" s="4">
        <v>1</v>
      </c>
      <c r="C18" t="s">
        <v>504</v>
      </c>
      <c r="D18" t="e">
        <f>VLOOKUP(C18,'MASTER KEY'!$A$2:$B932,2,FALSE)</f>
        <v>#N/A</v>
      </c>
    </row>
    <row r="19" spans="1:7" ht="18.75" customHeight="1" x14ac:dyDescent="0.3">
      <c r="A19" t="s">
        <v>544</v>
      </c>
      <c r="B19" s="14">
        <v>2.81E-2</v>
      </c>
      <c r="C19" s="2" t="s">
        <v>472</v>
      </c>
      <c r="D19" t="str">
        <f>VLOOKUP(C19,'MASTER KEY'!$A$2:$B933,2,FALSE)</f>
        <v>Reactive Silica</v>
      </c>
    </row>
    <row r="20" spans="1:7" ht="18.75" customHeight="1" x14ac:dyDescent="0.3">
      <c r="A20" t="s">
        <v>545</v>
      </c>
      <c r="B20" s="4">
        <v>1</v>
      </c>
      <c r="C20" t="s">
        <v>504</v>
      </c>
      <c r="D20" t="e">
        <f>VLOOKUP(C20,'MASTER KEY'!$A$2:$B934,2,FALSE)</f>
        <v>#N/A</v>
      </c>
    </row>
    <row r="21" spans="1:7" ht="18.75" customHeight="1" x14ac:dyDescent="0.3">
      <c r="A21" t="s">
        <v>546</v>
      </c>
      <c r="B21" s="4">
        <v>1</v>
      </c>
      <c r="C21" s="2" t="s">
        <v>547</v>
      </c>
      <c r="D21" t="str">
        <f>VLOOKUP(C21,'MASTER KEY'!$A$2:$B935,2,FALSE)</f>
        <v>TSSorganic</v>
      </c>
    </row>
    <row r="22" spans="1:7" ht="18.75" customHeight="1" x14ac:dyDescent="0.3">
      <c r="A22" t="s">
        <v>548</v>
      </c>
      <c r="B22" s="4">
        <v>1</v>
      </c>
      <c r="C22" s="2" t="s">
        <v>549</v>
      </c>
      <c r="D22" t="str">
        <f>VLOOKUP(C22,'MASTER KEY'!$A$2:$B936,2,FALSE)</f>
        <v>TSSinorganic</v>
      </c>
    </row>
    <row r="23" spans="1:7" ht="18.75" customHeight="1" x14ac:dyDescent="0.3">
      <c r="A23" t="s">
        <v>550</v>
      </c>
      <c r="B23" s="4">
        <v>1</v>
      </c>
      <c r="C23" s="2" t="s">
        <v>474</v>
      </c>
      <c r="D23" t="str">
        <f>VLOOKUP(C23,'MASTER KEY'!$A$2:$B937,2,FALSE)</f>
        <v>Total Suspended Solids</v>
      </c>
    </row>
    <row r="24" spans="1:7" ht="18.75" customHeight="1" x14ac:dyDescent="0.3">
      <c r="A24" t="s">
        <v>551</v>
      </c>
      <c r="B24" s="4">
        <v>1</v>
      </c>
      <c r="C24" t="s">
        <v>504</v>
      </c>
      <c r="D24" t="e">
        <f>VLOOKUP(C24,'MASTER KEY'!$A$2:$B938,2,FALSE)</f>
        <v>#N/A</v>
      </c>
    </row>
    <row r="25" spans="1:7" ht="18.75" customHeight="1" x14ac:dyDescent="0.3">
      <c r="A25" t="s">
        <v>552</v>
      </c>
      <c r="B25" s="4">
        <v>1</v>
      </c>
      <c r="C25" s="2" t="s">
        <v>553</v>
      </c>
      <c r="D25" t="str">
        <f>VLOOKUP(C25,'MASTER KEY'!$A$2:$B939,2,FALSE)</f>
        <v>Prochlorococcus</v>
      </c>
    </row>
    <row r="26" spans="1:7" ht="18.75" customHeight="1" x14ac:dyDescent="0.3">
      <c r="A26" t="s">
        <v>554</v>
      </c>
      <c r="B26" s="4">
        <v>1</v>
      </c>
      <c r="C26" t="s">
        <v>504</v>
      </c>
      <c r="D26" t="e">
        <f>VLOOKUP(C26,'MASTER KEY'!$A$2:$B940,2,FALSE)</f>
        <v>#N/A</v>
      </c>
      <c r="G26" s="2"/>
    </row>
    <row r="27" spans="1:7" ht="18.75" customHeight="1" x14ac:dyDescent="0.3">
      <c r="A27" t="s">
        <v>555</v>
      </c>
      <c r="B27" s="4">
        <v>1</v>
      </c>
      <c r="C27" s="2" t="s">
        <v>556</v>
      </c>
      <c r="D27" t="str">
        <f>VLOOKUP(C27,'MASTER KEY'!$A$2:$B941,2,FALSE)</f>
        <v>Synechococcus</v>
      </c>
      <c r="G27" s="2"/>
    </row>
    <row r="28" spans="1:7" ht="18.75" customHeight="1" x14ac:dyDescent="0.3">
      <c r="A28" t="s">
        <v>557</v>
      </c>
      <c r="B28" s="4">
        <v>1</v>
      </c>
      <c r="C28" t="s">
        <v>504</v>
      </c>
      <c r="D28" t="e">
        <f>VLOOKUP(C28,'MASTER KEY'!$A$2:$B942,2,FALSE)</f>
        <v>#N/A</v>
      </c>
      <c r="G28" s="2"/>
    </row>
    <row r="29" spans="1:7" ht="18.75" customHeight="1" x14ac:dyDescent="0.3">
      <c r="A29" t="s">
        <v>558</v>
      </c>
      <c r="B29" s="4">
        <v>1</v>
      </c>
      <c r="C29" s="2" t="s">
        <v>559</v>
      </c>
      <c r="D29" t="str">
        <f>VLOOKUP(C29,'MASTER KEY'!$A$2:$B943,2,FALSE)</f>
        <v>Picoeukaryotes</v>
      </c>
      <c r="G29" s="2"/>
    </row>
    <row r="30" spans="1:7" ht="18.75" customHeight="1" x14ac:dyDescent="0.3">
      <c r="A30" t="s">
        <v>560</v>
      </c>
      <c r="B30" s="4">
        <v>1</v>
      </c>
      <c r="C30" t="s">
        <v>504</v>
      </c>
      <c r="D30" t="e">
        <f>VLOOKUP(C30,'MASTER KEY'!$A$2:$B944,2,FALSE)</f>
        <v>#N/A</v>
      </c>
      <c r="G30" s="2"/>
    </row>
    <row r="31" spans="1:7" ht="18.75" customHeight="1" x14ac:dyDescent="0.3">
      <c r="A31" t="s">
        <v>561</v>
      </c>
      <c r="B31" s="4">
        <v>1</v>
      </c>
      <c r="C31" s="2" t="s">
        <v>562</v>
      </c>
      <c r="D31" t="str">
        <f>VLOOKUP(C31,'MASTER KEY'!$A$2:$B945,2,FALSE)</f>
        <v>Allo</v>
      </c>
      <c r="G31" s="2"/>
    </row>
    <row r="32" spans="1:7" ht="18.75" customHeight="1" x14ac:dyDescent="0.3">
      <c r="A32" t="s">
        <v>563</v>
      </c>
      <c r="B32" s="4">
        <v>1</v>
      </c>
      <c r="C32" s="2" t="s">
        <v>564</v>
      </c>
      <c r="D32" t="str">
        <f>VLOOKUP(C32,'MASTER KEY'!$A$2:$B946,2,FALSE)</f>
        <v>AlphaBetaCar</v>
      </c>
      <c r="G32" s="2"/>
    </row>
    <row r="33" spans="1:7" ht="18.75" customHeight="1" x14ac:dyDescent="0.3">
      <c r="A33" t="s">
        <v>565</v>
      </c>
      <c r="B33" s="4">
        <v>1</v>
      </c>
      <c r="C33" s="2" t="s">
        <v>566</v>
      </c>
      <c r="D33" t="str">
        <f>VLOOKUP(C33,'MASTER KEY'!$A$2:$B947,2,FALSE)</f>
        <v>Anth</v>
      </c>
      <c r="G33" s="2"/>
    </row>
    <row r="34" spans="1:7" ht="18.75" customHeight="1" x14ac:dyDescent="0.3">
      <c r="A34" t="s">
        <v>567</v>
      </c>
      <c r="B34" s="4">
        <v>1</v>
      </c>
      <c r="C34" s="2" t="s">
        <v>568</v>
      </c>
      <c r="D34" t="str">
        <f>VLOOKUP(C34,'MASTER KEY'!$A$2:$B948,2,FALSE)</f>
        <v>Asta</v>
      </c>
      <c r="G34" s="2"/>
    </row>
    <row r="35" spans="1:7" ht="18.75" customHeight="1" x14ac:dyDescent="0.3">
      <c r="A35" t="s">
        <v>569</v>
      </c>
      <c r="B35" s="4">
        <v>1</v>
      </c>
      <c r="C35" s="2" t="s">
        <v>570</v>
      </c>
      <c r="D35" t="str">
        <f>VLOOKUP(C35,'MASTER KEY'!$A$2:$B949,2,FALSE)</f>
        <v>BetaBetaCar</v>
      </c>
      <c r="G35" s="2"/>
    </row>
    <row r="36" spans="1:7" ht="18.75" customHeight="1" x14ac:dyDescent="0.3">
      <c r="A36" t="s">
        <v>571</v>
      </c>
      <c r="B36" s="4">
        <v>1</v>
      </c>
      <c r="C36" s="2" t="s">
        <v>572</v>
      </c>
      <c r="D36" t="str">
        <f>VLOOKUP(C36,'MASTER KEY'!$A$2:$B950,2,FALSE)</f>
        <v>BetaEpiCar</v>
      </c>
      <c r="G36" s="2"/>
    </row>
    <row r="37" spans="1:7" ht="18.75" customHeight="1" x14ac:dyDescent="0.3">
      <c r="A37" t="s">
        <v>573</v>
      </c>
      <c r="B37" s="4">
        <v>1</v>
      </c>
      <c r="C37" s="2" t="s">
        <v>574</v>
      </c>
      <c r="D37" t="str">
        <f>VLOOKUP(C37,'MASTER KEY'!$A$2:$B951,2,FALSE)</f>
        <v>Butfuco</v>
      </c>
      <c r="G37" s="2"/>
    </row>
    <row r="38" spans="1:7" ht="18.75" customHeight="1" x14ac:dyDescent="0.3">
      <c r="A38" t="s">
        <v>575</v>
      </c>
      <c r="B38" s="4">
        <v>1</v>
      </c>
      <c r="C38" s="2" t="s">
        <v>576</v>
      </c>
      <c r="D38" t="str">
        <f>VLOOKUP(C38,'MASTER KEY'!$A$2:$B952,2,FALSE)</f>
        <v>Cantha</v>
      </c>
      <c r="G38" s="2"/>
    </row>
    <row r="39" spans="1:7" ht="18.75" customHeight="1" x14ac:dyDescent="0.3">
      <c r="A39" t="s">
        <v>577</v>
      </c>
      <c r="B39" s="4">
        <v>1</v>
      </c>
      <c r="C39" s="2" t="s">
        <v>578</v>
      </c>
      <c r="D39" t="str">
        <f>VLOOKUP(C39,'MASTER KEY'!$A$2:$B953,2,FALSE)</f>
        <v>CphlA</v>
      </c>
      <c r="G39" s="2"/>
    </row>
    <row r="40" spans="1:7" ht="18.75" customHeight="1" x14ac:dyDescent="0.3">
      <c r="A40" t="s">
        <v>579</v>
      </c>
      <c r="B40" s="4">
        <v>1</v>
      </c>
      <c r="C40" s="2" t="s">
        <v>580</v>
      </c>
      <c r="D40" t="str">
        <f>VLOOKUP(C40,'MASTER KEY'!$A$2:$B954,2,FALSE)</f>
        <v>CphlB</v>
      </c>
      <c r="G40" s="2"/>
    </row>
    <row r="41" spans="1:7" ht="18.75" customHeight="1" x14ac:dyDescent="0.3">
      <c r="A41" t="s">
        <v>581</v>
      </c>
      <c r="B41" s="4">
        <v>1</v>
      </c>
      <c r="C41" s="2" t="s">
        <v>582</v>
      </c>
      <c r="D41" t="str">
        <f>VLOOKUP(C41,'MASTER KEY'!$A$2:$B955,2,FALSE)</f>
        <v>CphlC1</v>
      </c>
      <c r="G41" s="2"/>
    </row>
    <row r="42" spans="1:7" ht="18.75" customHeight="1" x14ac:dyDescent="0.3">
      <c r="A42" t="s">
        <v>583</v>
      </c>
      <c r="B42" s="4">
        <v>1</v>
      </c>
      <c r="C42" s="2" t="s">
        <v>584</v>
      </c>
      <c r="D42" t="str">
        <f>VLOOKUP(C42,'MASTER KEY'!$A$2:$B956,2,FALSE)</f>
        <v>CphlC2</v>
      </c>
      <c r="G42" s="2"/>
    </row>
    <row r="43" spans="1:7" ht="18.75" customHeight="1" x14ac:dyDescent="0.3">
      <c r="A43" t="s">
        <v>585</v>
      </c>
      <c r="B43" s="4">
        <v>1</v>
      </c>
      <c r="C43" s="2" t="s">
        <v>586</v>
      </c>
      <c r="D43" t="str">
        <f>VLOOKUP(C43,'MASTER KEY'!$A$2:$B957,2,FALSE)</f>
        <v>CphlC3</v>
      </c>
      <c r="G43" s="2"/>
    </row>
    <row r="44" spans="1:7" ht="18.75" customHeight="1" x14ac:dyDescent="0.3">
      <c r="A44" t="s">
        <v>587</v>
      </c>
      <c r="B44" s="4">
        <v>1</v>
      </c>
      <c r="C44" s="2" t="s">
        <v>588</v>
      </c>
      <c r="D44" t="str">
        <f>VLOOKUP(C44,'MASTER KEY'!$A$2:$B958,2,FALSE)</f>
        <v>CphlC1C2</v>
      </c>
      <c r="G44" s="2"/>
    </row>
    <row r="45" spans="1:7" ht="18.75" customHeight="1" x14ac:dyDescent="0.3">
      <c r="A45" t="s">
        <v>589</v>
      </c>
      <c r="B45" s="4">
        <v>1</v>
      </c>
      <c r="C45" s="2" t="s">
        <v>590</v>
      </c>
      <c r="D45" t="str">
        <f>VLOOKUP(C45,'MASTER KEY'!$A$2:$B959,2,FALSE)</f>
        <v>CphlideA</v>
      </c>
      <c r="G45" s="2"/>
    </row>
    <row r="46" spans="1:7" ht="18.75" customHeight="1" x14ac:dyDescent="0.3">
      <c r="A46" t="s">
        <v>591</v>
      </c>
      <c r="B46" s="4">
        <v>1</v>
      </c>
      <c r="C46" s="2" t="s">
        <v>592</v>
      </c>
      <c r="D46" t="str">
        <f>VLOOKUP(C46,'MASTER KEY'!$A$2:$B960,2,FALSE)</f>
        <v>Diadchr</v>
      </c>
      <c r="G46" s="2"/>
    </row>
    <row r="47" spans="1:7" ht="18.75" customHeight="1" x14ac:dyDescent="0.3">
      <c r="A47" t="s">
        <v>593</v>
      </c>
      <c r="B47" s="4">
        <v>1</v>
      </c>
      <c r="C47" s="2" t="s">
        <v>594</v>
      </c>
      <c r="D47" t="str">
        <f>VLOOKUP(C47,'MASTER KEY'!$A$2:$B961,2,FALSE)</f>
        <v>Diadino</v>
      </c>
      <c r="G47" s="2"/>
    </row>
    <row r="48" spans="1:7" ht="18.75" customHeight="1" x14ac:dyDescent="0.3">
      <c r="A48" t="s">
        <v>595</v>
      </c>
      <c r="B48" s="4">
        <v>1</v>
      </c>
      <c r="C48" s="2" t="s">
        <v>596</v>
      </c>
      <c r="D48" t="str">
        <f>VLOOKUP(C48,'MASTER KEY'!$A$2:$B962,2,FALSE)</f>
        <v>Diato</v>
      </c>
      <c r="G48" s="2"/>
    </row>
    <row r="49" spans="1:7" ht="18.75" customHeight="1" x14ac:dyDescent="0.3">
      <c r="A49" t="s">
        <v>597</v>
      </c>
      <c r="B49" s="4">
        <v>1</v>
      </c>
      <c r="C49" s="2" t="s">
        <v>598</v>
      </c>
      <c r="D49" t="str">
        <f>VLOOKUP(C49,'MASTER KEY'!$A$2:$B963,2,FALSE)</f>
        <v>Dino</v>
      </c>
      <c r="G49" s="2"/>
    </row>
    <row r="50" spans="1:7" ht="18.75" customHeight="1" x14ac:dyDescent="0.3">
      <c r="A50" t="s">
        <v>599</v>
      </c>
      <c r="B50" s="4">
        <v>1</v>
      </c>
      <c r="C50" s="2" t="s">
        <v>600</v>
      </c>
      <c r="D50" t="str">
        <f>VLOOKUP(C50,'MASTER KEY'!$A$2:$B964,2,FALSE)</f>
        <v>DvCphlA+CphlA</v>
      </c>
      <c r="G50" s="2"/>
    </row>
    <row r="51" spans="1:7" ht="18.75" customHeight="1" x14ac:dyDescent="0.3">
      <c r="A51" t="s">
        <v>601</v>
      </c>
      <c r="B51" s="4">
        <v>1</v>
      </c>
      <c r="C51" s="2" t="s">
        <v>602</v>
      </c>
      <c r="D51" t="str">
        <f>VLOOKUP(C51,'MASTER KEY'!$A$2:$B965,2,FALSE)</f>
        <v>DvCphlA</v>
      </c>
      <c r="G51" s="2"/>
    </row>
    <row r="52" spans="1:7" ht="18.75" customHeight="1" x14ac:dyDescent="0.3">
      <c r="A52" t="s">
        <v>603</v>
      </c>
      <c r="B52" s="4">
        <v>1</v>
      </c>
      <c r="C52" s="2" t="s">
        <v>604</v>
      </c>
      <c r="D52" t="str">
        <f>VLOOKUP(C52,'MASTER KEY'!$A$2:$B966,2,FALSE)</f>
        <v>DvCphlB+CphlB</v>
      </c>
      <c r="G52" s="2"/>
    </row>
    <row r="53" spans="1:7" ht="18.75" customHeight="1" x14ac:dyDescent="0.3">
      <c r="A53" t="s">
        <v>605</v>
      </c>
      <c r="B53" s="4">
        <v>1</v>
      </c>
      <c r="C53" s="2" t="s">
        <v>606</v>
      </c>
      <c r="D53" t="str">
        <f>VLOOKUP(C53,'MASTER KEY'!$A$2:$B967,2,FALSE)</f>
        <v>DvCphlB</v>
      </c>
      <c r="G53" s="2"/>
    </row>
    <row r="54" spans="1:7" ht="18.75" customHeight="1" x14ac:dyDescent="0.3">
      <c r="A54" t="s">
        <v>607</v>
      </c>
      <c r="B54" s="4">
        <v>1</v>
      </c>
      <c r="C54" s="2" t="s">
        <v>608</v>
      </c>
      <c r="D54" t="str">
        <f>VLOOKUP(C54,'MASTER KEY'!$A$2:$B968,2,FALSE)</f>
        <v>Echin</v>
      </c>
      <c r="G54" s="2"/>
    </row>
    <row r="55" spans="1:7" ht="18.75" customHeight="1" x14ac:dyDescent="0.3">
      <c r="A55" t="s">
        <v>609</v>
      </c>
      <c r="B55" s="4">
        <v>1</v>
      </c>
      <c r="C55" s="2" t="s">
        <v>610</v>
      </c>
      <c r="D55" t="str">
        <f>VLOOKUP(C55,'MASTER KEY'!$A$2:$B969,2,FALSE)</f>
        <v>Fuco</v>
      </c>
      <c r="G55" s="2"/>
    </row>
    <row r="56" spans="1:7" ht="18.75" customHeight="1" x14ac:dyDescent="0.3">
      <c r="A56" t="s">
        <v>611</v>
      </c>
      <c r="B56" s="4">
        <v>1</v>
      </c>
      <c r="C56" s="2" t="s">
        <v>612</v>
      </c>
      <c r="D56" t="str">
        <f>VLOOKUP(C56,'MASTER KEY'!$A$2:$B970,2,FALSE)</f>
        <v>Gyro</v>
      </c>
      <c r="G56" s="2"/>
    </row>
    <row r="57" spans="1:7" ht="18.75" customHeight="1" x14ac:dyDescent="0.3">
      <c r="A57" t="s">
        <v>613</v>
      </c>
      <c r="B57" s="4">
        <v>1</v>
      </c>
      <c r="C57" s="2" t="s">
        <v>614</v>
      </c>
      <c r="D57" t="str">
        <f>VLOOKUP(C57,'MASTER KEY'!$A$2:$B971,2,FALSE)</f>
        <v>Hexfuco</v>
      </c>
      <c r="G57" s="2"/>
    </row>
    <row r="58" spans="1:7" ht="18.75" customHeight="1" x14ac:dyDescent="0.3">
      <c r="A58" t="s">
        <v>615</v>
      </c>
      <c r="B58" s="4">
        <v>1</v>
      </c>
      <c r="C58" s="2" t="s">
        <v>616</v>
      </c>
      <c r="D58" t="str">
        <f>VLOOKUP(C58,'MASTER KEY'!$A$2:$B972,2,FALSE)</f>
        <v>Ketohexfuco</v>
      </c>
      <c r="G58" s="2"/>
    </row>
    <row r="59" spans="1:7" ht="18.75" customHeight="1" x14ac:dyDescent="0.3">
      <c r="A59" t="s">
        <v>617</v>
      </c>
      <c r="B59" s="4">
        <v>1</v>
      </c>
      <c r="C59" s="2" t="s">
        <v>618</v>
      </c>
      <c r="D59" t="str">
        <f>VLOOKUP(C59,'MASTER KEY'!$A$2:$B973,2,FALSE)</f>
        <v>Lut</v>
      </c>
      <c r="G59" s="2"/>
    </row>
    <row r="60" spans="1:7" ht="18.75" customHeight="1" x14ac:dyDescent="0.3">
      <c r="A60" t="s">
        <v>619</v>
      </c>
      <c r="B60" s="4">
        <v>1</v>
      </c>
      <c r="C60" s="2" t="s">
        <v>620</v>
      </c>
      <c r="D60" t="str">
        <f>VLOOKUP(C60,'MASTER KEY'!$A$2:$B974,2,FALSE)</f>
        <v>Lyco</v>
      </c>
      <c r="G60" s="2"/>
    </row>
    <row r="61" spans="1:7" ht="18.75" customHeight="1" x14ac:dyDescent="0.3">
      <c r="A61" t="s">
        <v>621</v>
      </c>
      <c r="B61" s="4">
        <v>1</v>
      </c>
      <c r="C61" s="2" t="s">
        <v>622</v>
      </c>
      <c r="D61" t="str">
        <f>VLOOKUP(C61,'MASTER KEY'!$A$2:$B975,2,FALSE)</f>
        <v>MgDvp</v>
      </c>
      <c r="G61" s="2"/>
    </row>
    <row r="62" spans="1:7" ht="18.75" customHeight="1" x14ac:dyDescent="0.3">
      <c r="A62" t="s">
        <v>623</v>
      </c>
      <c r="B62" s="4">
        <v>1</v>
      </c>
      <c r="C62" s="2" t="s">
        <v>624</v>
      </c>
      <c r="D62" t="str">
        <f>VLOOKUP(C62,'MASTER KEY'!$A$2:$B976,2,FALSE)</f>
        <v>Neo</v>
      </c>
      <c r="G62" s="2"/>
    </row>
    <row r="63" spans="1:7" ht="18.75" customHeight="1" x14ac:dyDescent="0.3">
      <c r="A63" t="s">
        <v>625</v>
      </c>
      <c r="B63" s="4">
        <v>1</v>
      </c>
      <c r="C63" s="2" t="s">
        <v>626</v>
      </c>
      <c r="D63" t="str">
        <f>VLOOKUP(C63,'MASTER KEY'!$A$2:$B977,2,FALSE)</f>
        <v>Perid</v>
      </c>
      <c r="G63" s="2"/>
    </row>
    <row r="64" spans="1:7" ht="18.75" customHeight="1" x14ac:dyDescent="0.3">
      <c r="A64" t="s">
        <v>627</v>
      </c>
      <c r="B64" s="4">
        <v>1</v>
      </c>
      <c r="C64" s="2" t="s">
        <v>628</v>
      </c>
      <c r="D64" t="str">
        <f>VLOOKUP(C64,'MASTER KEY'!$A$2:$B978,2,FALSE)</f>
        <v>PhideA</v>
      </c>
      <c r="G64" s="2"/>
    </row>
    <row r="65" spans="1:7" ht="18.75" customHeight="1" x14ac:dyDescent="0.3">
      <c r="A65" t="s">
        <v>629</v>
      </c>
      <c r="B65" s="4">
        <v>1</v>
      </c>
      <c r="C65" s="2" t="s">
        <v>630</v>
      </c>
      <c r="D65" t="str">
        <f>VLOOKUP(C65,'MASTER KEY'!$A$2:$B979,2,FALSE)</f>
        <v>PhytinA</v>
      </c>
      <c r="G65" s="2"/>
    </row>
    <row r="66" spans="1:7" ht="18.75" customHeight="1" x14ac:dyDescent="0.3">
      <c r="A66" t="s">
        <v>631</v>
      </c>
      <c r="B66" s="4">
        <v>1</v>
      </c>
      <c r="C66" s="2" t="s">
        <v>632</v>
      </c>
      <c r="D66" t="str">
        <f>VLOOKUP(C66,'MASTER KEY'!$A$2:$B980,2,FALSE)</f>
        <v>PhytinB</v>
      </c>
      <c r="G66" s="2"/>
    </row>
    <row r="67" spans="1:7" ht="18.75" customHeight="1" x14ac:dyDescent="0.3">
      <c r="A67" t="s">
        <v>633</v>
      </c>
      <c r="B67" s="4">
        <v>1</v>
      </c>
      <c r="C67" s="2" t="s">
        <v>634</v>
      </c>
      <c r="D67" t="str">
        <f>VLOOKUP(C67,'MASTER KEY'!$A$2:$B981,2,FALSE)</f>
        <v>Pras</v>
      </c>
      <c r="G67" s="2"/>
    </row>
    <row r="68" spans="1:7" ht="18.75" customHeight="1" x14ac:dyDescent="0.3">
      <c r="A68" t="s">
        <v>635</v>
      </c>
      <c r="B68" s="4">
        <v>1</v>
      </c>
      <c r="C68" s="2" t="s">
        <v>636</v>
      </c>
      <c r="D68" t="str">
        <f>VLOOKUP(C68,'MASTER KEY'!$A$2:$B982,2,FALSE)</f>
        <v>PyrophideA</v>
      </c>
      <c r="G68" s="2"/>
    </row>
    <row r="69" spans="1:7" ht="18.75" customHeight="1" x14ac:dyDescent="0.3">
      <c r="A69" t="s">
        <v>637</v>
      </c>
      <c r="B69" s="4">
        <v>1</v>
      </c>
      <c r="C69" s="2" t="s">
        <v>638</v>
      </c>
      <c r="D69" t="str">
        <f>VLOOKUP(C69,'MASTER KEY'!$A$2:$B983,2,FALSE)</f>
        <v>PyrophytinA</v>
      </c>
    </row>
    <row r="70" spans="1:7" ht="18.75" customHeight="1" x14ac:dyDescent="0.3">
      <c r="A70" t="s">
        <v>639</v>
      </c>
      <c r="B70" s="4">
        <v>1</v>
      </c>
      <c r="C70" s="2" t="s">
        <v>640</v>
      </c>
      <c r="D70" t="str">
        <f>VLOOKUP(C70,'MASTER KEY'!$A$2:$B984,2,FALSE)</f>
        <v>Viola</v>
      </c>
    </row>
    <row r="71" spans="1:7" ht="18.75" customHeight="1" x14ac:dyDescent="0.3">
      <c r="A71" t="s">
        <v>641</v>
      </c>
      <c r="B71" s="4">
        <v>1</v>
      </c>
      <c r="C71" s="2" t="s">
        <v>642</v>
      </c>
      <c r="D71" t="str">
        <f>VLOOKUP(C71,'MASTER KEY'!$A$2:$B985,2,FALSE)</f>
        <v>Zea</v>
      </c>
    </row>
    <row r="72" spans="1:7" ht="18.75" customHeight="1" x14ac:dyDescent="0.3">
      <c r="A72" t="s">
        <v>643</v>
      </c>
      <c r="B72" s="4">
        <v>1</v>
      </c>
      <c r="C72" t="s">
        <v>504</v>
      </c>
      <c r="D72" t="e">
        <f>VLOOKUP(C72,'MASTER KEY'!$A$2:$B986,2,FALSE)</f>
        <v>#N/A</v>
      </c>
    </row>
    <row r="73" spans="1:7" ht="18.75" customHeight="1" x14ac:dyDescent="0.3">
      <c r="A73" t="s">
        <v>644</v>
      </c>
      <c r="B73" s="4">
        <v>1</v>
      </c>
      <c r="C73" t="s">
        <v>504</v>
      </c>
      <c r="D73" t="e">
        <f>VLOOKUP(C73,'MASTER KEY'!$A$2:$B987,2,FALSE)</f>
        <v>#N/A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 x14ac:dyDescent="0.3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501</v>
      </c>
      <c r="B2" s="4">
        <v>1</v>
      </c>
      <c r="C2" s="2" t="s">
        <v>502</v>
      </c>
      <c r="D2" t="str">
        <f>VLOOKUP(C2,'MASTER KEY'!$A$2:$B916,2,FALSE)</f>
        <v>PRESSURE</v>
      </c>
    </row>
    <row r="3" spans="1:4" ht="18.75" customHeight="1" x14ac:dyDescent="0.3">
      <c r="A3" t="s">
        <v>503</v>
      </c>
      <c r="B3" s="4">
        <v>1</v>
      </c>
      <c r="C3" t="s">
        <v>504</v>
      </c>
      <c r="D3" t="e">
        <f>VLOOKUP(C3,'MASTER KEY'!$A$2:$B917,2,FALSE)</f>
        <v>#N/A</v>
      </c>
    </row>
    <row r="4" spans="1:4" ht="18.75" customHeight="1" x14ac:dyDescent="0.3">
      <c r="A4" t="s">
        <v>233</v>
      </c>
      <c r="B4" s="4">
        <v>1</v>
      </c>
      <c r="C4" s="2" t="s">
        <v>234</v>
      </c>
      <c r="D4" t="str">
        <f>VLOOKUP(C4,'MASTER KEY'!$A$2:$B918,2,FALSE)</f>
        <v>Temperature</v>
      </c>
    </row>
    <row r="5" spans="1:4" ht="18.75" customHeight="1" x14ac:dyDescent="0.3">
      <c r="A5" t="s">
        <v>505</v>
      </c>
      <c r="B5" s="4">
        <v>1</v>
      </c>
      <c r="C5" t="s">
        <v>504</v>
      </c>
      <c r="D5" t="e">
        <f>VLOOKUP(C5,'MASTER KEY'!$A$2:$B919,2,FALSE)</f>
        <v>#N/A</v>
      </c>
    </row>
    <row r="6" spans="1:4" ht="18.75" customHeight="1" x14ac:dyDescent="0.3">
      <c r="A6" t="s">
        <v>506</v>
      </c>
      <c r="B6" s="4">
        <v>1</v>
      </c>
      <c r="C6" s="2" t="s">
        <v>236</v>
      </c>
      <c r="D6" t="str">
        <f>VLOOKUP(C6,'MASTER KEY'!$A$2:$B920,2,FALSE)</f>
        <v>Salinity</v>
      </c>
    </row>
    <row r="7" spans="1:4" ht="18.75" customHeight="1" x14ac:dyDescent="0.3">
      <c r="A7" t="s">
        <v>507</v>
      </c>
      <c r="B7" s="4">
        <v>1</v>
      </c>
      <c r="C7" t="s">
        <v>504</v>
      </c>
      <c r="D7" t="e">
        <f>VLOOKUP(C7,'MASTER KEY'!$A$2:$B921,2,FALSE)</f>
        <v>#N/A</v>
      </c>
    </row>
    <row r="8" spans="1:4" ht="18.75" customHeight="1" x14ac:dyDescent="0.3">
      <c r="A8" t="s">
        <v>508</v>
      </c>
      <c r="B8" s="14">
        <f>32/1000</f>
        <v>3.2000000000000001E-2</v>
      </c>
      <c r="C8" s="2" t="s">
        <v>395</v>
      </c>
      <c r="D8" t="str">
        <f>VLOOKUP(C8,'MASTER KEY'!$A$2:$B922,2,FALSE)</f>
        <v>Dissolved Oxygen</v>
      </c>
    </row>
    <row r="9" spans="1:4" ht="18.75" customHeight="1" x14ac:dyDescent="0.3">
      <c r="A9" t="s">
        <v>509</v>
      </c>
      <c r="B9" s="4">
        <v>1</v>
      </c>
      <c r="C9" t="s">
        <v>504</v>
      </c>
      <c r="D9" t="e">
        <f>VLOOKUP(C9,'MASTER KEY'!$A$2:$B923,2,FALSE)</f>
        <v>#N/A</v>
      </c>
    </row>
    <row r="10" spans="1:4" ht="18.75" customHeight="1" x14ac:dyDescent="0.3">
      <c r="A10" t="s">
        <v>510</v>
      </c>
      <c r="B10" s="4">
        <v>1</v>
      </c>
      <c r="C10" s="2" t="s">
        <v>392</v>
      </c>
      <c r="D10" t="str">
        <f>VLOOKUP(C10,'MASTER KEY'!$A$2:$B924,2,FALSE)</f>
        <v>Turbidity</v>
      </c>
    </row>
    <row r="11" spans="1:4" ht="18.75" customHeight="1" x14ac:dyDescent="0.3">
      <c r="A11" t="s">
        <v>511</v>
      </c>
      <c r="B11" s="4">
        <v>1</v>
      </c>
      <c r="C11" t="s">
        <v>504</v>
      </c>
      <c r="D11" t="e">
        <f>VLOOKUP(C11,'MASTER KEY'!$A$2:$B925,2,FALSE)</f>
        <v>#N/A</v>
      </c>
    </row>
    <row r="12" spans="1:4" ht="18.75" customHeight="1" x14ac:dyDescent="0.3">
      <c r="A12" t="s">
        <v>512</v>
      </c>
      <c r="B12" s="4">
        <v>1</v>
      </c>
      <c r="C12" t="s">
        <v>504</v>
      </c>
      <c r="D12" t="e">
        <f>VLOOKUP(C12,'MASTER KEY'!$A$2:$B926,2,FALSE)</f>
        <v>#N/A</v>
      </c>
    </row>
    <row r="13" spans="1:4" ht="18.75" customHeight="1" x14ac:dyDescent="0.3">
      <c r="A13" t="s">
        <v>513</v>
      </c>
      <c r="B13" s="4">
        <v>1</v>
      </c>
      <c r="C13" t="s">
        <v>504</v>
      </c>
      <c r="D13" t="e">
        <f>VLOOKUP(C13,'MASTER KEY'!$A$2:$B927,2,FALSE)</f>
        <v>#N/A</v>
      </c>
    </row>
    <row r="14" spans="1:4" ht="18.75" customHeight="1" x14ac:dyDescent="0.3">
      <c r="A14" t="s">
        <v>514</v>
      </c>
      <c r="B14" s="4">
        <v>1</v>
      </c>
      <c r="C14" t="s">
        <v>504</v>
      </c>
      <c r="D14" t="e">
        <f>VLOOKUP(C14,'MASTER KEY'!$A$2:$B928,2,FALSE)</f>
        <v>#N/A</v>
      </c>
    </row>
    <row r="15" spans="1:4" ht="18.75" customHeight="1" x14ac:dyDescent="0.3">
      <c r="A15" t="s">
        <v>515</v>
      </c>
      <c r="B15" s="4">
        <v>1</v>
      </c>
      <c r="C15" t="s">
        <v>504</v>
      </c>
      <c r="D15" t="e">
        <f>VLOOKUP(C15,'MASTER KEY'!$A$2:$B929,2,FALSE)</f>
        <v>#N/A</v>
      </c>
    </row>
    <row r="16" spans="1:4" ht="18.75" customHeight="1" x14ac:dyDescent="0.3">
      <c r="A16" t="s">
        <v>516</v>
      </c>
      <c r="B16" s="4">
        <v>1</v>
      </c>
      <c r="C16" s="2" t="s">
        <v>438</v>
      </c>
      <c r="D16" t="str">
        <f>VLOOKUP(C16,'MASTER KEY'!$A$2:$B930,2,FALSE)</f>
        <v>Chlorophyll-a</v>
      </c>
    </row>
    <row r="17" spans="1:4" ht="18.75" customHeight="1" x14ac:dyDescent="0.3">
      <c r="A17" t="s">
        <v>517</v>
      </c>
      <c r="B17" s="4">
        <v>1</v>
      </c>
      <c r="C17" t="s">
        <v>504</v>
      </c>
      <c r="D17" t="e">
        <f>VLOOKUP(C17,'MASTER KEY'!$A$2:$B931,2,FALSE)</f>
        <v>#N/A</v>
      </c>
    </row>
    <row r="18" spans="1:4" ht="18.75" customHeight="1" x14ac:dyDescent="0.3">
      <c r="A18" t="s">
        <v>518</v>
      </c>
      <c r="B18" s="4">
        <v>1</v>
      </c>
      <c r="C18" s="2" t="s">
        <v>427</v>
      </c>
      <c r="D18" t="str">
        <f>VLOOKUP(C18,'MASTER KEY'!$A$2:$B932,2,FALSE)</f>
        <v>Specific Conductivity</v>
      </c>
    </row>
    <row r="19" spans="1:4" ht="18.75" customHeight="1" x14ac:dyDescent="0.3">
      <c r="A19" t="s">
        <v>519</v>
      </c>
      <c r="B19" s="4">
        <v>1</v>
      </c>
      <c r="C19" t="s">
        <v>504</v>
      </c>
      <c r="D19" t="e">
        <f>VLOOKUP(C19,'MASTER KEY'!$A$2:$B933,2,FALSE)</f>
        <v>#N/A</v>
      </c>
    </row>
    <row r="20" spans="1:4" ht="18.75" customHeight="1" x14ac:dyDescent="0.3">
      <c r="A20" t="s">
        <v>520</v>
      </c>
      <c r="B20" s="4">
        <v>1</v>
      </c>
      <c r="C20" s="2" t="s">
        <v>504</v>
      </c>
      <c r="D20" t="e">
        <f>VLOOKUP(C20,'MASTER KEY'!$A$2:$B934,2,FALSE)</f>
        <v>#N/A</v>
      </c>
    </row>
    <row r="21" spans="1:4" ht="18.75" customHeight="1" x14ac:dyDescent="0.3">
      <c r="A21" t="s">
        <v>521</v>
      </c>
      <c r="B21" s="4">
        <v>1</v>
      </c>
      <c r="C21" t="s">
        <v>504</v>
      </c>
      <c r="D21" t="e">
        <f>VLOOKUP(C21,'MASTER KEY'!$A$2:$B935,2,FALSE)</f>
        <v>#N/A</v>
      </c>
    </row>
    <row r="22" spans="1:4" ht="18.75" customHeight="1" x14ac:dyDescent="0.3">
      <c r="A22" t="s">
        <v>522</v>
      </c>
      <c r="B22" s="4">
        <v>1</v>
      </c>
      <c r="C22" s="2" t="s">
        <v>523</v>
      </c>
      <c r="D22" t="str">
        <f>VLOOKUP(C22,'MASTER KEY'!$A$2:$B936,2,FALSE)</f>
        <v>Density</v>
      </c>
    </row>
    <row r="23" spans="1:4" ht="18.75" customHeight="1" x14ac:dyDescent="0.3">
      <c r="A23" t="s">
        <v>524</v>
      </c>
      <c r="B23" s="4">
        <v>1</v>
      </c>
      <c r="C23" t="s">
        <v>504</v>
      </c>
      <c r="D23" t="e">
        <f>VLOOKUP(C23,'MASTER KEY'!$A$2:$B937,2,FALSE)</f>
        <v>#N/A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defaultRowHeight="14.4" x14ac:dyDescent="0.3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s="20" t="s">
        <v>429</v>
      </c>
      <c r="B2" s="3">
        <v>1</v>
      </c>
      <c r="C2" s="2" t="s">
        <v>430</v>
      </c>
      <c r="D2" s="2" t="str">
        <f>VLOOKUP(C2,'MASTER KEY'!$A$2:$B916,2,FALSE)</f>
        <v>Total Alkalinity</v>
      </c>
    </row>
    <row r="3" spans="1:4" ht="18.75" customHeight="1" x14ac:dyDescent="0.3">
      <c r="A3" s="20" t="s">
        <v>431</v>
      </c>
      <c r="B3" s="3">
        <v>-1</v>
      </c>
      <c r="C3" s="2" t="s">
        <v>432</v>
      </c>
      <c r="D3" s="2" t="str">
        <f>VLOOKUP(C3,'MASTER KEY'!$A$2:$B917,2,FALSE)</f>
        <v>Bottom Depth</v>
      </c>
    </row>
    <row r="4" spans="1:4" ht="18.75" customHeight="1" x14ac:dyDescent="0.3">
      <c r="A4" s="20" t="s">
        <v>433</v>
      </c>
      <c r="B4" s="13">
        <f>1/1000</f>
        <v>1E-3</v>
      </c>
      <c r="C4" s="2" t="s">
        <v>434</v>
      </c>
      <c r="D4" s="2" t="str">
        <f>VLOOKUP(C4,'MASTER KEY'!$A$2:$B918,2,FALSE)</f>
        <v>Dissolved Organic Carbon</v>
      </c>
    </row>
    <row r="5" spans="1:4" ht="18.75" customHeight="1" x14ac:dyDescent="0.3">
      <c r="A5" s="21" t="s">
        <v>435</v>
      </c>
      <c r="B5" s="13">
        <f>1/1000</f>
        <v>1E-3</v>
      </c>
      <c r="C5" s="2" t="s">
        <v>436</v>
      </c>
      <c r="D5" s="2" t="str">
        <f>VLOOKUP(C5,'MASTER KEY'!$A$2:$B919,2,FALSE)</f>
        <v>Particulate Organic Carbon</v>
      </c>
    </row>
    <row r="6" spans="1:4" ht="18.75" customHeight="1" x14ac:dyDescent="0.3">
      <c r="A6" s="20" t="s">
        <v>437</v>
      </c>
      <c r="B6" s="3">
        <v>1000</v>
      </c>
      <c r="C6" s="2" t="s">
        <v>438</v>
      </c>
      <c r="D6" s="2" t="str">
        <f>VLOOKUP(C6,'MASTER KEY'!$A$2:$B919,2,FALSE)</f>
        <v>Chlorophyll-a</v>
      </c>
    </row>
    <row r="7" spans="1:4" ht="18.75" customHeight="1" x14ac:dyDescent="0.3">
      <c r="A7" s="20" t="s">
        <v>439</v>
      </c>
      <c r="B7" s="3">
        <v>1000</v>
      </c>
      <c r="C7" s="2" t="s">
        <v>440</v>
      </c>
      <c r="D7" s="2" t="str">
        <f>VLOOKUP(C7,'MASTER KEY'!$A$2:$B920,2,FALSE)</f>
        <v>Chlorophyll-b</v>
      </c>
    </row>
    <row r="8" spans="1:4" ht="18.75" customHeight="1" x14ac:dyDescent="0.3">
      <c r="A8" s="20" t="s">
        <v>441</v>
      </c>
      <c r="B8" s="3">
        <v>1000</v>
      </c>
      <c r="C8" s="2" t="s">
        <v>442</v>
      </c>
      <c r="D8" s="2" t="str">
        <f>VLOOKUP(C8,'MASTER KEY'!$A$2:$B921,2,FALSE)</f>
        <v>Chlorophyll-c</v>
      </c>
    </row>
    <row r="9" spans="1:4" ht="18.75" customHeight="1" x14ac:dyDescent="0.3">
      <c r="A9" s="20" t="s">
        <v>443</v>
      </c>
      <c r="B9" s="3">
        <v>1</v>
      </c>
      <c r="C9" s="2" t="s">
        <v>444</v>
      </c>
      <c r="D9" s="2" t="str">
        <f>VLOOKUP(C9,'MASTER KEY'!$A$2:$B922,2,FALSE)</f>
        <v>Chlorophyll Sample Volume</v>
      </c>
    </row>
    <row r="10" spans="1:4" ht="18.75" customHeight="1" x14ac:dyDescent="0.3">
      <c r="A10" s="20" t="s">
        <v>445</v>
      </c>
      <c r="B10" s="3">
        <v>1</v>
      </c>
      <c r="C10" s="2" t="s">
        <v>446</v>
      </c>
      <c r="D10" s="2" t="str">
        <f>VLOOKUP(C10,'MASTER KEY'!$A$2:$B923,2,FALSE)</f>
        <v>Cloud Cover</v>
      </c>
    </row>
    <row r="11" spans="1:4" ht="18.75" customHeight="1" x14ac:dyDescent="0.3">
      <c r="A11" s="20" t="s">
        <v>447</v>
      </c>
      <c r="B11" s="3">
        <v>1</v>
      </c>
      <c r="C11" s="2" t="s">
        <v>427</v>
      </c>
      <c r="D11" s="2" t="str">
        <f>VLOOKUP(C11,'MASTER KEY'!$A$2:$B924,2,FALSE)</f>
        <v>Specific Conductivity</v>
      </c>
    </row>
    <row r="12" spans="1:4" ht="18.75" customHeight="1" x14ac:dyDescent="0.3">
      <c r="A12" s="20" t="s">
        <v>448</v>
      </c>
      <c r="B12" s="3">
        <v>1</v>
      </c>
      <c r="C12" s="2" t="s">
        <v>449</v>
      </c>
      <c r="D12" s="2" t="str">
        <f>VLOOKUP(C12,'MASTER KEY'!$A$2:$B925,2,FALSE)</f>
        <v>Flow Status</v>
      </c>
    </row>
    <row r="13" spans="1:4" ht="18.75" customHeight="1" x14ac:dyDescent="0.3">
      <c r="A13" s="20" t="s">
        <v>450</v>
      </c>
      <c r="B13" s="13">
        <f>1/1000</f>
        <v>1E-3</v>
      </c>
      <c r="C13" s="2" t="s">
        <v>451</v>
      </c>
      <c r="D13" s="2" t="str">
        <f>VLOOKUP(C13,'MASTER KEY'!$A$2:$B926,2,FALSE)</f>
        <v>Dissolved Organic Nitrogen</v>
      </c>
    </row>
    <row r="14" spans="1:4" ht="18.75" customHeight="1" x14ac:dyDescent="0.3">
      <c r="A14" s="20" t="s">
        <v>452</v>
      </c>
      <c r="B14" s="13">
        <f>1/1000</f>
        <v>1E-3</v>
      </c>
      <c r="C14" s="2" t="s">
        <v>453</v>
      </c>
      <c r="D14" s="2" t="str">
        <f>VLOOKUP(C14,'MASTER KEY'!$A$2:$B927,2,FALSE)</f>
        <v>Nitrate</v>
      </c>
    </row>
    <row r="15" spans="1:4" ht="18.75" customHeight="1" x14ac:dyDescent="0.3">
      <c r="A15" s="20" t="s">
        <v>454</v>
      </c>
      <c r="B15" s="13">
        <f>1/1000</f>
        <v>1E-3</v>
      </c>
      <c r="C15" s="2" t="s">
        <v>455</v>
      </c>
      <c r="D15" s="2" t="str">
        <f>VLOOKUP(C15,'MASTER KEY'!$A$2:$B928,2,FALSE)</f>
        <v>Total Kjeldahl Nitrogen</v>
      </c>
    </row>
    <row r="16" spans="1:4" ht="18.75" customHeight="1" x14ac:dyDescent="0.3">
      <c r="A16" s="20" t="s">
        <v>456</v>
      </c>
      <c r="B16" s="13">
        <f>1/1000</f>
        <v>1E-3</v>
      </c>
      <c r="C16" s="2" t="s">
        <v>457</v>
      </c>
      <c r="D16" s="2" t="str">
        <f>VLOOKUP(C16,'MASTER KEY'!$A$2:$B929,2,FALSE)</f>
        <v>Total Nitrogen</v>
      </c>
    </row>
    <row r="17" spans="1:4" ht="18.75" customHeight="1" x14ac:dyDescent="0.3">
      <c r="A17" s="20" t="s">
        <v>458</v>
      </c>
      <c r="B17" s="13">
        <f>1/1000</f>
        <v>1E-3</v>
      </c>
      <c r="C17" s="2" t="s">
        <v>459</v>
      </c>
      <c r="D17" s="2" t="str">
        <f>VLOOKUP(C17,'MASTER KEY'!$A$2:$B930,2,FALSE)</f>
        <v>Ammonium</v>
      </c>
    </row>
    <row r="18" spans="1:4" ht="18.75" customHeight="1" x14ac:dyDescent="0.3">
      <c r="A18" s="20" t="s">
        <v>460</v>
      </c>
      <c r="B18" s="3">
        <v>1</v>
      </c>
      <c r="C18" s="2" t="s">
        <v>397</v>
      </c>
      <c r="D18" s="2" t="str">
        <f>VLOOKUP(C18,'MASTER KEY'!$A$2:$B931,2,FALSE)</f>
        <v>O2 Saturation</v>
      </c>
    </row>
    <row r="19" spans="1:4" ht="18.75" customHeight="1" x14ac:dyDescent="0.3">
      <c r="A19" s="20" t="s">
        <v>461</v>
      </c>
      <c r="B19" s="3">
        <v>1</v>
      </c>
      <c r="C19" s="2" t="s">
        <v>395</v>
      </c>
      <c r="D19" s="2" t="str">
        <f>VLOOKUP(C19,'MASTER KEY'!$A$2:$B932,2,FALSE)</f>
        <v>Dissolved Oxygen</v>
      </c>
    </row>
    <row r="20" spans="1:4" ht="18.75" customHeight="1" x14ac:dyDescent="0.3">
      <c r="A20" s="20" t="s">
        <v>462</v>
      </c>
      <c r="B20" s="13">
        <f>1/1000</f>
        <v>1E-3</v>
      </c>
      <c r="C20" s="2" t="s">
        <v>463</v>
      </c>
      <c r="D20" s="2" t="str">
        <f>VLOOKUP(C20,'MASTER KEY'!$A$2:$B933,2,FALSE)</f>
        <v>Total Phosphorus</v>
      </c>
    </row>
    <row r="21" spans="1:4" ht="18.75" customHeight="1" x14ac:dyDescent="0.3">
      <c r="A21" s="20" t="s">
        <v>464</v>
      </c>
      <c r="B21" s="3">
        <v>1</v>
      </c>
      <c r="C21" s="2" t="s">
        <v>399</v>
      </c>
      <c r="D21" s="2" t="str">
        <f>VLOOKUP(C21,'MASTER KEY'!$A$2:$B934,2,FALSE)</f>
        <v>pH</v>
      </c>
    </row>
    <row r="22" spans="1:4" ht="18.75" customHeight="1" x14ac:dyDescent="0.3">
      <c r="A22" s="20" t="s">
        <v>465</v>
      </c>
      <c r="B22" s="3">
        <v>1</v>
      </c>
      <c r="C22" s="2" t="s">
        <v>466</v>
      </c>
      <c r="D22" s="2" t="str">
        <f>VLOOKUP(C22,'MASTER KEY'!$A$2:$B935,2,FALSE)</f>
        <v>Phaeophytin-a</v>
      </c>
    </row>
    <row r="23" spans="1:4" ht="18.75" customHeight="1" x14ac:dyDescent="0.3">
      <c r="A23" s="20" t="s">
        <v>467</v>
      </c>
      <c r="B23" s="13">
        <f>1/1000</f>
        <v>1E-3</v>
      </c>
      <c r="C23" s="2" t="s">
        <v>468</v>
      </c>
      <c r="D23" s="2" t="str">
        <f>VLOOKUP(C23,'MASTER KEY'!$A$2:$B936,2,FALSE)</f>
        <v>Filterable Reactive Phosphate</v>
      </c>
    </row>
    <row r="24" spans="1:4" ht="18.75" customHeight="1" x14ac:dyDescent="0.3">
      <c r="A24" s="20" t="s">
        <v>393</v>
      </c>
      <c r="B24" s="3">
        <v>1</v>
      </c>
      <c r="C24" s="2" t="s">
        <v>236</v>
      </c>
      <c r="D24" s="2" t="str">
        <f>VLOOKUP(C24,'MASTER KEY'!$A$2:$B937,2,FALSE)</f>
        <v>Salinity</v>
      </c>
    </row>
    <row r="25" spans="1:4" ht="18.75" customHeight="1" x14ac:dyDescent="0.3">
      <c r="A25" s="20" t="s">
        <v>469</v>
      </c>
      <c r="B25" s="3">
        <v>1</v>
      </c>
      <c r="C25" s="2" t="s">
        <v>470</v>
      </c>
      <c r="D25" s="2" t="str">
        <f>VLOOKUP(C25,'MASTER KEY'!$A$2:$B938,2,FALSE)</f>
        <v>Secchi Depth</v>
      </c>
    </row>
    <row r="26" spans="1:4" ht="18.75" customHeight="1" x14ac:dyDescent="0.3">
      <c r="A26" s="20" t="s">
        <v>471</v>
      </c>
      <c r="B26" s="13">
        <f>1/1000</f>
        <v>1E-3</v>
      </c>
      <c r="C26" s="2" t="s">
        <v>472</v>
      </c>
      <c r="D26" s="2" t="str">
        <f>VLOOKUP(C26,'MASTER KEY'!$A$2:$B939,2,FALSE)</f>
        <v>Reactive Silica</v>
      </c>
    </row>
    <row r="27" spans="1:4" ht="18.75" customHeight="1" x14ac:dyDescent="0.3">
      <c r="A27" s="20" t="s">
        <v>473</v>
      </c>
      <c r="B27" s="3">
        <v>1</v>
      </c>
      <c r="C27" s="2" t="s">
        <v>474</v>
      </c>
      <c r="D27" s="2" t="str">
        <f>VLOOKUP(C27,'MASTER KEY'!$A$2:$B940,2,FALSE)</f>
        <v>Total Suspended Solids</v>
      </c>
    </row>
    <row r="28" spans="1:4" ht="18.75" customHeight="1" x14ac:dyDescent="0.3">
      <c r="A28" s="20" t="s">
        <v>475</v>
      </c>
      <c r="B28" s="3">
        <v>1</v>
      </c>
      <c r="C28" s="2" t="s">
        <v>234</v>
      </c>
      <c r="D28" s="2" t="str">
        <f>VLOOKUP(C28,'MASTER KEY'!$A$2:$B941,2,FALSE)</f>
        <v>Temperature</v>
      </c>
    </row>
    <row r="29" spans="1:4" ht="18.75" customHeight="1" x14ac:dyDescent="0.3">
      <c r="A29" s="20" t="s">
        <v>476</v>
      </c>
      <c r="B29" s="3">
        <v>1</v>
      </c>
      <c r="C29" s="2" t="s">
        <v>477</v>
      </c>
      <c r="D29" s="2" t="str">
        <f>VLOOKUP(C29,'MASTER KEY'!$A$2:$B942,2,FALSE)</f>
        <v>Tide Status</v>
      </c>
    </row>
    <row r="30" spans="1:4" ht="18.75" customHeight="1" x14ac:dyDescent="0.3">
      <c r="A30" s="20" t="s">
        <v>478</v>
      </c>
      <c r="B30" s="3">
        <v>1</v>
      </c>
      <c r="C30" s="2" t="s">
        <v>392</v>
      </c>
      <c r="D30" s="2" t="str">
        <f>VLOOKUP(C30,'MASTER KEY'!$A$2:$B943,2,FALSE)</f>
        <v>Turbidity</v>
      </c>
    </row>
    <row r="31" spans="1:4" ht="18.75" customHeight="1" x14ac:dyDescent="0.3">
      <c r="A31" s="20" t="s">
        <v>479</v>
      </c>
      <c r="B31" s="3">
        <v>1</v>
      </c>
      <c r="C31" s="2" t="s">
        <v>270</v>
      </c>
      <c r="D31" s="2" t="str">
        <f>VLOOKUP(C31,'MASTER KEY'!$A$2:$B944,2,FALSE)</f>
        <v>Wind Direction</v>
      </c>
    </row>
    <row r="32" spans="1:4" ht="18.75" customHeight="1" x14ac:dyDescent="0.3">
      <c r="A32" s="20" t="s">
        <v>480</v>
      </c>
      <c r="B32" s="13">
        <f>0.51</f>
        <v>0.51</v>
      </c>
      <c r="C32" s="2" t="s">
        <v>268</v>
      </c>
      <c r="D32" s="2" t="str">
        <f>VLOOKUP(C32,'MASTER KEY'!$A$2:$B945,2,FALSE)</f>
        <v>Wind Speed</v>
      </c>
    </row>
    <row r="33" spans="1:4" ht="18.75" customHeight="1" x14ac:dyDescent="0.3">
      <c r="A33" s="22" t="s">
        <v>481</v>
      </c>
      <c r="B33" s="3">
        <v>1</v>
      </c>
      <c r="C33" s="2" t="s">
        <v>482</v>
      </c>
      <c r="D33" s="2" t="str">
        <f>VLOOKUP(C33,'MASTER KEY'!$A$2:$B946,2,FALSE)</f>
        <v>Discharge (max)</v>
      </c>
    </row>
    <row r="34" spans="1:4" ht="18.75" customHeight="1" x14ac:dyDescent="0.3">
      <c r="A34" s="22" t="s">
        <v>483</v>
      </c>
      <c r="B34" s="3">
        <v>1</v>
      </c>
      <c r="C34" s="2" t="s">
        <v>484</v>
      </c>
      <c r="D34" s="2" t="str">
        <f>VLOOKUP(C34,'MASTER KEY'!$A$2:$B947,2,FALSE)</f>
        <v>Discharge</v>
      </c>
    </row>
    <row r="35" spans="1:4" ht="18.75" customHeight="1" x14ac:dyDescent="0.3">
      <c r="A35" s="22" t="s">
        <v>485</v>
      </c>
      <c r="B35" s="3">
        <v>1</v>
      </c>
      <c r="C35" s="2" t="s">
        <v>486</v>
      </c>
      <c r="D35" s="2" t="str">
        <f>VLOOKUP(C35,'MASTER KEY'!$A$2:$B948,2,FALSE)</f>
        <v>Discharge (min)</v>
      </c>
    </row>
    <row r="36" spans="1:4" ht="18.75" customHeight="1" x14ac:dyDescent="0.3">
      <c r="A36" s="22" t="s">
        <v>487</v>
      </c>
      <c r="B36" s="3">
        <v>1</v>
      </c>
      <c r="C36" s="2" t="s">
        <v>488</v>
      </c>
      <c r="D36" s="2" t="str">
        <f>VLOOKUP(C36,'MASTER KEY'!$A$2:$B949,2,FALSE)</f>
        <v>Daily Discharge</v>
      </c>
    </row>
    <row r="37" spans="1:4" ht="18.75" customHeight="1" x14ac:dyDescent="0.3">
      <c r="A37" s="22" t="s">
        <v>489</v>
      </c>
      <c r="B37" s="3">
        <v>1</v>
      </c>
      <c r="C37" s="2" t="s">
        <v>490</v>
      </c>
      <c r="D37" s="2" t="str">
        <f>VLOOKUP(C37,'MASTER KEY'!$A$2:$B950,2,FALSE)</f>
        <v>Stage Height CTF (max)</v>
      </c>
    </row>
    <row r="38" spans="1:4" ht="18.75" customHeight="1" x14ac:dyDescent="0.3">
      <c r="A38" s="22" t="s">
        <v>491</v>
      </c>
      <c r="B38" s="3">
        <v>1</v>
      </c>
      <c r="C38" s="2" t="s">
        <v>492</v>
      </c>
      <c r="D38" s="2" t="str">
        <f>VLOOKUP(C38,'MASTER KEY'!$A$2:$B951,2,FALSE)</f>
        <v>Stage Height CTF</v>
      </c>
    </row>
    <row r="39" spans="1:4" ht="18.75" customHeight="1" x14ac:dyDescent="0.3">
      <c r="A39" s="22" t="s">
        <v>493</v>
      </c>
      <c r="B39" s="3">
        <v>1</v>
      </c>
      <c r="C39" s="2" t="s">
        <v>494</v>
      </c>
      <c r="D39" s="2" t="str">
        <f>VLOOKUP(C39,'MASTER KEY'!$A$2:$B952,2,FALSE)</f>
        <v>Stage Height CTF (min)</v>
      </c>
    </row>
    <row r="40" spans="1:4" ht="18.75" customHeight="1" x14ac:dyDescent="0.3">
      <c r="A40" s="22" t="s">
        <v>495</v>
      </c>
      <c r="B40" s="3">
        <v>1</v>
      </c>
      <c r="C40" s="2" t="s">
        <v>496</v>
      </c>
      <c r="D40" s="2" t="str">
        <f>VLOOKUP(C40,'MASTER KEY'!$A$2:$B953,2,FALSE)</f>
        <v>Stage Height (max)</v>
      </c>
    </row>
    <row r="41" spans="1:4" ht="18.75" customHeight="1" x14ac:dyDescent="0.3">
      <c r="A41" s="22" t="s">
        <v>497</v>
      </c>
      <c r="B41" s="3">
        <v>1</v>
      </c>
      <c r="C41" s="2" t="s">
        <v>498</v>
      </c>
      <c r="D41" s="2" t="str">
        <f>VLOOKUP(C41,'MASTER KEY'!$A$2:$B954,2,FALSE)</f>
        <v>Stage Height</v>
      </c>
    </row>
    <row r="42" spans="1:4" ht="18.75" customHeight="1" x14ac:dyDescent="0.3">
      <c r="A42" s="22" t="s">
        <v>499</v>
      </c>
      <c r="B42" s="3">
        <v>1</v>
      </c>
      <c r="C42" s="2" t="s">
        <v>500</v>
      </c>
      <c r="D42" s="2" t="str">
        <f>VLOOKUP(C42,'MASTER KEY'!$A$2:$B955,2,FALSE)</f>
        <v>Stage Height (min)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 x14ac:dyDescent="0.3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3">
      <c r="A2" t="s">
        <v>389</v>
      </c>
      <c r="B2" s="4">
        <v>1</v>
      </c>
      <c r="C2" s="2" t="s">
        <v>333</v>
      </c>
      <c r="D2" s="2" t="str">
        <f>VLOOKUP(C2,'MASTER KEY'!$A$2:$B916,2,FALSE)</f>
        <v>Air Temperature</v>
      </c>
    </row>
    <row r="3" spans="1:10" ht="19.5" customHeight="1" x14ac:dyDescent="0.3">
      <c r="A3" t="s">
        <v>390</v>
      </c>
      <c r="B3" s="4">
        <v>1</v>
      </c>
      <c r="C3" s="2" t="s">
        <v>234</v>
      </c>
      <c r="D3" s="2" t="str">
        <f>VLOOKUP(C3,'MASTER KEY'!$A$2:$B917,2,FALSE)</f>
        <v>Temperature</v>
      </c>
    </row>
    <row r="4" spans="1:10" ht="19.5" customHeight="1" x14ac:dyDescent="0.3">
      <c r="A4" t="s">
        <v>391</v>
      </c>
      <c r="B4" s="4">
        <v>1</v>
      </c>
      <c r="C4" s="2" t="s">
        <v>392</v>
      </c>
      <c r="D4" s="2" t="str">
        <f>VLOOKUP(C4,'MASTER KEY'!$A$2:$B918,2,FALSE)</f>
        <v>Turbidity</v>
      </c>
    </row>
    <row r="5" spans="1:10" ht="19.5" customHeight="1" x14ac:dyDescent="0.3">
      <c r="A5" t="s">
        <v>393</v>
      </c>
      <c r="B5" s="4">
        <v>1</v>
      </c>
      <c r="C5" s="2" t="s">
        <v>236</v>
      </c>
      <c r="D5" s="2" t="str">
        <f>VLOOKUP(C5,'MASTER KEY'!$A$2:$B919,2,FALSE)</f>
        <v>Salinity</v>
      </c>
    </row>
    <row r="6" spans="1:10" ht="19.5" customHeight="1" x14ac:dyDescent="0.3">
      <c r="A6" t="s">
        <v>394</v>
      </c>
      <c r="B6" s="4">
        <v>1</v>
      </c>
      <c r="C6" s="2" t="s">
        <v>395</v>
      </c>
      <c r="D6" s="2" t="str">
        <f>VLOOKUP(C6,'MASTER KEY'!$A$2:$B920,2,FALSE)</f>
        <v>Dissolved Oxygen</v>
      </c>
    </row>
    <row r="7" spans="1:10" ht="19.5" customHeight="1" x14ac:dyDescent="0.3">
      <c r="A7" t="s">
        <v>396</v>
      </c>
      <c r="B7" s="4">
        <v>1</v>
      </c>
      <c r="C7" s="2" t="s">
        <v>397</v>
      </c>
      <c r="D7" s="2" t="str">
        <f>VLOOKUP(C7,'MASTER KEY'!$A$2:$B921,2,FALSE)</f>
        <v>O2 Saturation</v>
      </c>
    </row>
    <row r="8" spans="1:10" ht="19.5" customHeight="1" x14ac:dyDescent="0.3">
      <c r="A8" t="s">
        <v>398</v>
      </c>
      <c r="B8" s="4">
        <v>1</v>
      </c>
      <c r="C8" s="2" t="s">
        <v>399</v>
      </c>
      <c r="D8" s="2" t="str">
        <f>VLOOKUP(C8,'MASTER KEY'!$A$2:$B922,2,FALSE)</f>
        <v>pH</v>
      </c>
    </row>
    <row r="9" spans="1:10" ht="19.5" customHeight="1" x14ac:dyDescent="0.3">
      <c r="A9" t="s">
        <v>400</v>
      </c>
      <c r="B9" s="4">
        <v>1</v>
      </c>
      <c r="C9" s="2" t="s">
        <v>278</v>
      </c>
      <c r="D9" s="2" t="str">
        <f>VLOOKUP(C9,'MASTER KEY'!$A$2:$B923,2,FALSE)</f>
        <v>Depth</v>
      </c>
    </row>
    <row r="10" spans="1:10" ht="19.5" customHeight="1" x14ac:dyDescent="0.3">
      <c r="A10" t="s">
        <v>401</v>
      </c>
      <c r="B10" s="4">
        <v>1</v>
      </c>
      <c r="C10" s="2" t="s">
        <v>402</v>
      </c>
      <c r="D10" s="2" t="str">
        <f>VLOOKUP(C10,'MASTER KEY'!$A$2:$B924,2,FALSE)</f>
        <v>Tilt</v>
      </c>
    </row>
    <row r="11" spans="1:10" ht="19.5" customHeight="1" x14ac:dyDescent="0.3">
      <c r="A11" t="s">
        <v>403</v>
      </c>
      <c r="B11" s="4">
        <v>1</v>
      </c>
      <c r="C11" s="2" t="s">
        <v>404</v>
      </c>
      <c r="D11" s="2" t="str">
        <f>VLOOKUP(C11,'MASTER KEY'!$A$2:$B925,2,FALSE)</f>
        <v>Spectral Radiative Flux (WL - 410W)</v>
      </c>
    </row>
    <row r="12" spans="1:10" ht="19.5" customHeight="1" x14ac:dyDescent="0.3">
      <c r="A12" t="s">
        <v>405</v>
      </c>
      <c r="B12" s="4">
        <v>1</v>
      </c>
      <c r="C12" s="2" t="s">
        <v>406</v>
      </c>
      <c r="D12" s="2" t="str">
        <f>VLOOKUP(C12,'MASTER KEY'!$A$2:$B926,2,FALSE)</f>
        <v>Spectral Radiative Flux (WL - 440W)</v>
      </c>
    </row>
    <row r="13" spans="1:10" ht="19.5" customHeight="1" x14ac:dyDescent="0.3">
      <c r="A13" t="s">
        <v>407</v>
      </c>
      <c r="B13" s="4">
        <v>1</v>
      </c>
      <c r="C13" s="2" t="s">
        <v>408</v>
      </c>
      <c r="D13" s="2" t="str">
        <f>VLOOKUP(C13,'MASTER KEY'!$A$2:$B927,2,FALSE)</f>
        <v>Spectral Radiative Flux (WL - 490W)</v>
      </c>
    </row>
    <row r="14" spans="1:10" ht="19.5" customHeight="1" x14ac:dyDescent="0.3">
      <c r="A14" t="s">
        <v>409</v>
      </c>
      <c r="B14" s="4">
        <v>1</v>
      </c>
      <c r="C14" s="2" t="s">
        <v>410</v>
      </c>
      <c r="D14" s="2" t="str">
        <f>VLOOKUP(C14,'MASTER KEY'!$A$2:$B928,2,FALSE)</f>
        <v>Spectral Radiative Flux (WL - 510W)</v>
      </c>
    </row>
    <row r="15" spans="1:10" ht="19.5" customHeight="1" x14ac:dyDescent="0.3">
      <c r="A15" t="s">
        <v>411</v>
      </c>
      <c r="B15" s="4">
        <v>1</v>
      </c>
      <c r="C15" s="2" t="s">
        <v>412</v>
      </c>
      <c r="D15" s="2" t="str">
        <f>VLOOKUP(C15,'MASTER KEY'!$A$2:$B929,2,FALSE)</f>
        <v>Spectral Radiative Flux (WL - 550W)</v>
      </c>
    </row>
    <row r="16" spans="1:10" ht="19.5" customHeight="1" x14ac:dyDescent="0.3">
      <c r="A16" t="s">
        <v>413</v>
      </c>
      <c r="B16" s="4">
        <v>1</v>
      </c>
      <c r="C16" s="2" t="s">
        <v>414</v>
      </c>
      <c r="D16" s="2" t="str">
        <f>VLOOKUP(C16,'MASTER KEY'!$A$2:$B930,2,FALSE)</f>
        <v>Spectral Radiative Flux (WL - 590W)</v>
      </c>
      <c r="J16" t="s">
        <v>415</v>
      </c>
    </row>
    <row r="17" spans="1:5" ht="19.5" customHeight="1" x14ac:dyDescent="0.3">
      <c r="A17" t="s">
        <v>416</v>
      </c>
      <c r="B17" s="4">
        <v>1</v>
      </c>
      <c r="C17" s="2" t="s">
        <v>417</v>
      </c>
      <c r="D17" s="2" t="str">
        <f>VLOOKUP(C17,'MASTER KEY'!$A$2:$B931,2,FALSE)</f>
        <v>Spectral Radiative Flux (WL - 635W)</v>
      </c>
    </row>
    <row r="18" spans="1:5" ht="19.5" customHeight="1" x14ac:dyDescent="0.3">
      <c r="A18" t="s">
        <v>418</v>
      </c>
      <c r="B18" s="4">
        <v>1</v>
      </c>
      <c r="C18" s="2" t="s">
        <v>419</v>
      </c>
      <c r="D18" s="2" t="str">
        <f>VLOOKUP(C18,'MASTER KEY'!$A$2:$B932,2,FALSE)</f>
        <v>Spectral Radiative Flux (WL - 660W)</v>
      </c>
    </row>
    <row r="19" spans="1:5" ht="19.5" customHeight="1" x14ac:dyDescent="0.3">
      <c r="A19" t="s">
        <v>420</v>
      </c>
      <c r="B19" s="4">
        <v>1</v>
      </c>
      <c r="C19" s="2" t="s">
        <v>421</v>
      </c>
      <c r="D19" s="2" t="str">
        <f>VLOOKUP(C19,'MASTER KEY'!$A$2:$B933,2,FALSE)</f>
        <v>Spectral Radiative Flux (WL - 700W)</v>
      </c>
    </row>
    <row r="20" spans="1:5" ht="18.75" customHeight="1" x14ac:dyDescent="0.3">
      <c r="A20" t="s">
        <v>422</v>
      </c>
      <c r="B20" s="4">
        <v>1</v>
      </c>
      <c r="C20" s="2" t="s">
        <v>423</v>
      </c>
      <c r="D20" s="2" t="str">
        <f>VLOOKUP(C20,'MASTER KEY'!$A$2:$B934,2,FALSE)</f>
        <v>Photosynthetically Active Photon Flux</v>
      </c>
    </row>
    <row r="21" spans="1:5" ht="18.75" customHeight="1" x14ac:dyDescent="0.3">
      <c r="A21" t="s">
        <v>2025</v>
      </c>
      <c r="B21" s="4">
        <v>1</v>
      </c>
      <c r="C21" s="2" t="s">
        <v>424</v>
      </c>
      <c r="D21" s="2" t="str">
        <f>VLOOKUP(C21,'MASTER KEY'!$A$2:$B935,2,FALSE)</f>
        <v>Surface Photosynthetically Active Photon Flux</v>
      </c>
      <c r="E21" s="7" t="s">
        <v>425</v>
      </c>
    </row>
    <row r="22" spans="1:5" ht="18.75" customHeight="1" x14ac:dyDescent="0.3">
      <c r="A22" t="s">
        <v>426</v>
      </c>
      <c r="B22" s="4">
        <v>1</v>
      </c>
      <c r="C22" s="2" t="s">
        <v>427</v>
      </c>
      <c r="D22" s="2" t="str">
        <f>VLOOKUP(C22,'MASTER KEY'!$A$2:$B936,2,FALSE)</f>
        <v>Specific Conductivity</v>
      </c>
    </row>
    <row r="23" spans="1:5" ht="18.75" customHeight="1" x14ac:dyDescent="0.3">
      <c r="A23" t="s">
        <v>428</v>
      </c>
      <c r="B23" s="4">
        <v>1</v>
      </c>
      <c r="C23" s="2" t="s">
        <v>397</v>
      </c>
      <c r="D23" s="2" t="str">
        <f>VLOOKUP(C23,'MASTER KEY'!$A$2:$B937,2,FALSE)</f>
        <v>O2 Saturation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4.4" x14ac:dyDescent="0.3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s="2" t="s">
        <v>329</v>
      </c>
      <c r="B2" s="13">
        <f>1/1000</f>
        <v>1E-3</v>
      </c>
      <c r="C2" s="2" t="s">
        <v>330</v>
      </c>
      <c r="D2" s="2" t="str">
        <f>VLOOKUP(C2,'MASTER KEY'!$A$2:$B916,2,FALSE)</f>
        <v>Precipitation</v>
      </c>
      <c r="E2" s="17" t="s">
        <v>331</v>
      </c>
    </row>
    <row r="3" spans="1:5" ht="18.75" customHeight="1" x14ac:dyDescent="0.3">
      <c r="A3" s="2" t="s">
        <v>332</v>
      </c>
      <c r="B3" s="3">
        <v>1</v>
      </c>
      <c r="C3" s="2" t="s">
        <v>333</v>
      </c>
      <c r="D3" s="2" t="str">
        <f>VLOOKUP(C3,'MASTER KEY'!$A$2:$B917,2,FALSE)</f>
        <v>Air Temperature</v>
      </c>
    </row>
    <row r="4" spans="1:5" ht="18.75" customHeight="1" x14ac:dyDescent="0.3">
      <c r="A4" s="2" t="s">
        <v>334</v>
      </c>
      <c r="B4" s="3">
        <v>1</v>
      </c>
      <c r="C4" s="2" t="s">
        <v>335</v>
      </c>
      <c r="D4" s="2" t="str">
        <f>VLOOKUP(C4,'MASTER KEY'!$A$2:$B918,2,FALSE)</f>
        <v>Wet Bulb Air Temperature</v>
      </c>
    </row>
    <row r="5" spans="1:5" ht="18.75" customHeight="1" x14ac:dyDescent="0.3">
      <c r="A5" s="2" t="s">
        <v>336</v>
      </c>
      <c r="B5" s="3">
        <v>1</v>
      </c>
      <c r="C5" s="2" t="s">
        <v>337</v>
      </c>
      <c r="D5" s="2" t="str">
        <f>VLOOKUP(C5,'MASTER KEY'!$A$2:$B919,2,FALSE)</f>
        <v>Dew Point Temperature</v>
      </c>
    </row>
    <row r="6" spans="1:5" ht="18.75" customHeight="1" x14ac:dyDescent="0.3">
      <c r="A6" s="2" t="s">
        <v>338</v>
      </c>
      <c r="B6" s="3">
        <v>1</v>
      </c>
      <c r="C6" s="2" t="s">
        <v>339</v>
      </c>
      <c r="D6" s="2" t="str">
        <f>VLOOKUP(C6,'MASTER KEY'!$A$2:$B920,2,FALSE)</f>
        <v>Relative Humidity</v>
      </c>
    </row>
    <row r="7" spans="1:5" ht="18.75" customHeight="1" x14ac:dyDescent="0.3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KEY'!$A$2:$B921,2,FALSE)</f>
        <v>Wind Speed</v>
      </c>
    </row>
    <row r="8" spans="1:5" ht="18.75" customHeight="1" x14ac:dyDescent="0.3">
      <c r="A8" s="2" t="s">
        <v>341</v>
      </c>
      <c r="B8" s="3">
        <v>1</v>
      </c>
      <c r="C8" s="2" t="s">
        <v>270</v>
      </c>
      <c r="D8" s="2" t="str">
        <f>VLOOKUP(C8,'MASTER KEY'!$A$2:$B922,2,FALSE)</f>
        <v>Wind Direction</v>
      </c>
    </row>
    <row r="9" spans="1:5" ht="18.75" customHeight="1" x14ac:dyDescent="0.3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KEY'!$A$2:$B923,2,FALSE)</f>
        <v>Wind Speed (max)</v>
      </c>
    </row>
    <row r="10" spans="1:5" ht="18.75" customHeight="1" x14ac:dyDescent="0.3">
      <c r="A10" s="2" t="s">
        <v>344</v>
      </c>
      <c r="B10" s="3">
        <v>1</v>
      </c>
      <c r="C10" s="2" t="s">
        <v>345</v>
      </c>
      <c r="D10" s="2" t="str">
        <f>VLOOKUP(C10,'MASTER KEY'!$A$2:$B924,2,FALSE)</f>
        <v>Cloud Amount of First Group in Eighths</v>
      </c>
    </row>
    <row r="11" spans="1:5" ht="18.75" customHeight="1" x14ac:dyDescent="0.3">
      <c r="A11" s="2" t="s">
        <v>346</v>
      </c>
      <c r="B11" s="3">
        <v>1</v>
      </c>
      <c r="C11" s="2" t="s">
        <v>347</v>
      </c>
      <c r="D11" s="2" t="str">
        <f>VLOOKUP(C11,'MASTER KEY'!$A$2:$B925,2,FALSE)</f>
        <v>Cloud Height of First Group</v>
      </c>
    </row>
    <row r="12" spans="1:5" ht="18.75" customHeight="1" x14ac:dyDescent="0.3">
      <c r="A12" s="2" t="s">
        <v>2051</v>
      </c>
      <c r="B12" s="3">
        <v>1</v>
      </c>
      <c r="C12" s="2" t="s">
        <v>348</v>
      </c>
      <c r="D12" s="2" t="str">
        <f>VLOOKUP(C12,'MASTER KEY'!$A$2:$B926,2,FALSE)</f>
        <v>Cloud Amount of Second Group in Eighths</v>
      </c>
    </row>
    <row r="13" spans="1:5" ht="18.75" customHeight="1" x14ac:dyDescent="0.3">
      <c r="A13" s="2" t="s">
        <v>349</v>
      </c>
      <c r="B13" s="3">
        <v>1</v>
      </c>
      <c r="C13" s="2" t="s">
        <v>350</v>
      </c>
      <c r="D13" s="2" t="str">
        <f>VLOOKUP(C13,'MASTER KEY'!$A$2:$B927,2,FALSE)</f>
        <v>Cloud Height of Second Group</v>
      </c>
    </row>
    <row r="14" spans="1:5" ht="18.75" customHeight="1" x14ac:dyDescent="0.3">
      <c r="A14" s="2" t="s">
        <v>351</v>
      </c>
      <c r="B14" s="3">
        <v>1</v>
      </c>
      <c r="C14" s="2" t="s">
        <v>352</v>
      </c>
      <c r="D14" s="2" t="str">
        <f>VLOOKUP(C14,'MASTER KEY'!$A$2:$B928,2,FALSE)</f>
        <v>Cloud Amount of Third Group in Eighths</v>
      </c>
    </row>
    <row r="15" spans="1:5" ht="18.75" customHeight="1" x14ac:dyDescent="0.3">
      <c r="A15" s="2" t="s">
        <v>353</v>
      </c>
      <c r="B15" s="3">
        <v>1</v>
      </c>
      <c r="C15" s="2" t="s">
        <v>354</v>
      </c>
      <c r="D15" s="2" t="str">
        <f>VLOOKUP(C15,'MASTER KEY'!$A$2:$B929,2,FALSE)</f>
        <v>Cloud Height of Third Group</v>
      </c>
    </row>
    <row r="16" spans="1:5" ht="18.75" customHeight="1" x14ac:dyDescent="0.3">
      <c r="A16" s="2" t="s">
        <v>355</v>
      </c>
      <c r="B16" s="3">
        <v>1</v>
      </c>
      <c r="C16" s="2" t="s">
        <v>356</v>
      </c>
      <c r="D16" s="2" t="str">
        <f>VLOOKUP(C16,'MASTER KEY'!$A$2:$B930,2,FALSE)</f>
        <v>Cloud Amount of Fourth Group in Eighths</v>
      </c>
    </row>
    <row r="17" spans="1:4" ht="18.75" customHeight="1" x14ac:dyDescent="0.3">
      <c r="A17" s="2" t="s">
        <v>357</v>
      </c>
      <c r="B17" s="3">
        <v>1</v>
      </c>
      <c r="C17" s="2" t="s">
        <v>358</v>
      </c>
      <c r="D17" s="2" t="str">
        <f>VLOOKUP(C17,'MASTER KEY'!$A$2:$B931,2,FALSE)</f>
        <v>Cloud Height of Fourth Group</v>
      </c>
    </row>
    <row r="18" spans="1:4" ht="18.75" customHeight="1" x14ac:dyDescent="0.3">
      <c r="A18" s="2" t="s">
        <v>359</v>
      </c>
      <c r="B18" s="3">
        <v>1</v>
      </c>
      <c r="C18" s="2" t="s">
        <v>360</v>
      </c>
      <c r="D18" s="2" t="str">
        <f>VLOOKUP(C18,'MASTER KEY'!$A$2:$B932,2,FALSE)</f>
        <v>Ceilometer Cloud Amount of First Group</v>
      </c>
    </row>
    <row r="19" spans="1:4" ht="18.75" customHeight="1" x14ac:dyDescent="0.3">
      <c r="A19" s="2" t="s">
        <v>361</v>
      </c>
      <c r="B19" s="3">
        <v>1</v>
      </c>
      <c r="C19" s="2" t="s">
        <v>362</v>
      </c>
      <c r="D19" s="2" t="str">
        <f>VLOOKUP(C19,'MASTER KEY'!$A$2:$B933,2,FALSE)</f>
        <v>Ceilometer Cloud Height of First Group</v>
      </c>
    </row>
    <row r="20" spans="1:4" ht="18.75" customHeight="1" x14ac:dyDescent="0.3">
      <c r="A20" s="2" t="s">
        <v>363</v>
      </c>
      <c r="B20" s="3">
        <v>1</v>
      </c>
      <c r="C20" s="2" t="s">
        <v>364</v>
      </c>
      <c r="D20" s="2" t="str">
        <f>VLOOKUP(C20,'MASTER KEY'!$A$2:$B934,2,FALSE)</f>
        <v>Ceilometer Cloud Amount of Second Group</v>
      </c>
    </row>
    <row r="21" spans="1:4" ht="18.75" customHeight="1" x14ac:dyDescent="0.3">
      <c r="A21" s="2" t="s">
        <v>365</v>
      </c>
      <c r="B21" s="3">
        <v>1</v>
      </c>
      <c r="C21" s="2" t="s">
        <v>366</v>
      </c>
      <c r="D21" s="2" t="str">
        <f>VLOOKUP(C21,'MASTER KEY'!$A$2:$B935,2,FALSE)</f>
        <v>Ceilometer Cloud Height of Second Group</v>
      </c>
    </row>
    <row r="22" spans="1:4" ht="18.75" customHeight="1" x14ac:dyDescent="0.3">
      <c r="A22" s="2" t="s">
        <v>367</v>
      </c>
      <c r="B22" s="3">
        <v>1</v>
      </c>
      <c r="C22" s="2" t="s">
        <v>368</v>
      </c>
      <c r="D22" s="2" t="str">
        <f>VLOOKUP(C22,'MASTER KEY'!$A$2:$B936,2,FALSE)</f>
        <v>Ceilometer Cloud Amount of Third Group</v>
      </c>
    </row>
    <row r="23" spans="1:4" ht="18.75" customHeight="1" x14ac:dyDescent="0.3">
      <c r="A23" s="2" t="s">
        <v>369</v>
      </c>
      <c r="B23" s="3">
        <v>1</v>
      </c>
      <c r="C23" s="2" t="s">
        <v>370</v>
      </c>
      <c r="D23" s="2" t="str">
        <f>VLOOKUP(C23,'MASTER KEY'!$A$2:$B937,2,FALSE)</f>
        <v>Ceilometer Cloud Height of Third Group</v>
      </c>
    </row>
    <row r="24" spans="1:4" ht="18.75" customHeight="1" x14ac:dyDescent="0.3">
      <c r="A24" s="2" t="s">
        <v>371</v>
      </c>
      <c r="B24" s="3">
        <v>1</v>
      </c>
      <c r="C24" s="2" t="s">
        <v>372</v>
      </c>
      <c r="D24" s="2" t="str">
        <f>VLOOKUP(C24,'MASTER KEY'!$A$2:$B938,2,FALSE)</f>
        <v>Ceilometer Sky Clear Flag</v>
      </c>
    </row>
    <row r="25" spans="1:4" ht="18.75" customHeight="1" x14ac:dyDescent="0.3">
      <c r="A25" s="2" t="s">
        <v>373</v>
      </c>
      <c r="B25" s="3">
        <v>1</v>
      </c>
      <c r="C25" s="2" t="s">
        <v>374</v>
      </c>
      <c r="D25" s="2" t="str">
        <f>VLOOKUP(C25,'MASTER KEY'!$A$2:$B939,2,FALSE)</f>
        <v>Horizontal Visibility</v>
      </c>
    </row>
    <row r="26" spans="1:4" ht="18.75" customHeight="1" x14ac:dyDescent="0.3">
      <c r="A26" s="2" t="s">
        <v>375</v>
      </c>
      <c r="B26" s="3">
        <v>1</v>
      </c>
      <c r="C26" s="2" t="s">
        <v>376</v>
      </c>
      <c r="D26" s="2" t="str">
        <f>VLOOKUP(C26,'MASTER KEY'!$A$2:$B940,2,FALSE)</f>
        <v>AWS Visibility</v>
      </c>
    </row>
    <row r="27" spans="1:4" ht="18.75" customHeight="1" x14ac:dyDescent="0.3">
      <c r="A27" s="2" t="s">
        <v>377</v>
      </c>
      <c r="B27" s="3">
        <v>1</v>
      </c>
      <c r="C27" s="2" t="s">
        <v>378</v>
      </c>
      <c r="D27" s="2" t="str">
        <f>VLOOKUP(C27,'MASTER KEY'!$A$2:$B941,2,FALSE)</f>
        <v>Present Weather in Code</v>
      </c>
    </row>
    <row r="28" spans="1:4" ht="18.75" customHeight="1" x14ac:dyDescent="0.3">
      <c r="A28" s="2" t="s">
        <v>379</v>
      </c>
      <c r="B28" s="3">
        <v>1</v>
      </c>
      <c r="C28" s="2" t="s">
        <v>380</v>
      </c>
      <c r="D28" s="2" t="str">
        <f>VLOOKUP(C28,'MASTER KEY'!$A$2:$B942,2,FALSE)</f>
        <v>Mean sea level pressure in hPa</v>
      </c>
    </row>
    <row r="29" spans="1:4" ht="18.75" customHeight="1" x14ac:dyDescent="0.3">
      <c r="A29" s="2" t="s">
        <v>381</v>
      </c>
      <c r="B29" s="3">
        <v>1</v>
      </c>
      <c r="C29" s="2" t="s">
        <v>382</v>
      </c>
      <c r="D29" s="2" t="str">
        <f>VLOOKUP(C29,'MASTER KEY'!$A$2:$B943,2,FALSE)</f>
        <v>Station Level Pressure</v>
      </c>
    </row>
    <row r="30" spans="1:4" ht="18.75" customHeight="1" x14ac:dyDescent="0.3">
      <c r="A30" t="s">
        <v>383</v>
      </c>
      <c r="B30" s="3">
        <v>1</v>
      </c>
      <c r="C30" s="2" t="s">
        <v>228</v>
      </c>
      <c r="D30" s="2" t="str">
        <f>VLOOKUP(C30,'MASTER KEY'!$A$2:$B944,2,FALSE)</f>
        <v>Water Surface Height</v>
      </c>
    </row>
    <row r="31" spans="1:4" ht="18.75" customHeight="1" x14ac:dyDescent="0.3">
      <c r="A31" t="s">
        <v>384</v>
      </c>
      <c r="B31" s="3">
        <v>1</v>
      </c>
      <c r="C31" s="2" t="s">
        <v>234</v>
      </c>
      <c r="D31" s="2" t="str">
        <f>VLOOKUP(C31,'MASTER KEY'!$A$2:$B945,2,FALSE)</f>
        <v>Temperature</v>
      </c>
    </row>
    <row r="32" spans="1:4" ht="18.75" customHeight="1" x14ac:dyDescent="0.3">
      <c r="A32" t="s">
        <v>385</v>
      </c>
      <c r="B32" s="3">
        <v>1</v>
      </c>
      <c r="C32" s="2" t="s">
        <v>333</v>
      </c>
      <c r="D32" s="2" t="str">
        <f>VLOOKUP(C32,'MASTER KEY'!$A$2:$B946,2,FALSE)</f>
        <v>Air Temperature</v>
      </c>
    </row>
    <row r="33" spans="1:4" ht="18.75" customHeight="1" x14ac:dyDescent="0.3">
      <c r="A33" t="s">
        <v>386</v>
      </c>
      <c r="B33" s="3">
        <v>1</v>
      </c>
      <c r="C33" s="2" t="s">
        <v>382</v>
      </c>
      <c r="D33" s="2" t="str">
        <f>VLOOKUP(C33,'MASTER KEY'!$A$2:$B947,2,FALSE)</f>
        <v>Station Level Pressure</v>
      </c>
    </row>
    <row r="34" spans="1:4" ht="18.75" customHeight="1" x14ac:dyDescent="0.3">
      <c r="A34" t="s">
        <v>387</v>
      </c>
      <c r="B34" s="3">
        <v>1</v>
      </c>
      <c r="C34" s="2" t="s">
        <v>270</v>
      </c>
      <c r="D34" s="2" t="str">
        <f>VLOOKUP(C34,'MASTER KEY'!$A$2:$B948,2,FALSE)</f>
        <v>Wind Direction</v>
      </c>
    </row>
    <row r="35" spans="1:4" ht="18.75" customHeight="1" x14ac:dyDescent="0.3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KEY'!$A$2:$B949,2,FALSE)</f>
        <v>Wind Speed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 x14ac:dyDescent="0.3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3">
      <c r="A2" s="2" t="s">
        <v>305</v>
      </c>
      <c r="B2" s="13">
        <f>1/1000</f>
        <v>1E-3</v>
      </c>
      <c r="C2" s="2" t="s">
        <v>228</v>
      </c>
      <c r="D2" s="2" t="str">
        <f>VLOOKUP(C2,'MASTER KEY'!$A$2:$B916,2,FALSE)</f>
        <v>Water Surface Height</v>
      </c>
    </row>
    <row r="3" spans="1:5" ht="18.75" customHeight="1" x14ac:dyDescent="0.3">
      <c r="A3" s="6" t="s">
        <v>227</v>
      </c>
      <c r="B3" s="14">
        <v>0.01</v>
      </c>
      <c r="C3" s="2" t="s">
        <v>228</v>
      </c>
      <c r="D3" s="2" t="str">
        <f>VLOOKUP(C3,'MASTER KEY'!$A$2:$B917,2,FALSE)</f>
        <v>Water Surface Height</v>
      </c>
    </row>
    <row r="4" spans="1:5" ht="18.75" customHeight="1" x14ac:dyDescent="0.3">
      <c r="A4" s="15" t="s">
        <v>306</v>
      </c>
      <c r="B4" s="4">
        <v>1</v>
      </c>
      <c r="C4" s="2" t="s">
        <v>250</v>
      </c>
      <c r="D4" s="2" t="str">
        <f>VLOOKUP(C4,'MASTER KEY'!$A$2:$B918,2,FALSE)</f>
        <v>Significant Wave Height</v>
      </c>
    </row>
    <row r="5" spans="1:5" ht="18.75" customHeight="1" x14ac:dyDescent="0.3">
      <c r="A5" s="15" t="s">
        <v>307</v>
      </c>
      <c r="B5" s="4">
        <v>1</v>
      </c>
      <c r="C5" s="2" t="s">
        <v>248</v>
      </c>
      <c r="D5" s="2" t="str">
        <f>VLOOKUP(C5,'MASTER KEY'!$A$2:$B919,2,FALSE)</f>
        <v>Peak Wave Period</v>
      </c>
    </row>
    <row r="6" spans="1:5" ht="18.75" customHeight="1" x14ac:dyDescent="0.3">
      <c r="A6" s="15" t="s">
        <v>308</v>
      </c>
      <c r="B6" s="4">
        <v>1</v>
      </c>
      <c r="C6" s="2" t="s">
        <v>246</v>
      </c>
      <c r="D6" s="2" t="str">
        <f>VLOOKUP(C6,'MASTER KEY'!$A$2:$B920,2,FALSE)</f>
        <v>Mean Wave Period</v>
      </c>
    </row>
    <row r="7" spans="1:5" ht="18.75" customHeight="1" x14ac:dyDescent="0.3">
      <c r="A7" s="15" t="s">
        <v>309</v>
      </c>
      <c r="B7" s="4">
        <v>1</v>
      </c>
      <c r="C7" s="2" t="s">
        <v>255</v>
      </c>
      <c r="D7" s="2" t="str">
        <f>VLOOKUP(C7,'MASTER KEY'!$A$2:$B921,2,FALSE)</f>
        <v>Peak Wave Direction</v>
      </c>
    </row>
    <row r="8" spans="1:5" ht="18.75" customHeight="1" x14ac:dyDescent="0.3">
      <c r="A8" s="15" t="s">
        <v>310</v>
      </c>
      <c r="B8" s="4">
        <v>1</v>
      </c>
      <c r="C8" s="2" t="s">
        <v>246</v>
      </c>
      <c r="D8" s="2" t="str">
        <f>VLOOKUP(C8,'MASTER KEY'!$A$2:$B922,2,FALSE)</f>
        <v>Mean Wave Period</v>
      </c>
    </row>
    <row r="9" spans="1:5" ht="18.75" customHeight="1" x14ac:dyDescent="0.3">
      <c r="A9" s="6" t="s">
        <v>311</v>
      </c>
      <c r="B9" s="4">
        <v>1</v>
      </c>
      <c r="C9" s="2" t="s">
        <v>278</v>
      </c>
      <c r="D9" s="2" t="str">
        <f>VLOOKUP(C9,'MASTER KEY'!$A$2:$B923,2,FALSE)</f>
        <v>Depth</v>
      </c>
    </row>
    <row r="10" spans="1:5" ht="18.75" customHeight="1" x14ac:dyDescent="0.3">
      <c r="A10" s="6" t="s">
        <v>312</v>
      </c>
      <c r="B10" s="14">
        <v>1E-3</v>
      </c>
      <c r="C10" s="2" t="s">
        <v>238</v>
      </c>
      <c r="D10" s="2" t="str">
        <f>VLOOKUP(C10,'MASTER KEY'!$A$2:$B924,2,FALSE)</f>
        <v>Current Velocity</v>
      </c>
      <c r="E10" t="s">
        <v>313</v>
      </c>
    </row>
    <row r="11" spans="1:5" ht="18.75" customHeight="1" x14ac:dyDescent="0.3">
      <c r="A11" s="6" t="s">
        <v>314</v>
      </c>
      <c r="B11" s="4">
        <v>1</v>
      </c>
      <c r="C11" s="2" t="s">
        <v>273</v>
      </c>
      <c r="D11" s="2" t="str">
        <f>VLOOKUP(C11,'MASTER KEY'!$A$2:$B925,2,FALSE)</f>
        <v>Current Direction</v>
      </c>
      <c r="E11" t="s">
        <v>313</v>
      </c>
    </row>
    <row r="12" spans="1:5" ht="18.75" customHeight="1" x14ac:dyDescent="0.3">
      <c r="A12" s="6" t="s">
        <v>315</v>
      </c>
      <c r="B12" s="14">
        <v>1E-3</v>
      </c>
      <c r="C12" s="2" t="s">
        <v>238</v>
      </c>
      <c r="D12" s="2" t="str">
        <f>VLOOKUP(C12,'MASTER KEY'!$A$2:$B926,2,FALSE)</f>
        <v>Current Velocity</v>
      </c>
    </row>
    <row r="13" spans="1:5" ht="18.75" customHeight="1" x14ac:dyDescent="0.3">
      <c r="A13" s="6" t="s">
        <v>309</v>
      </c>
      <c r="B13" s="4">
        <v>1</v>
      </c>
      <c r="C13" s="2" t="s">
        <v>273</v>
      </c>
      <c r="D13" s="2" t="str">
        <f>VLOOKUP(C13,'MASTER KEY'!$A$2:$B927,2,FALSE)</f>
        <v>Current Direction</v>
      </c>
    </row>
    <row r="14" spans="1:5" ht="18.75" customHeight="1" x14ac:dyDescent="0.3">
      <c r="A14" s="6" t="s">
        <v>316</v>
      </c>
      <c r="B14" s="4">
        <v>1</v>
      </c>
      <c r="C14" s="2" t="s">
        <v>317</v>
      </c>
      <c r="D14" s="2" t="str">
        <f>VLOOKUP(C14,'MASTER KEY'!$A$2:$B928,2,FALSE)</f>
        <v>HEADING</v>
      </c>
    </row>
    <row r="15" spans="1:5" ht="18.75" customHeight="1" x14ac:dyDescent="0.3">
      <c r="A15" s="6" t="s">
        <v>318</v>
      </c>
      <c r="B15" s="4">
        <v>1</v>
      </c>
      <c r="C15" s="2" t="s">
        <v>319</v>
      </c>
      <c r="D15" s="2" t="str">
        <f>VLOOKUP(C15,'MASTER KEY'!$A$2:$B929,2,FALSE)</f>
        <v>Pitch</v>
      </c>
    </row>
    <row r="16" spans="1:5" ht="18.75" customHeight="1" x14ac:dyDescent="0.3">
      <c r="A16" s="6" t="s">
        <v>320</v>
      </c>
      <c r="B16" s="4">
        <v>1</v>
      </c>
      <c r="C16" s="2" t="s">
        <v>321</v>
      </c>
      <c r="D16" s="2" t="str">
        <f>VLOOKUP(C16,'MASTER KEY'!$A$2:$B930,2,FALSE)</f>
        <v>ROLL</v>
      </c>
    </row>
    <row r="17" spans="1:4" ht="18.75" customHeight="1" x14ac:dyDescent="0.3">
      <c r="A17" s="6" t="s">
        <v>322</v>
      </c>
      <c r="B17" s="4">
        <v>1</v>
      </c>
      <c r="C17" s="2" t="s">
        <v>234</v>
      </c>
      <c r="D17" s="2" t="str">
        <f>VLOOKUP(C17,'MASTER KEY'!$A$2:$B931,2,FALSE)</f>
        <v>Temperature</v>
      </c>
    </row>
    <row r="18" spans="1:4" ht="18.75" customHeight="1" x14ac:dyDescent="0.3">
      <c r="A18" s="6" t="s">
        <v>323</v>
      </c>
      <c r="B18" s="4">
        <v>1</v>
      </c>
      <c r="C18" s="2" t="s">
        <v>228</v>
      </c>
      <c r="D18" s="2" t="str">
        <f>VLOOKUP(C18,'MASTER KEY'!$A$2:$B932,2,FALSE)</f>
        <v>Water Surface Height</v>
      </c>
    </row>
    <row r="19" spans="1:4" ht="18.75" customHeight="1" x14ac:dyDescent="0.3">
      <c r="A19" s="6" t="s">
        <v>324</v>
      </c>
      <c r="B19" s="4">
        <v>1</v>
      </c>
      <c r="C19" s="2" t="s">
        <v>255</v>
      </c>
      <c r="D19" s="2" t="str">
        <f>VLOOKUP(C19,'MASTER KEY'!$A$2:$B933,2,FALSE)</f>
        <v>Peak Wave Direction</v>
      </c>
    </row>
    <row r="20" spans="1:4" ht="18.75" customHeight="1" x14ac:dyDescent="0.3">
      <c r="A20" s="6" t="s">
        <v>325</v>
      </c>
      <c r="B20" s="4">
        <v>1</v>
      </c>
      <c r="C20" s="2" t="s">
        <v>244</v>
      </c>
      <c r="D20" s="2" t="str">
        <f>VLOOKUP(C20,'MASTER KEY'!$A$2:$B934,2,FALSE)</f>
        <v>Mean Wave Direction</v>
      </c>
    </row>
    <row r="21" spans="1:4" ht="18.75" customHeight="1" x14ac:dyDescent="0.3">
      <c r="A21" s="11" t="s">
        <v>287</v>
      </c>
      <c r="B21" s="4">
        <v>1</v>
      </c>
      <c r="C21" s="16" t="s">
        <v>288</v>
      </c>
      <c r="D21" s="2" t="str">
        <f>VLOOKUP(C21,'MASTER KEY'!$A$2:$B935,2,FALSE)</f>
        <v>Maximum Wave Height</v>
      </c>
    </row>
    <row r="22" spans="1:4" ht="18.75" customHeight="1" x14ac:dyDescent="0.3">
      <c r="A22" s="11" t="s">
        <v>326</v>
      </c>
      <c r="B22" s="4">
        <v>1</v>
      </c>
      <c r="C22" s="16" t="s">
        <v>297</v>
      </c>
      <c r="D22" s="2" t="str">
        <f>VLOOKUP(C22,'MASTER KEY'!$A$2:$B936,2,FALSE)</f>
        <v>Maximum Wave Period</v>
      </c>
    </row>
    <row r="23" spans="1:4" ht="18.75" customHeight="1" x14ac:dyDescent="0.3">
      <c r="A23" s="11" t="s">
        <v>327</v>
      </c>
      <c r="B23" s="4">
        <v>1</v>
      </c>
      <c r="C23" s="2" t="s">
        <v>255</v>
      </c>
      <c r="D23" s="2" t="str">
        <f>VLOOKUP(C23,'MASTER KEY'!$A$2:$B937,2,FALSE)</f>
        <v>Peak Wave Direction</v>
      </c>
    </row>
    <row r="24" spans="1:4" ht="18.75" customHeight="1" x14ac:dyDescent="0.3">
      <c r="A24" s="11" t="s">
        <v>328</v>
      </c>
      <c r="B24" s="4">
        <v>1</v>
      </c>
      <c r="C24" s="16" t="s">
        <v>297</v>
      </c>
      <c r="D24" s="2" t="str">
        <f>VLOOKUP(C24,'MASTER KEY'!$A$2:$B938,2,FALSE)</f>
        <v>Maximum Wave Period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 x14ac:dyDescent="0.3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301</v>
      </c>
      <c r="B2" s="4">
        <v>1</v>
      </c>
      <c r="C2" s="2" t="s">
        <v>250</v>
      </c>
      <c r="D2" t="str">
        <f>VLOOKUP(C2,'MASTER KEY'!$A$2:$B916,2,FALSE)</f>
        <v>Significant Wave Height</v>
      </c>
    </row>
    <row r="3" spans="1:4" ht="18.75" customHeight="1" x14ac:dyDescent="0.3">
      <c r="A3" t="s">
        <v>302</v>
      </c>
      <c r="B3" s="4">
        <v>1</v>
      </c>
      <c r="C3" s="2" t="s">
        <v>255</v>
      </c>
      <c r="D3" t="str">
        <f>VLOOKUP(C3,'MASTER KEY'!$A$2:$B917,2,FALSE)</f>
        <v>Peak Wave Direction</v>
      </c>
    </row>
    <row r="4" spans="1:4" ht="18.75" customHeight="1" x14ac:dyDescent="0.3">
      <c r="A4" t="s">
        <v>303</v>
      </c>
      <c r="B4" s="4">
        <v>1</v>
      </c>
      <c r="C4" s="2" t="s">
        <v>248</v>
      </c>
      <c r="D4" t="str">
        <f>VLOOKUP(C4,'MASTER KEY'!$A$2:$B918,2,FALSE)</f>
        <v>Peak Wave Period</v>
      </c>
    </row>
    <row r="5" spans="1:4" ht="18.75" customHeight="1" x14ac:dyDescent="0.3">
      <c r="A5" s="11"/>
    </row>
    <row r="6" spans="1:4" ht="18.75" customHeight="1" x14ac:dyDescent="0.3">
      <c r="A6" s="11"/>
    </row>
    <row r="7" spans="1:4" ht="18.75" customHeight="1" x14ac:dyDescent="0.3">
      <c r="A7" s="11"/>
    </row>
    <row r="8" spans="1:4" ht="18.75" customHeight="1" x14ac:dyDescent="0.3">
      <c r="A8" s="11"/>
    </row>
    <row r="9" spans="1:4" ht="18.75" customHeight="1" x14ac:dyDescent="0.3">
      <c r="A9" s="11"/>
    </row>
    <row r="10" spans="1:4" ht="18.75" customHeight="1" x14ac:dyDescent="0.3">
      <c r="C10" s="2"/>
    </row>
    <row r="11" spans="1:4" ht="18.75" customHeight="1" x14ac:dyDescent="0.3">
      <c r="C11" s="2"/>
    </row>
    <row r="12" spans="1:4" ht="18.75" customHeight="1" x14ac:dyDescent="0.3">
      <c r="C12" s="2"/>
    </row>
    <row r="13" spans="1:4" ht="18.75" customHeight="1" x14ac:dyDescent="0.3">
      <c r="C13" s="2"/>
    </row>
    <row r="14" spans="1:4" ht="18.75" customHeight="1" x14ac:dyDescent="0.3">
      <c r="A14" s="11"/>
    </row>
    <row r="15" spans="1:4" ht="18.75" customHeight="1" x14ac:dyDescent="0.3">
      <c r="C15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 x14ac:dyDescent="0.3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277</v>
      </c>
      <c r="B2" s="4">
        <v>1</v>
      </c>
      <c r="C2" s="2" t="s">
        <v>278</v>
      </c>
      <c r="D2" t="str">
        <f>VLOOKUP(C2,'MASTER KEY'!$A$2:$B913,2,FALSE)</f>
        <v>Depth</v>
      </c>
    </row>
    <row r="3" spans="1:4" ht="18.75" customHeight="1" x14ac:dyDescent="0.3">
      <c r="A3" t="s">
        <v>227</v>
      </c>
      <c r="B3" s="4">
        <v>1</v>
      </c>
      <c r="C3" s="2" t="s">
        <v>279</v>
      </c>
      <c r="D3" t="str">
        <f>VLOOKUP(C3,'MASTER KEY'!$A$2:$B914,2,FALSE)</f>
        <v>Pressure Head</v>
      </c>
    </row>
    <row r="4" spans="1:4" ht="18.75" customHeight="1" x14ac:dyDescent="0.3">
      <c r="A4" t="s">
        <v>229</v>
      </c>
      <c r="B4" s="4">
        <v>1</v>
      </c>
      <c r="C4" s="2" t="s">
        <v>230</v>
      </c>
      <c r="D4" t="str">
        <f>VLOOKUP(C4,'MASTER KEY'!$A$2:$B915,2,FALSE)</f>
        <v>Current Velocity (x component)</v>
      </c>
    </row>
    <row r="5" spans="1:4" ht="18.75" customHeight="1" x14ac:dyDescent="0.3">
      <c r="A5" t="s">
        <v>231</v>
      </c>
      <c r="B5" s="4">
        <v>1</v>
      </c>
      <c r="C5" s="2" t="s">
        <v>232</v>
      </c>
      <c r="D5" t="str">
        <f>VLOOKUP(C5,'MASTER KEY'!$A$2:$B916,2,FALSE)</f>
        <v>Current Velocity (y component)</v>
      </c>
    </row>
    <row r="6" spans="1:4" ht="18.75" customHeight="1" x14ac:dyDescent="0.3">
      <c r="A6" t="s">
        <v>233</v>
      </c>
      <c r="B6" s="4">
        <v>1</v>
      </c>
      <c r="C6" s="2" t="s">
        <v>234</v>
      </c>
      <c r="D6" t="str">
        <f>VLOOKUP(C6,'MASTER KEY'!$A$2:$B917,2,FALSE)</f>
        <v>Temperature</v>
      </c>
    </row>
    <row r="7" spans="1:4" ht="18.75" customHeight="1" x14ac:dyDescent="0.3">
      <c r="A7" t="s">
        <v>280</v>
      </c>
      <c r="B7" s="4">
        <v>1</v>
      </c>
      <c r="C7" s="2" t="s">
        <v>250</v>
      </c>
      <c r="D7" t="str">
        <f>VLOOKUP(C7,'MASTER KEY'!$A$2:$B918,2,FALSE)</f>
        <v>Significant Wave Height</v>
      </c>
    </row>
    <row r="8" spans="1:4" ht="18.75" customHeight="1" x14ac:dyDescent="0.3">
      <c r="A8" t="s">
        <v>281</v>
      </c>
      <c r="B8" s="4">
        <v>1</v>
      </c>
      <c r="C8" s="2" t="s">
        <v>248</v>
      </c>
      <c r="D8" t="str">
        <f>VLOOKUP(C8,'MASTER KEY'!$A$2:$B919,2,FALSE)</f>
        <v>Peak Wave Period</v>
      </c>
    </row>
    <row r="9" spans="1:4" ht="18.75" customHeight="1" x14ac:dyDescent="0.3">
      <c r="A9" t="s">
        <v>282</v>
      </c>
      <c r="B9" s="4">
        <v>1</v>
      </c>
      <c r="C9" s="2" t="s">
        <v>255</v>
      </c>
      <c r="D9" t="str">
        <f>VLOOKUP(C9,'MASTER KEY'!$A$2:$B920,2,FALSE)</f>
        <v>Peak Wave Direction</v>
      </c>
    </row>
    <row r="10" spans="1:4" ht="18.75" customHeight="1" x14ac:dyDescent="0.3">
      <c r="A10" t="s">
        <v>283</v>
      </c>
      <c r="B10" s="4">
        <v>1</v>
      </c>
      <c r="C10" s="2" t="s">
        <v>284</v>
      </c>
      <c r="D10" t="str">
        <f>VLOOKUP(C10,'MASTER KEY'!$A$2:$B921,2,FALSE)</f>
        <v>Mean 1/3 Wave Height</v>
      </c>
    </row>
    <row r="11" spans="1:4" ht="18.75" customHeight="1" x14ac:dyDescent="0.3">
      <c r="A11" t="s">
        <v>285</v>
      </c>
      <c r="B11" s="4">
        <v>1</v>
      </c>
      <c r="C11" s="2" t="s">
        <v>286</v>
      </c>
      <c r="D11" t="str">
        <f>VLOOKUP(C11,'MASTER KEY'!$A$2:$B922,2,FALSE)</f>
        <v>Mean 1/10 Wave Height</v>
      </c>
    </row>
    <row r="12" spans="1:4" ht="18.75" customHeight="1" x14ac:dyDescent="0.3">
      <c r="A12" t="s">
        <v>287</v>
      </c>
      <c r="B12" s="4">
        <v>1</v>
      </c>
      <c r="C12" s="2" t="s">
        <v>288</v>
      </c>
      <c r="D12" t="str">
        <f>VLOOKUP(C12,'MASTER KEY'!$A$2:$B923,2,FALSE)</f>
        <v>Maximum Wave Height</v>
      </c>
    </row>
    <row r="13" spans="1:4" ht="18.75" customHeight="1" x14ac:dyDescent="0.3">
      <c r="A13" t="s">
        <v>289</v>
      </c>
      <c r="B13" s="4">
        <v>1</v>
      </c>
      <c r="C13" s="2" t="s">
        <v>290</v>
      </c>
      <c r="D13" t="str">
        <f>VLOOKUP(C13,'MASTER KEY'!$A$2:$B924,2,FALSE)</f>
        <v>Mean Wave Height</v>
      </c>
    </row>
    <row r="14" spans="1:4" ht="18.75" customHeight="1" x14ac:dyDescent="0.3">
      <c r="A14" t="s">
        <v>291</v>
      </c>
      <c r="B14" s="4">
        <v>1</v>
      </c>
      <c r="C14" s="2" t="s">
        <v>246</v>
      </c>
      <c r="D14" t="str">
        <f>VLOOKUP(C14,'MASTER KEY'!$A$2:$B925,2,FALSE)</f>
        <v>Mean Wave Period</v>
      </c>
    </row>
    <row r="15" spans="1:4" ht="18.75" customHeight="1" x14ac:dyDescent="0.3">
      <c r="A15" t="s">
        <v>292</v>
      </c>
      <c r="B15" s="4">
        <v>1</v>
      </c>
      <c r="C15" s="2" t="s">
        <v>293</v>
      </c>
      <c r="D15" t="str">
        <f>VLOOKUP(C15,'MASTER KEY'!$A$2:$B926,2,FALSE)</f>
        <v>Mean 1/3 Period</v>
      </c>
    </row>
    <row r="16" spans="1:4" ht="18.75" customHeight="1" x14ac:dyDescent="0.3">
      <c r="A16" t="s">
        <v>294</v>
      </c>
      <c r="B16" s="4">
        <v>1</v>
      </c>
      <c r="C16" s="2" t="s">
        <v>295</v>
      </c>
      <c r="D16" t="str">
        <f>VLOOKUP(C16,'MASTER KEY'!$A$2:$B927,2,FALSE)</f>
        <v>Mean 1/10 Period</v>
      </c>
    </row>
    <row r="17" spans="1:4" ht="18.75" customHeight="1" x14ac:dyDescent="0.3">
      <c r="A17" t="s">
        <v>296</v>
      </c>
      <c r="B17" s="4">
        <v>1</v>
      </c>
      <c r="C17" s="2" t="s">
        <v>297</v>
      </c>
      <c r="D17" t="str">
        <f>VLOOKUP(C17,'MASTER KEY'!$A$2:$B928,2,FALSE)</f>
        <v>Maximum Wave Period</v>
      </c>
    </row>
    <row r="18" spans="1:4" ht="18.75" customHeight="1" x14ac:dyDescent="0.3">
      <c r="A18" t="s">
        <v>298</v>
      </c>
      <c r="B18" s="4">
        <v>1</v>
      </c>
      <c r="C18" s="2" t="s">
        <v>299</v>
      </c>
      <c r="D18" t="str">
        <f>VLOOKUP(C18,'MASTER KEY'!$A$2:$B929,2,FALSE)</f>
        <v>Directional Spread</v>
      </c>
    </row>
    <row r="19" spans="1:4" ht="18.75" customHeight="1" x14ac:dyDescent="0.3">
      <c r="A19" t="s">
        <v>300</v>
      </c>
      <c r="B19" s="4">
        <v>1</v>
      </c>
      <c r="C19" s="2" t="s">
        <v>244</v>
      </c>
      <c r="D19" t="str">
        <f>VLOOKUP(C19,'MASTER KEY'!$A$2:$B930,2,FALSE)</f>
        <v>Mean Wave Direction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 x14ac:dyDescent="0.3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257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5" ht="18.75" customHeight="1" x14ac:dyDescent="0.3">
      <c r="A3" t="s">
        <v>258</v>
      </c>
      <c r="B3" s="4">
        <v>1</v>
      </c>
      <c r="C3" s="2" t="s">
        <v>248</v>
      </c>
      <c r="D3" t="str">
        <f>VLOOKUP(C3,'MASTER KEY'!$A$2:$B914,2,FALSE)</f>
        <v>Peak Wave Period</v>
      </c>
    </row>
    <row r="4" spans="1:5" ht="18.75" customHeight="1" x14ac:dyDescent="0.3">
      <c r="A4" t="s">
        <v>259</v>
      </c>
      <c r="B4" s="4">
        <v>1</v>
      </c>
      <c r="C4" s="2" t="s">
        <v>246</v>
      </c>
      <c r="D4" t="str">
        <f>VLOOKUP(C4,'MASTER KEY'!$A$2:$B915,2,FALSE)</f>
        <v>Mean Wave Period</v>
      </c>
    </row>
    <row r="5" spans="1:5" ht="18.75" customHeight="1" x14ac:dyDescent="0.3">
      <c r="A5" s="11" t="s">
        <v>260</v>
      </c>
      <c r="D5" t="e">
        <f>VLOOKUP(C5,'MASTER KEY'!$A$2:$B916,2,FALSE)</f>
        <v>#N/A</v>
      </c>
    </row>
    <row r="6" spans="1:5" ht="18.75" customHeight="1" x14ac:dyDescent="0.3">
      <c r="A6" s="11" t="s">
        <v>261</v>
      </c>
      <c r="D6" t="e">
        <f>VLOOKUP(C6,'MASTER KEY'!$A$2:$B917,2,FALSE)</f>
        <v>#N/A</v>
      </c>
    </row>
    <row r="7" spans="1:5" ht="18.75" customHeight="1" x14ac:dyDescent="0.3">
      <c r="A7" s="11" t="s">
        <v>262</v>
      </c>
      <c r="D7" t="e">
        <f>VLOOKUP(C7,'MASTER KEY'!$A$2:$B918,2,FALSE)</f>
        <v>#N/A</v>
      </c>
    </row>
    <row r="8" spans="1:5" ht="18.75" customHeight="1" x14ac:dyDescent="0.3">
      <c r="A8" s="11" t="s">
        <v>263</v>
      </c>
      <c r="D8" t="e">
        <f>VLOOKUP(C8,'MASTER KEY'!$A$2:$B919,2,FALSE)</f>
        <v>#N/A</v>
      </c>
    </row>
    <row r="9" spans="1:5" ht="18.75" customHeight="1" x14ac:dyDescent="0.3">
      <c r="A9" s="11" t="s">
        <v>264</v>
      </c>
      <c r="D9" t="e">
        <f>VLOOKUP(C9,'MASTER KEY'!$A$2:$B920,2,FALSE)</f>
        <v>#N/A</v>
      </c>
    </row>
    <row r="10" spans="1:5" ht="18.75" customHeight="1" x14ac:dyDescent="0.3">
      <c r="A10" t="s">
        <v>265</v>
      </c>
      <c r="B10" s="4">
        <v>1</v>
      </c>
      <c r="C10" s="2" t="s">
        <v>234</v>
      </c>
      <c r="D10" t="str">
        <f>VLOOKUP(C10,'MASTER KEY'!$A$2:$B921,2,FALSE)</f>
        <v>Temperature</v>
      </c>
    </row>
    <row r="11" spans="1:5" ht="18.75" customHeight="1" x14ac:dyDescent="0.3">
      <c r="A11" t="s">
        <v>266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5" ht="18.75" customHeight="1" x14ac:dyDescent="0.3">
      <c r="A12" t="s">
        <v>267</v>
      </c>
      <c r="B12" s="4">
        <v>1</v>
      </c>
      <c r="C12" s="2" t="s">
        <v>268</v>
      </c>
      <c r="D12" t="str">
        <f>VLOOKUP(C12,'MASTER KEY'!$A$2:$B923,2,FALSE)</f>
        <v>Wind Speed</v>
      </c>
    </row>
    <row r="13" spans="1:5" ht="18.75" customHeight="1" x14ac:dyDescent="0.3">
      <c r="A13" t="s">
        <v>269</v>
      </c>
      <c r="B13" s="4">
        <v>1</v>
      </c>
      <c r="C13" s="2" t="s">
        <v>270</v>
      </c>
      <c r="D13" t="str">
        <f>VLOOKUP(C13,'MASTER KEY'!$A$2:$B924,2,FALSE)</f>
        <v>Wind Direction</v>
      </c>
    </row>
    <row r="14" spans="1:5" ht="18.75" customHeight="1" x14ac:dyDescent="0.3">
      <c r="A14" s="11" t="s">
        <v>271</v>
      </c>
      <c r="C14" s="2" t="s">
        <v>238</v>
      </c>
      <c r="D14" t="str">
        <f>VLOOKUP(C14,'MASTER KEY'!$A$2:$B925,2,FALSE)</f>
        <v>Current Velocity</v>
      </c>
    </row>
    <row r="15" spans="1:5" ht="18.75" customHeight="1" x14ac:dyDescent="0.3">
      <c r="A15" t="s">
        <v>272</v>
      </c>
      <c r="C15" s="2" t="s">
        <v>273</v>
      </c>
      <c r="D15" t="str">
        <f>VLOOKUP(C15,'MASTER KEY'!$A$2:$B926,2,FALSE)</f>
        <v>Current Direction</v>
      </c>
    </row>
    <row r="16" spans="1:5" ht="18.75" customHeight="1" x14ac:dyDescent="0.3">
      <c r="A16" t="s">
        <v>274</v>
      </c>
      <c r="B16" s="4">
        <v>1</v>
      </c>
      <c r="C16" s="2" t="s">
        <v>275</v>
      </c>
      <c r="D16" t="str">
        <f>VLOOKUP(C16,'MASTER KEY'!$A$2:$B927,2,FALSE)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 x14ac:dyDescent="0.3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s="6" t="s">
        <v>243</v>
      </c>
      <c r="B2" s="4">
        <v>1</v>
      </c>
      <c r="C2" s="2" t="s">
        <v>244</v>
      </c>
      <c r="D2" t="str">
        <f>VLOOKUP(C2,'MASTER KEY'!$A$2:$B913,2,FALSE)</f>
        <v>Mean Wave Direction</v>
      </c>
    </row>
    <row r="3" spans="1:5" ht="18.75" customHeight="1" x14ac:dyDescent="0.3">
      <c r="A3" s="6" t="s">
        <v>245</v>
      </c>
      <c r="B3" s="4">
        <v>1</v>
      </c>
      <c r="C3" s="2" t="s">
        <v>246</v>
      </c>
      <c r="D3" t="str">
        <f>VLOOKUP(C3,'MASTER KEY'!$A$2:$B914,2,FALSE)</f>
        <v>Mean Wave Period</v>
      </c>
    </row>
    <row r="4" spans="1:5" ht="18.75" customHeight="1" x14ac:dyDescent="0.3">
      <c r="A4" s="6" t="s">
        <v>247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5" ht="18.75" customHeight="1" x14ac:dyDescent="0.3">
      <c r="A5" s="6" t="s">
        <v>249</v>
      </c>
      <c r="B5" s="4">
        <v>1</v>
      </c>
      <c r="C5" s="2" t="s">
        <v>250</v>
      </c>
      <c r="D5" t="str">
        <f>VLOOKUP(C5,'MASTER KEY'!$A$2:$B916,2,FALSE)</f>
        <v>Significant Wave Height</v>
      </c>
    </row>
    <row r="6" spans="1:5" ht="18.75" customHeight="1" x14ac:dyDescent="0.3">
      <c r="A6" s="8" t="s">
        <v>251</v>
      </c>
      <c r="B6" s="4">
        <v>1</v>
      </c>
      <c r="C6" s="2" t="s">
        <v>228</v>
      </c>
      <c r="D6" t="str">
        <f>VLOOKUP(C6,'MASTER KEY'!$A$2:$B917,2,FALSE)</f>
        <v>Water Surface Height</v>
      </c>
    </row>
    <row r="7" spans="1:5" ht="18.75" customHeight="1" x14ac:dyDescent="0.3">
      <c r="A7" s="9" t="s">
        <v>252</v>
      </c>
      <c r="B7" s="4">
        <v>1</v>
      </c>
      <c r="C7" s="2" t="s">
        <v>248</v>
      </c>
      <c r="D7" t="str">
        <f>VLOOKUP(C7,'MASTER KEY'!$A$2:$B918,2,FALSE)</f>
        <v>Peak Wave Period</v>
      </c>
    </row>
    <row r="8" spans="1:5" ht="18.75" customHeight="1" x14ac:dyDescent="0.3">
      <c r="A8" s="9" t="s">
        <v>253</v>
      </c>
      <c r="B8" s="4">
        <v>1</v>
      </c>
      <c r="C8" s="2" t="s">
        <v>246</v>
      </c>
      <c r="D8" t="str">
        <f>VLOOKUP(C8,'MASTER KEY'!$A$2:$B919,2,FALSE)</f>
        <v>Mean Wave Period</v>
      </c>
    </row>
    <row r="9" spans="1:5" ht="18.75" customHeight="1" x14ac:dyDescent="0.3">
      <c r="A9" s="9" t="s">
        <v>254</v>
      </c>
      <c r="B9" s="4">
        <v>1</v>
      </c>
      <c r="C9" s="2" t="s">
        <v>255</v>
      </c>
      <c r="D9" t="str">
        <f>VLOOKUP(C9,'MASTER KEY'!$A$2:$B920,2,FALSE)</f>
        <v>Peak Wave Direction</v>
      </c>
    </row>
    <row r="10" spans="1:5" ht="18.75" customHeight="1" x14ac:dyDescent="0.3">
      <c r="A10" s="10" t="s">
        <v>256</v>
      </c>
      <c r="B10" s="4">
        <v>1</v>
      </c>
      <c r="C10" s="2" t="s">
        <v>244</v>
      </c>
      <c r="D10" t="str">
        <f>VLOOKUP(C10,'MASTER KEY'!$A$2:$B921,2,FALSE)</f>
        <v>Mean Wave Direction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 x14ac:dyDescent="0.3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1303</v>
      </c>
      <c r="B2" s="4">
        <v>1</v>
      </c>
      <c r="C2" s="2" t="s">
        <v>234</v>
      </c>
      <c r="D2" s="2" t="str">
        <f>VLOOKUP(C2,'MASTER KEY'!$A$2:$B916,2,FALSE)</f>
        <v>Temperature</v>
      </c>
    </row>
    <row r="3" spans="1:4" ht="18.75" customHeight="1" x14ac:dyDescent="0.3">
      <c r="A3" t="s">
        <v>1300</v>
      </c>
      <c r="B3" s="4">
        <v>1</v>
      </c>
      <c r="C3" s="2" t="s">
        <v>967</v>
      </c>
      <c r="D3" s="2" t="str">
        <f>VLOOKUP(C3,'MASTER KEY'!$A$2:$B917,2,FALSE)</f>
        <v>Posidonia Sinuosa Dry Weight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 x14ac:dyDescent="0.3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240</v>
      </c>
      <c r="B2" s="4">
        <v>1</v>
      </c>
      <c r="C2" s="2" t="s">
        <v>228</v>
      </c>
      <c r="D2" t="str">
        <f>VLOOKUP(C2,'MASTER KEY'!$A$2:$B913,2,FALSE)</f>
        <v>Water Surface Height</v>
      </c>
    </row>
    <row r="3" spans="1:5" ht="18.75" customHeight="1" x14ac:dyDescent="0.3">
      <c r="A3" t="s">
        <v>227</v>
      </c>
      <c r="B3" s="4">
        <v>1</v>
      </c>
      <c r="C3" s="2" t="s">
        <v>241</v>
      </c>
      <c r="D3" t="e">
        <f>VLOOKUP(C3,'MASTER KEY'!$A$2:$B914,2,FALSE)</f>
        <v>#N/A</v>
      </c>
      <c r="E3" s="7" t="s">
        <v>242</v>
      </c>
    </row>
    <row r="4" spans="1:5" ht="18.75" customHeight="1" x14ac:dyDescent="0.3">
      <c r="A4" t="s">
        <v>229</v>
      </c>
      <c r="B4" s="4">
        <v>1</v>
      </c>
      <c r="C4" s="2" t="s">
        <v>230</v>
      </c>
      <c r="D4" t="str">
        <f>VLOOKUP(C4,'MASTER KEY'!$A$2:$B915,2,FALSE)</f>
        <v>Current Velocity (x component)</v>
      </c>
    </row>
    <row r="5" spans="1:5" ht="18.75" customHeight="1" x14ac:dyDescent="0.3">
      <c r="A5" t="s">
        <v>231</v>
      </c>
      <c r="B5" s="4">
        <v>1</v>
      </c>
      <c r="C5" s="2" t="s">
        <v>232</v>
      </c>
      <c r="D5" t="str">
        <f>VLOOKUP(C5,'MASTER KEY'!$A$2:$B916,2,FALSE)</f>
        <v>Current Velocity (y component)</v>
      </c>
    </row>
    <row r="6" spans="1:5" ht="18.75" customHeight="1" x14ac:dyDescent="0.3">
      <c r="A6" t="s">
        <v>233</v>
      </c>
      <c r="B6" s="4">
        <v>1</v>
      </c>
      <c r="C6" s="2" t="s">
        <v>234</v>
      </c>
      <c r="D6" t="str">
        <f>VLOOKUP(C6,'MASTER KEY'!$A$2:$B917,2,FALSE)</f>
        <v>Temperature</v>
      </c>
    </row>
    <row r="7" spans="1:5" ht="18.75" customHeight="1" x14ac:dyDescent="0.3">
      <c r="A7" t="s">
        <v>235</v>
      </c>
      <c r="B7" s="4">
        <v>1</v>
      </c>
      <c r="C7" s="2" t="s">
        <v>236</v>
      </c>
      <c r="D7" t="str">
        <f>VLOOKUP(C7,'MASTER KEY'!$A$2:$B918,2,FALSE)</f>
        <v>Salinity</v>
      </c>
    </row>
    <row r="8" spans="1:5" ht="18.75" customHeight="1" x14ac:dyDescent="0.3">
      <c r="A8" t="s">
        <v>237</v>
      </c>
      <c r="B8" s="4">
        <v>1</v>
      </c>
      <c r="C8" s="2" t="s">
        <v>238</v>
      </c>
      <c r="D8" t="str">
        <f>VLOOKUP(C8,'MASTER KEY'!$A$2:$B919,2,FALSE)</f>
        <v>Current Velocity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 x14ac:dyDescent="0.3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227</v>
      </c>
      <c r="B2" s="4">
        <v>1</v>
      </c>
      <c r="C2" s="2" t="s">
        <v>228</v>
      </c>
      <c r="D2" t="str">
        <f>VLOOKUP(C2,'MASTER KEY'!$A$2:$B913,2,FALSE)</f>
        <v>Water Surface Height</v>
      </c>
    </row>
    <row r="3" spans="1:4" ht="18.75" customHeight="1" x14ac:dyDescent="0.3">
      <c r="A3" t="s">
        <v>229</v>
      </c>
      <c r="B3" s="4">
        <v>1</v>
      </c>
      <c r="C3" s="2" t="s">
        <v>230</v>
      </c>
      <c r="D3" t="str">
        <f>VLOOKUP(C3,'MASTER KEY'!$A$2:$B914,2,FALSE)</f>
        <v>Current Velocity (x component)</v>
      </c>
    </row>
    <row r="4" spans="1:4" ht="18.75" customHeight="1" x14ac:dyDescent="0.3">
      <c r="A4" t="s">
        <v>231</v>
      </c>
      <c r="B4" s="4">
        <v>1</v>
      </c>
      <c r="C4" s="2" t="s">
        <v>232</v>
      </c>
      <c r="D4" t="str">
        <f>VLOOKUP(C4,'MASTER KEY'!$A$2:$B915,2,FALSE)</f>
        <v>Current Velocity (y component)</v>
      </c>
    </row>
    <row r="5" spans="1:4" ht="18.75" customHeight="1" x14ac:dyDescent="0.3">
      <c r="A5" t="s">
        <v>233</v>
      </c>
      <c r="B5" s="4">
        <v>1</v>
      </c>
      <c r="C5" s="2" t="s">
        <v>234</v>
      </c>
      <c r="D5" t="str">
        <f>VLOOKUP(C5,'MASTER KEY'!$A$2:$B916,2,FALSE)</f>
        <v>Temperature</v>
      </c>
    </row>
    <row r="6" spans="1:4" ht="18.75" customHeight="1" x14ac:dyDescent="0.3">
      <c r="A6" t="s">
        <v>235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 x14ac:dyDescent="0.3">
      <c r="A7" t="s">
        <v>237</v>
      </c>
      <c r="B7" s="4">
        <v>1</v>
      </c>
      <c r="C7" s="2" t="s">
        <v>238</v>
      </c>
      <c r="D7" t="str">
        <f>VLOOKUP(C7,'MASTER KEY'!$A$2:$B918,2,FALSE)</f>
        <v>Current Velocity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 x14ac:dyDescent="0.3"/>
  <cols>
    <col min="1" max="1" width="40" bestFit="1" customWidth="1"/>
  </cols>
  <sheetData>
    <row r="1" spans="1:1" ht="18.75" customHeight="1" x14ac:dyDescent="0.3">
      <c r="A1" s="1" t="s">
        <v>0</v>
      </c>
    </row>
    <row r="2" spans="1:1" ht="18.75" customHeight="1" x14ac:dyDescent="0.3">
      <c r="A2" s="1" t="s">
        <v>1</v>
      </c>
    </row>
    <row r="3" spans="1:1" ht="18.75" customHeight="1" x14ac:dyDescent="0.3">
      <c r="A3" s="1" t="s">
        <v>2</v>
      </c>
    </row>
    <row r="4" spans="1:1" ht="18.75" customHeight="1" x14ac:dyDescent="0.3">
      <c r="A4" t="s">
        <v>3</v>
      </c>
    </row>
    <row r="5" spans="1:1" ht="18.75" customHeight="1" x14ac:dyDescent="0.3">
      <c r="A5" t="s">
        <v>4</v>
      </c>
    </row>
    <row r="6" spans="1:1" ht="18.75" customHeight="1" x14ac:dyDescent="0.3">
      <c r="A6" t="s">
        <v>5</v>
      </c>
    </row>
    <row r="7" spans="1:1" ht="18.75" customHeight="1" x14ac:dyDescent="0.3">
      <c r="A7" t="s">
        <v>6</v>
      </c>
    </row>
    <row r="8" spans="1:1" ht="18.75" customHeight="1" x14ac:dyDescent="0.3">
      <c r="A8" t="s">
        <v>7</v>
      </c>
    </row>
    <row r="9" spans="1:1" ht="18.75" customHeight="1" x14ac:dyDescent="0.3">
      <c r="A9" t="s">
        <v>8</v>
      </c>
    </row>
    <row r="10" spans="1:1" ht="18.75" customHeight="1" x14ac:dyDescent="0.3">
      <c r="A10" t="s">
        <v>9</v>
      </c>
    </row>
    <row r="11" spans="1:1" ht="18.75" customHeight="1" x14ac:dyDescent="0.3">
      <c r="A11" t="s">
        <v>10</v>
      </c>
    </row>
    <row r="12" spans="1:1" ht="18.75" customHeight="1" x14ac:dyDescent="0.3">
      <c r="A12" t="s">
        <v>11</v>
      </c>
    </row>
    <row r="13" spans="1:1" ht="18.75" customHeight="1" x14ac:dyDescent="0.3">
      <c r="A13" t="s">
        <v>12</v>
      </c>
    </row>
    <row r="14" spans="1:1" ht="18.75" customHeight="1" x14ac:dyDescent="0.3">
      <c r="A14" t="s">
        <v>13</v>
      </c>
    </row>
    <row r="15" spans="1:1" ht="18.75" customHeight="1" x14ac:dyDescent="0.3">
      <c r="A15" t="s">
        <v>14</v>
      </c>
    </row>
    <row r="16" spans="1:1" ht="18.75" customHeight="1" x14ac:dyDescent="0.3">
      <c r="A16" t="s">
        <v>15</v>
      </c>
    </row>
    <row r="17" spans="1:1" ht="18.75" customHeight="1" x14ac:dyDescent="0.3">
      <c r="A17" t="s">
        <v>16</v>
      </c>
    </row>
    <row r="18" spans="1:1" ht="18.75" customHeight="1" x14ac:dyDescent="0.3">
      <c r="A18" t="s">
        <v>17</v>
      </c>
    </row>
    <row r="19" spans="1:1" ht="18.75" customHeight="1" x14ac:dyDescent="0.3">
      <c r="A19" t="s">
        <v>18</v>
      </c>
    </row>
    <row r="20" spans="1:1" ht="18.75" customHeight="1" x14ac:dyDescent="0.3">
      <c r="A20" t="s">
        <v>19</v>
      </c>
    </row>
    <row r="21" spans="1:1" ht="18.75" customHeight="1" x14ac:dyDescent="0.3">
      <c r="A21" t="s">
        <v>20</v>
      </c>
    </row>
    <row r="22" spans="1:1" ht="18.75" customHeight="1" x14ac:dyDescent="0.3">
      <c r="A22" t="s">
        <v>21</v>
      </c>
    </row>
    <row r="23" spans="1:1" ht="18.75" customHeight="1" x14ac:dyDescent="0.3">
      <c r="A23" t="s">
        <v>22</v>
      </c>
    </row>
    <row r="24" spans="1:1" ht="18.75" customHeight="1" x14ac:dyDescent="0.3">
      <c r="A24" t="s">
        <v>23</v>
      </c>
    </row>
    <row r="25" spans="1:1" ht="18.75" customHeight="1" x14ac:dyDescent="0.3">
      <c r="A25" t="s">
        <v>24</v>
      </c>
    </row>
    <row r="26" spans="1:1" ht="18.75" customHeight="1" x14ac:dyDescent="0.3">
      <c r="A26" t="s">
        <v>25</v>
      </c>
    </row>
    <row r="27" spans="1:1" ht="18.75" customHeight="1" x14ac:dyDescent="0.3">
      <c r="A27" t="s">
        <v>26</v>
      </c>
    </row>
    <row r="28" spans="1:1" ht="18.75" customHeight="1" x14ac:dyDescent="0.3">
      <c r="A28" t="s">
        <v>27</v>
      </c>
    </row>
    <row r="29" spans="1:1" ht="18.75" customHeight="1" x14ac:dyDescent="0.3">
      <c r="A29" t="s">
        <v>28</v>
      </c>
    </row>
    <row r="30" spans="1:1" ht="18.75" customHeight="1" x14ac:dyDescent="0.3">
      <c r="A30" t="s">
        <v>29</v>
      </c>
    </row>
    <row r="31" spans="1:1" ht="18.75" customHeight="1" x14ac:dyDescent="0.3">
      <c r="A31" t="s">
        <v>30</v>
      </c>
    </row>
    <row r="32" spans="1:1" ht="18.75" customHeight="1" x14ac:dyDescent="0.3">
      <c r="A32" t="s">
        <v>31</v>
      </c>
    </row>
    <row r="33" spans="1:1" ht="18.75" customHeight="1" x14ac:dyDescent="0.3">
      <c r="A33" t="s">
        <v>32</v>
      </c>
    </row>
    <row r="34" spans="1:1" ht="18.75" customHeight="1" x14ac:dyDescent="0.3">
      <c r="A34" t="s">
        <v>33</v>
      </c>
    </row>
    <row r="35" spans="1:1" ht="18.75" customHeight="1" x14ac:dyDescent="0.3">
      <c r="A35" t="s">
        <v>34</v>
      </c>
    </row>
    <row r="36" spans="1:1" ht="18.75" customHeight="1" x14ac:dyDescent="0.3">
      <c r="A36" t="s">
        <v>35</v>
      </c>
    </row>
    <row r="37" spans="1:1" ht="18.75" customHeight="1" x14ac:dyDescent="0.3">
      <c r="A37" t="s">
        <v>36</v>
      </c>
    </row>
    <row r="38" spans="1:1" ht="18.75" customHeight="1" x14ac:dyDescent="0.3">
      <c r="A38" t="s">
        <v>37</v>
      </c>
    </row>
    <row r="39" spans="1:1" ht="18.75" customHeight="1" x14ac:dyDescent="0.3">
      <c r="A39" t="s">
        <v>38</v>
      </c>
    </row>
    <row r="40" spans="1:1" ht="18.75" customHeight="1" x14ac:dyDescent="0.3">
      <c r="A40" t="s">
        <v>39</v>
      </c>
    </row>
    <row r="41" spans="1:1" ht="18.75" customHeight="1" x14ac:dyDescent="0.3">
      <c r="A41" t="s">
        <v>40</v>
      </c>
    </row>
    <row r="42" spans="1:1" ht="18.75" customHeight="1" x14ac:dyDescent="0.3">
      <c r="A42" t="s">
        <v>41</v>
      </c>
    </row>
    <row r="43" spans="1:1" ht="18.75" customHeight="1" x14ac:dyDescent="0.3">
      <c r="A43" t="s">
        <v>42</v>
      </c>
    </row>
    <row r="44" spans="1:1" ht="18.75" customHeight="1" x14ac:dyDescent="0.3">
      <c r="A44" t="s">
        <v>43</v>
      </c>
    </row>
    <row r="45" spans="1:1" ht="18.75" customHeight="1" x14ac:dyDescent="0.3">
      <c r="A45" t="s">
        <v>44</v>
      </c>
    </row>
    <row r="46" spans="1:1" ht="18.75" customHeight="1" x14ac:dyDescent="0.3">
      <c r="A46" t="s">
        <v>45</v>
      </c>
    </row>
    <row r="47" spans="1:1" ht="18.75" customHeight="1" x14ac:dyDescent="0.3">
      <c r="A47" t="s">
        <v>46</v>
      </c>
    </row>
    <row r="48" spans="1:1" ht="18.75" customHeight="1" x14ac:dyDescent="0.3">
      <c r="A48" t="s">
        <v>47</v>
      </c>
    </row>
    <row r="49" spans="1:1" ht="18.75" customHeight="1" x14ac:dyDescent="0.3">
      <c r="A49" t="s">
        <v>48</v>
      </c>
    </row>
    <row r="50" spans="1:1" ht="18.75" customHeight="1" x14ac:dyDescent="0.3">
      <c r="A50" t="s">
        <v>49</v>
      </c>
    </row>
    <row r="51" spans="1:1" ht="18.75" customHeight="1" x14ac:dyDescent="0.3">
      <c r="A51" t="s">
        <v>50</v>
      </c>
    </row>
    <row r="52" spans="1:1" ht="18.75" customHeight="1" x14ac:dyDescent="0.3">
      <c r="A52" t="s">
        <v>51</v>
      </c>
    </row>
    <row r="53" spans="1:1" ht="18.75" customHeight="1" x14ac:dyDescent="0.3">
      <c r="A53" t="s">
        <v>52</v>
      </c>
    </row>
    <row r="54" spans="1:1" ht="18.75" customHeight="1" x14ac:dyDescent="0.3">
      <c r="A54" t="s">
        <v>53</v>
      </c>
    </row>
    <row r="55" spans="1:1" ht="18.75" customHeight="1" x14ac:dyDescent="0.3">
      <c r="A55" t="s">
        <v>52</v>
      </c>
    </row>
    <row r="56" spans="1:1" ht="18.75" customHeight="1" x14ac:dyDescent="0.3">
      <c r="A56" t="s">
        <v>54</v>
      </c>
    </row>
    <row r="57" spans="1:1" ht="18.75" customHeight="1" x14ac:dyDescent="0.3">
      <c r="A57" t="s">
        <v>55</v>
      </c>
    </row>
    <row r="58" spans="1:1" ht="18.75" customHeight="1" x14ac:dyDescent="0.3">
      <c r="A58" t="s">
        <v>56</v>
      </c>
    </row>
    <row r="59" spans="1:1" ht="18.75" customHeight="1" x14ac:dyDescent="0.3">
      <c r="A59" t="s">
        <v>57</v>
      </c>
    </row>
    <row r="60" spans="1:1" ht="18.75" customHeight="1" x14ac:dyDescent="0.3">
      <c r="A60" t="s">
        <v>58</v>
      </c>
    </row>
    <row r="61" spans="1:1" ht="18.75" customHeight="1" x14ac:dyDescent="0.3">
      <c r="A61" t="s">
        <v>59</v>
      </c>
    </row>
    <row r="62" spans="1:1" ht="18.75" customHeight="1" x14ac:dyDescent="0.3">
      <c r="A62" t="s">
        <v>60</v>
      </c>
    </row>
    <row r="63" spans="1:1" ht="18.75" customHeight="1" x14ac:dyDescent="0.3">
      <c r="A63" t="s">
        <v>61</v>
      </c>
    </row>
    <row r="64" spans="1:1" ht="18.75" customHeight="1" x14ac:dyDescent="0.3">
      <c r="A64" t="s">
        <v>62</v>
      </c>
    </row>
    <row r="65" spans="1:1" ht="18.75" customHeight="1" x14ac:dyDescent="0.3">
      <c r="A65" t="s">
        <v>63</v>
      </c>
    </row>
    <row r="66" spans="1:1" ht="18.75" customHeight="1" x14ac:dyDescent="0.3">
      <c r="A66" t="s">
        <v>64</v>
      </c>
    </row>
    <row r="67" spans="1:1" ht="18.75" customHeight="1" x14ac:dyDescent="0.3">
      <c r="A67" t="s">
        <v>65</v>
      </c>
    </row>
    <row r="68" spans="1:1" ht="18.75" customHeight="1" x14ac:dyDescent="0.3">
      <c r="A68" t="s">
        <v>66</v>
      </c>
    </row>
    <row r="69" spans="1:1" ht="18.75" customHeight="1" x14ac:dyDescent="0.3">
      <c r="A69" t="s">
        <v>67</v>
      </c>
    </row>
    <row r="70" spans="1:1" ht="18.75" customHeight="1" x14ac:dyDescent="0.3">
      <c r="A70" t="s">
        <v>68</v>
      </c>
    </row>
    <row r="71" spans="1:1" ht="18.75" customHeight="1" x14ac:dyDescent="0.3">
      <c r="A71" t="s">
        <v>69</v>
      </c>
    </row>
    <row r="72" spans="1:1" ht="18.75" customHeight="1" x14ac:dyDescent="0.3">
      <c r="A72" t="s">
        <v>70</v>
      </c>
    </row>
    <row r="73" spans="1:1" ht="18.75" customHeight="1" x14ac:dyDescent="0.3">
      <c r="A73" t="s">
        <v>71</v>
      </c>
    </row>
    <row r="74" spans="1:1" ht="18.75" customHeight="1" x14ac:dyDescent="0.3">
      <c r="A74" t="s">
        <v>72</v>
      </c>
    </row>
    <row r="75" spans="1:1" ht="18.75" customHeight="1" x14ac:dyDescent="0.3">
      <c r="A75" t="s">
        <v>73</v>
      </c>
    </row>
    <row r="76" spans="1:1" ht="18.75" customHeight="1" x14ac:dyDescent="0.3">
      <c r="A76" t="s">
        <v>74</v>
      </c>
    </row>
    <row r="77" spans="1:1" ht="18.75" customHeight="1" x14ac:dyDescent="0.3">
      <c r="A77" t="s">
        <v>75</v>
      </c>
    </row>
    <row r="78" spans="1:1" ht="18.75" customHeight="1" x14ac:dyDescent="0.3">
      <c r="A78" t="s">
        <v>76</v>
      </c>
    </row>
    <row r="79" spans="1:1" ht="18.75" customHeight="1" x14ac:dyDescent="0.3">
      <c r="A79" t="s">
        <v>77</v>
      </c>
    </row>
    <row r="80" spans="1:1" ht="18.75" customHeight="1" x14ac:dyDescent="0.3">
      <c r="A80" t="s">
        <v>78</v>
      </c>
    </row>
    <row r="81" spans="1:1" ht="18.75" customHeight="1" x14ac:dyDescent="0.3">
      <c r="A81" t="s">
        <v>79</v>
      </c>
    </row>
    <row r="82" spans="1:1" ht="18.75" customHeight="1" x14ac:dyDescent="0.3">
      <c r="A82" t="s">
        <v>80</v>
      </c>
    </row>
    <row r="83" spans="1:1" ht="18.75" customHeight="1" x14ac:dyDescent="0.3">
      <c r="A83" t="s">
        <v>81</v>
      </c>
    </row>
    <row r="84" spans="1:1" ht="18.75" customHeight="1" x14ac:dyDescent="0.3">
      <c r="A84" t="s">
        <v>82</v>
      </c>
    </row>
    <row r="85" spans="1:1" ht="18.75" customHeight="1" x14ac:dyDescent="0.3">
      <c r="A85" t="s">
        <v>83</v>
      </c>
    </row>
    <row r="86" spans="1:1" ht="18.75" customHeight="1" x14ac:dyDescent="0.3">
      <c r="A86" t="s">
        <v>84</v>
      </c>
    </row>
    <row r="87" spans="1:1" ht="18.75" customHeight="1" x14ac:dyDescent="0.3">
      <c r="A87" t="s">
        <v>85</v>
      </c>
    </row>
    <row r="88" spans="1:1" ht="18.75" customHeight="1" x14ac:dyDescent="0.3">
      <c r="A88" t="s">
        <v>86</v>
      </c>
    </row>
    <row r="89" spans="1:1" ht="18.75" customHeight="1" x14ac:dyDescent="0.3">
      <c r="A89" t="s">
        <v>87</v>
      </c>
    </row>
    <row r="90" spans="1:1" ht="18.75" customHeight="1" x14ac:dyDescent="0.3">
      <c r="A90" t="s">
        <v>88</v>
      </c>
    </row>
    <row r="91" spans="1:1" ht="18.75" customHeight="1" x14ac:dyDescent="0.3">
      <c r="A91" t="s">
        <v>89</v>
      </c>
    </row>
    <row r="92" spans="1:1" ht="18.75" customHeight="1" x14ac:dyDescent="0.3">
      <c r="A92" t="s">
        <v>90</v>
      </c>
    </row>
    <row r="93" spans="1:1" ht="18.75" customHeight="1" x14ac:dyDescent="0.3">
      <c r="A93" t="s">
        <v>91</v>
      </c>
    </row>
    <row r="94" spans="1:1" ht="18.75" customHeight="1" x14ac:dyDescent="0.3">
      <c r="A94" t="s">
        <v>92</v>
      </c>
    </row>
    <row r="95" spans="1:1" ht="18.75" customHeight="1" x14ac:dyDescent="0.3">
      <c r="A95" t="s">
        <v>93</v>
      </c>
    </row>
    <row r="96" spans="1:1" ht="18.75" customHeight="1" x14ac:dyDescent="0.3">
      <c r="A96" t="s">
        <v>52</v>
      </c>
    </row>
    <row r="97" spans="1:1" ht="18.75" customHeight="1" x14ac:dyDescent="0.3">
      <c r="A97" t="s">
        <v>94</v>
      </c>
    </row>
    <row r="98" spans="1:1" ht="18.75" customHeight="1" x14ac:dyDescent="0.3">
      <c r="A98" t="s">
        <v>52</v>
      </c>
    </row>
    <row r="99" spans="1:1" ht="18.75" customHeight="1" x14ac:dyDescent="0.3">
      <c r="A99" t="s">
        <v>95</v>
      </c>
    </row>
    <row r="100" spans="1:1" ht="18.75" customHeight="1" x14ac:dyDescent="0.3">
      <c r="A100" t="s">
        <v>96</v>
      </c>
    </row>
    <row r="101" spans="1:1" ht="18.75" customHeight="1" x14ac:dyDescent="0.3">
      <c r="A101" t="s">
        <v>97</v>
      </c>
    </row>
    <row r="102" spans="1:1" ht="18.75" customHeight="1" x14ac:dyDescent="0.3">
      <c r="A102" t="s">
        <v>98</v>
      </c>
    </row>
    <row r="103" spans="1:1" ht="18.75" customHeight="1" x14ac:dyDescent="0.3">
      <c r="A103" t="s">
        <v>99</v>
      </c>
    </row>
    <row r="104" spans="1:1" ht="18.75" customHeight="1" x14ac:dyDescent="0.3">
      <c r="A104" t="s">
        <v>52</v>
      </c>
    </row>
    <row r="105" spans="1:1" ht="18.75" customHeight="1" x14ac:dyDescent="0.3">
      <c r="A105" t="s">
        <v>100</v>
      </c>
    </row>
    <row r="106" spans="1:1" ht="18.75" customHeight="1" x14ac:dyDescent="0.3">
      <c r="A106" t="s">
        <v>52</v>
      </c>
    </row>
    <row r="107" spans="1:1" ht="18.75" customHeight="1" x14ac:dyDescent="0.3">
      <c r="A107" t="s">
        <v>101</v>
      </c>
    </row>
    <row r="108" spans="1:1" ht="18.75" customHeight="1" x14ac:dyDescent="0.3">
      <c r="A108" t="s">
        <v>102</v>
      </c>
    </row>
    <row r="109" spans="1:1" ht="18.75" customHeight="1" x14ac:dyDescent="0.3">
      <c r="A109" t="s">
        <v>103</v>
      </c>
    </row>
    <row r="110" spans="1:1" ht="18.75" customHeight="1" x14ac:dyDescent="0.3">
      <c r="A110" t="s">
        <v>104</v>
      </c>
    </row>
    <row r="111" spans="1:1" ht="18.75" customHeight="1" x14ac:dyDescent="0.3">
      <c r="A111" t="s">
        <v>105</v>
      </c>
    </row>
    <row r="112" spans="1:1" ht="18.75" customHeight="1" x14ac:dyDescent="0.3">
      <c r="A112" t="s">
        <v>106</v>
      </c>
    </row>
    <row r="113" spans="1:1" ht="18.75" customHeight="1" x14ac:dyDescent="0.3">
      <c r="A113" t="s">
        <v>107</v>
      </c>
    </row>
    <row r="114" spans="1:1" ht="18.75" customHeight="1" x14ac:dyDescent="0.3">
      <c r="A114" t="s">
        <v>108</v>
      </c>
    </row>
    <row r="115" spans="1:1" ht="18.75" customHeight="1" x14ac:dyDescent="0.3">
      <c r="A115" t="s">
        <v>109</v>
      </c>
    </row>
    <row r="116" spans="1:1" ht="18.75" customHeight="1" x14ac:dyDescent="0.3">
      <c r="A116" t="s">
        <v>110</v>
      </c>
    </row>
    <row r="117" spans="1:1" ht="18.75" customHeight="1" x14ac:dyDescent="0.3">
      <c r="A117" t="s">
        <v>111</v>
      </c>
    </row>
    <row r="118" spans="1:1" ht="18.75" customHeight="1" x14ac:dyDescent="0.3">
      <c r="A118" t="s">
        <v>112</v>
      </c>
    </row>
    <row r="119" spans="1:1" ht="18.75" customHeight="1" x14ac:dyDescent="0.3">
      <c r="A119" t="s">
        <v>113</v>
      </c>
    </row>
    <row r="120" spans="1:1" ht="18.75" customHeight="1" x14ac:dyDescent="0.3">
      <c r="A120" t="s">
        <v>114</v>
      </c>
    </row>
    <row r="121" spans="1:1" ht="18.75" customHeight="1" x14ac:dyDescent="0.3">
      <c r="A121" t="s">
        <v>115</v>
      </c>
    </row>
    <row r="122" spans="1:1" ht="18.75" customHeight="1" x14ac:dyDescent="0.3">
      <c r="A122" t="s">
        <v>116</v>
      </c>
    </row>
    <row r="123" spans="1:1" ht="18.75" customHeight="1" x14ac:dyDescent="0.3">
      <c r="A123" t="s">
        <v>117</v>
      </c>
    </row>
    <row r="124" spans="1:1" ht="18.75" customHeight="1" x14ac:dyDescent="0.3">
      <c r="A124" t="s">
        <v>118</v>
      </c>
    </row>
    <row r="125" spans="1:1" ht="18.75" customHeight="1" x14ac:dyDescent="0.3">
      <c r="A125" t="s">
        <v>119</v>
      </c>
    </row>
    <row r="126" spans="1:1" ht="18.75" customHeight="1" x14ac:dyDescent="0.3">
      <c r="A126" t="s">
        <v>120</v>
      </c>
    </row>
    <row r="127" spans="1:1" ht="18.75" customHeight="1" x14ac:dyDescent="0.3">
      <c r="A127" t="s">
        <v>121</v>
      </c>
    </row>
    <row r="128" spans="1:1" ht="18.75" customHeight="1" x14ac:dyDescent="0.3">
      <c r="A128" t="s">
        <v>122</v>
      </c>
    </row>
    <row r="129" spans="1:1" ht="18.75" customHeight="1" x14ac:dyDescent="0.3">
      <c r="A129" t="s">
        <v>123</v>
      </c>
    </row>
    <row r="130" spans="1:1" ht="18.75" customHeight="1" x14ac:dyDescent="0.3">
      <c r="A130" t="s">
        <v>124</v>
      </c>
    </row>
    <row r="131" spans="1:1" ht="18.75" customHeight="1" x14ac:dyDescent="0.3">
      <c r="A131" t="s">
        <v>125</v>
      </c>
    </row>
    <row r="132" spans="1:1" ht="18.75" customHeight="1" x14ac:dyDescent="0.3">
      <c r="A132" t="s">
        <v>126</v>
      </c>
    </row>
    <row r="133" spans="1:1" ht="18.75" customHeight="1" x14ac:dyDescent="0.3">
      <c r="A133" t="s">
        <v>127</v>
      </c>
    </row>
    <row r="134" spans="1:1" ht="18.75" customHeight="1" x14ac:dyDescent="0.3">
      <c r="A134" t="s">
        <v>128</v>
      </c>
    </row>
    <row r="135" spans="1:1" ht="18.75" customHeight="1" x14ac:dyDescent="0.3">
      <c r="A135" t="s">
        <v>52</v>
      </c>
    </row>
    <row r="136" spans="1:1" ht="18.75" customHeight="1" x14ac:dyDescent="0.3">
      <c r="A136" t="s">
        <v>129</v>
      </c>
    </row>
    <row r="137" spans="1:1" ht="18.75" customHeight="1" x14ac:dyDescent="0.3">
      <c r="A137" t="s">
        <v>52</v>
      </c>
    </row>
    <row r="138" spans="1:1" ht="18.75" customHeight="1" x14ac:dyDescent="0.3">
      <c r="A138" t="s">
        <v>130</v>
      </c>
    </row>
    <row r="139" spans="1:1" ht="18.75" customHeight="1" x14ac:dyDescent="0.3">
      <c r="A139" t="s">
        <v>131</v>
      </c>
    </row>
    <row r="140" spans="1:1" ht="18.75" customHeight="1" x14ac:dyDescent="0.3">
      <c r="A140" t="s">
        <v>132</v>
      </c>
    </row>
    <row r="141" spans="1:1" ht="18.75" customHeight="1" x14ac:dyDescent="0.3">
      <c r="A141" t="s">
        <v>133</v>
      </c>
    </row>
    <row r="142" spans="1:1" ht="18.75" customHeight="1" x14ac:dyDescent="0.3">
      <c r="A142" t="s">
        <v>134</v>
      </c>
    </row>
    <row r="143" spans="1:1" ht="18.75" customHeight="1" x14ac:dyDescent="0.3">
      <c r="A143" t="s">
        <v>135</v>
      </c>
    </row>
    <row r="144" spans="1:1" ht="18.75" customHeight="1" x14ac:dyDescent="0.3">
      <c r="A144" t="s">
        <v>136</v>
      </c>
    </row>
    <row r="145" spans="1:1" ht="18.75" customHeight="1" x14ac:dyDescent="0.3">
      <c r="A145" t="s">
        <v>137</v>
      </c>
    </row>
    <row r="146" spans="1:1" ht="18.75" customHeight="1" x14ac:dyDescent="0.3">
      <c r="A146" t="s">
        <v>138</v>
      </c>
    </row>
    <row r="147" spans="1:1" ht="18.75" customHeight="1" x14ac:dyDescent="0.3">
      <c r="A147" t="s">
        <v>139</v>
      </c>
    </row>
    <row r="148" spans="1:1" ht="18.75" customHeight="1" x14ac:dyDescent="0.3">
      <c r="A148" t="s">
        <v>140</v>
      </c>
    </row>
    <row r="149" spans="1:1" ht="18.75" customHeight="1" x14ac:dyDescent="0.3">
      <c r="A149" t="s">
        <v>141</v>
      </c>
    </row>
    <row r="150" spans="1:1" ht="18.75" customHeight="1" x14ac:dyDescent="0.3">
      <c r="A150" t="s">
        <v>142</v>
      </c>
    </row>
    <row r="151" spans="1:1" ht="18.75" customHeight="1" x14ac:dyDescent="0.3">
      <c r="A151" t="s">
        <v>143</v>
      </c>
    </row>
    <row r="152" spans="1:1" ht="18.75" customHeight="1" x14ac:dyDescent="0.3">
      <c r="A152" t="s">
        <v>144</v>
      </c>
    </row>
    <row r="153" spans="1:1" ht="18.75" customHeight="1" x14ac:dyDescent="0.3">
      <c r="A153" t="s">
        <v>145</v>
      </c>
    </row>
    <row r="154" spans="1:1" ht="18.75" customHeight="1" x14ac:dyDescent="0.3">
      <c r="A154" t="s">
        <v>146</v>
      </c>
    </row>
    <row r="155" spans="1:1" ht="18.75" customHeight="1" x14ac:dyDescent="0.3">
      <c r="A155" t="s">
        <v>147</v>
      </c>
    </row>
    <row r="156" spans="1:1" ht="18.75" customHeight="1" x14ac:dyDescent="0.3">
      <c r="A156" t="s">
        <v>148</v>
      </c>
    </row>
    <row r="157" spans="1:1" ht="18.75" customHeight="1" x14ac:dyDescent="0.3">
      <c r="A157" t="s">
        <v>149</v>
      </c>
    </row>
    <row r="158" spans="1:1" ht="18.75" customHeight="1" x14ac:dyDescent="0.3">
      <c r="A158" t="s">
        <v>150</v>
      </c>
    </row>
    <row r="159" spans="1:1" ht="18.75" customHeight="1" x14ac:dyDescent="0.3">
      <c r="A159" t="s">
        <v>151</v>
      </c>
    </row>
    <row r="160" spans="1:1" ht="18.75" customHeight="1" x14ac:dyDescent="0.3">
      <c r="A160" t="s">
        <v>152</v>
      </c>
    </row>
    <row r="161" spans="1:1" ht="18.75" customHeight="1" x14ac:dyDescent="0.3">
      <c r="A161" t="s">
        <v>153</v>
      </c>
    </row>
    <row r="162" spans="1:1" ht="18.75" customHeight="1" x14ac:dyDescent="0.3">
      <c r="A162" t="s">
        <v>154</v>
      </c>
    </row>
    <row r="163" spans="1:1" ht="18.75" customHeight="1" x14ac:dyDescent="0.3">
      <c r="A163" t="s">
        <v>155</v>
      </c>
    </row>
    <row r="164" spans="1:1" ht="18.75" customHeight="1" x14ac:dyDescent="0.3">
      <c r="A164" t="s">
        <v>156</v>
      </c>
    </row>
    <row r="165" spans="1:1" ht="18.75" customHeight="1" x14ac:dyDescent="0.3">
      <c r="A165" t="s">
        <v>157</v>
      </c>
    </row>
    <row r="166" spans="1:1" ht="18.75" customHeight="1" x14ac:dyDescent="0.3">
      <c r="A166" t="s">
        <v>158</v>
      </c>
    </row>
    <row r="167" spans="1:1" ht="18.75" customHeight="1" x14ac:dyDescent="0.3">
      <c r="A167" t="s">
        <v>159</v>
      </c>
    </row>
    <row r="168" spans="1:1" ht="18.75" customHeight="1" x14ac:dyDescent="0.3">
      <c r="A168" t="s">
        <v>160</v>
      </c>
    </row>
    <row r="169" spans="1:1" ht="18.75" customHeight="1" x14ac:dyDescent="0.3">
      <c r="A169" t="s">
        <v>161</v>
      </c>
    </row>
    <row r="170" spans="1:1" ht="18.75" customHeight="1" x14ac:dyDescent="0.3">
      <c r="A170" t="s">
        <v>162</v>
      </c>
    </row>
    <row r="171" spans="1:1" ht="18.75" customHeight="1" x14ac:dyDescent="0.3">
      <c r="A171" t="s">
        <v>163</v>
      </c>
    </row>
    <row r="172" spans="1:1" ht="18.75" customHeight="1" x14ac:dyDescent="0.3">
      <c r="A172" t="s">
        <v>164</v>
      </c>
    </row>
    <row r="173" spans="1:1" ht="18.75" customHeight="1" x14ac:dyDescent="0.3">
      <c r="A173" t="s">
        <v>165</v>
      </c>
    </row>
    <row r="174" spans="1:1" ht="18.75" customHeight="1" x14ac:dyDescent="0.3">
      <c r="A174" t="s">
        <v>166</v>
      </c>
    </row>
    <row r="175" spans="1:1" ht="18.75" customHeight="1" x14ac:dyDescent="0.3">
      <c r="A175" t="s">
        <v>167</v>
      </c>
    </row>
    <row r="176" spans="1:1" ht="18.75" customHeight="1" x14ac:dyDescent="0.3">
      <c r="A176" t="s">
        <v>168</v>
      </c>
    </row>
    <row r="177" spans="1:1" ht="18.75" customHeight="1" x14ac:dyDescent="0.3">
      <c r="A177" t="s">
        <v>169</v>
      </c>
    </row>
    <row r="178" spans="1:1" ht="18.75" customHeight="1" x14ac:dyDescent="0.3">
      <c r="A178" t="s">
        <v>170</v>
      </c>
    </row>
    <row r="179" spans="1:1" ht="18.75" customHeight="1" x14ac:dyDescent="0.3">
      <c r="A179" t="s">
        <v>171</v>
      </c>
    </row>
    <row r="180" spans="1:1" ht="18.75" customHeight="1" x14ac:dyDescent="0.3">
      <c r="A180" t="s">
        <v>172</v>
      </c>
    </row>
    <row r="181" spans="1:1" ht="18.75" customHeight="1" x14ac:dyDescent="0.3">
      <c r="A181" t="s">
        <v>173</v>
      </c>
    </row>
    <row r="182" spans="1:1" ht="18.75" customHeight="1" x14ac:dyDescent="0.3">
      <c r="A182" t="s">
        <v>174</v>
      </c>
    </row>
    <row r="183" spans="1:1" ht="18.75" customHeight="1" x14ac:dyDescent="0.3">
      <c r="A183" t="s">
        <v>175</v>
      </c>
    </row>
    <row r="184" spans="1:1" ht="18.75" customHeight="1" x14ac:dyDescent="0.3">
      <c r="A184" t="s">
        <v>176</v>
      </c>
    </row>
    <row r="185" spans="1:1" ht="18.75" customHeight="1" x14ac:dyDescent="0.3">
      <c r="A185" t="s">
        <v>177</v>
      </c>
    </row>
    <row r="186" spans="1:1" ht="18.75" customHeight="1" x14ac:dyDescent="0.3">
      <c r="A186" t="s">
        <v>178</v>
      </c>
    </row>
    <row r="187" spans="1:1" ht="18.75" customHeight="1" x14ac:dyDescent="0.3">
      <c r="A187" t="s">
        <v>179</v>
      </c>
    </row>
    <row r="188" spans="1:1" ht="18.75" customHeight="1" x14ac:dyDescent="0.3">
      <c r="A188" t="s">
        <v>180</v>
      </c>
    </row>
    <row r="189" spans="1:1" ht="18.75" customHeight="1" x14ac:dyDescent="0.3">
      <c r="A189" t="s">
        <v>181</v>
      </c>
    </row>
    <row r="190" spans="1:1" ht="18.75" customHeight="1" x14ac:dyDescent="0.3">
      <c r="A190" t="s">
        <v>182</v>
      </c>
    </row>
    <row r="191" spans="1:1" ht="18.75" customHeight="1" x14ac:dyDescent="0.3">
      <c r="A191" t="s">
        <v>52</v>
      </c>
    </row>
    <row r="192" spans="1:1" ht="18.75" customHeight="1" x14ac:dyDescent="0.3">
      <c r="A192" t="s">
        <v>183</v>
      </c>
    </row>
    <row r="193" spans="1:1" ht="18.75" customHeight="1" x14ac:dyDescent="0.3">
      <c r="A193" t="s">
        <v>52</v>
      </c>
    </row>
    <row r="194" spans="1:1" ht="18.75" customHeight="1" x14ac:dyDescent="0.3">
      <c r="A194" t="s">
        <v>184</v>
      </c>
    </row>
    <row r="195" spans="1:1" ht="18.75" customHeight="1" x14ac:dyDescent="0.3">
      <c r="A195" t="s">
        <v>52</v>
      </c>
    </row>
    <row r="196" spans="1:1" ht="18.75" customHeight="1" x14ac:dyDescent="0.3">
      <c r="A196" t="s">
        <v>185</v>
      </c>
    </row>
    <row r="197" spans="1:1" ht="18.75" customHeight="1" x14ac:dyDescent="0.3">
      <c r="A197" t="s">
        <v>52</v>
      </c>
    </row>
    <row r="198" spans="1:1" ht="18.75" customHeight="1" x14ac:dyDescent="0.3">
      <c r="A198" t="s">
        <v>186</v>
      </c>
    </row>
    <row r="199" spans="1:1" ht="18.75" customHeight="1" x14ac:dyDescent="0.3">
      <c r="A199" t="s">
        <v>187</v>
      </c>
    </row>
    <row r="200" spans="1:1" ht="18.75" customHeight="1" x14ac:dyDescent="0.3">
      <c r="A200" t="s">
        <v>188</v>
      </c>
    </row>
    <row r="201" spans="1:1" ht="18.75" customHeight="1" x14ac:dyDescent="0.3">
      <c r="A201" t="s">
        <v>52</v>
      </c>
    </row>
    <row r="202" spans="1:1" ht="18.75" customHeight="1" x14ac:dyDescent="0.3">
      <c r="A202" t="s">
        <v>189</v>
      </c>
    </row>
    <row r="203" spans="1:1" ht="18.75" customHeight="1" x14ac:dyDescent="0.3">
      <c r="A203" t="s">
        <v>52</v>
      </c>
    </row>
    <row r="204" spans="1:1" ht="18.75" customHeight="1" x14ac:dyDescent="0.3">
      <c r="A204" t="s">
        <v>190</v>
      </c>
    </row>
    <row r="205" spans="1:1" ht="18.75" customHeight="1" x14ac:dyDescent="0.3">
      <c r="A205" t="s">
        <v>191</v>
      </c>
    </row>
    <row r="206" spans="1:1" ht="18.75" customHeight="1" x14ac:dyDescent="0.3">
      <c r="A206" t="s">
        <v>192</v>
      </c>
    </row>
    <row r="207" spans="1:1" ht="18.75" customHeight="1" x14ac:dyDescent="0.3">
      <c r="A207" t="s">
        <v>193</v>
      </c>
    </row>
    <row r="208" spans="1:1" ht="18.75" customHeight="1" x14ac:dyDescent="0.3">
      <c r="A208" t="s">
        <v>194</v>
      </c>
    </row>
    <row r="209" spans="1:1" ht="18.75" customHeight="1" x14ac:dyDescent="0.3">
      <c r="A209" t="s">
        <v>195</v>
      </c>
    </row>
    <row r="210" spans="1:1" ht="18.75" customHeight="1" x14ac:dyDescent="0.3">
      <c r="A210" t="s">
        <v>196</v>
      </c>
    </row>
    <row r="211" spans="1:1" ht="18.75" customHeight="1" x14ac:dyDescent="0.3">
      <c r="A211" t="s">
        <v>197</v>
      </c>
    </row>
    <row r="212" spans="1:1" ht="18.75" customHeight="1" x14ac:dyDescent="0.3">
      <c r="A212" t="s">
        <v>198</v>
      </c>
    </row>
    <row r="213" spans="1:1" ht="18.75" customHeight="1" x14ac:dyDescent="0.3">
      <c r="A213" t="s">
        <v>199</v>
      </c>
    </row>
    <row r="214" spans="1:1" ht="18.75" customHeight="1" x14ac:dyDescent="0.3">
      <c r="A214" t="s">
        <v>200</v>
      </c>
    </row>
    <row r="215" spans="1:1" ht="18.75" customHeight="1" x14ac:dyDescent="0.3">
      <c r="A215" t="s">
        <v>201</v>
      </c>
    </row>
    <row r="216" spans="1:1" ht="18.75" customHeight="1" x14ac:dyDescent="0.3">
      <c r="A216" t="s">
        <v>202</v>
      </c>
    </row>
    <row r="217" spans="1:1" ht="18.75" customHeight="1" x14ac:dyDescent="0.3">
      <c r="A217" t="s">
        <v>203</v>
      </c>
    </row>
    <row r="218" spans="1:1" ht="18.75" customHeight="1" x14ac:dyDescent="0.3">
      <c r="A218" t="s">
        <v>204</v>
      </c>
    </row>
    <row r="219" spans="1:1" ht="18.75" customHeight="1" x14ac:dyDescent="0.3">
      <c r="A219" t="s">
        <v>205</v>
      </c>
    </row>
    <row r="220" spans="1:1" ht="18.75" customHeight="1" x14ac:dyDescent="0.3">
      <c r="A220" t="s">
        <v>206</v>
      </c>
    </row>
    <row r="221" spans="1:1" ht="18.75" customHeight="1" x14ac:dyDescent="0.3">
      <c r="A221" t="s">
        <v>207</v>
      </c>
    </row>
    <row r="222" spans="1:1" ht="18.75" customHeight="1" x14ac:dyDescent="0.3">
      <c r="A222" t="s">
        <v>208</v>
      </c>
    </row>
    <row r="223" spans="1:1" ht="18.75" customHeight="1" x14ac:dyDescent="0.3">
      <c r="A223" t="s">
        <v>209</v>
      </c>
    </row>
    <row r="224" spans="1:1" ht="18.75" customHeight="1" x14ac:dyDescent="0.3">
      <c r="A224" t="s">
        <v>210</v>
      </c>
    </row>
    <row r="225" spans="1:1" ht="18.75" customHeight="1" x14ac:dyDescent="0.3">
      <c r="A225" t="s">
        <v>211</v>
      </c>
    </row>
    <row r="226" spans="1:1" ht="18.75" customHeight="1" x14ac:dyDescent="0.3">
      <c r="A226" t="s">
        <v>212</v>
      </c>
    </row>
    <row r="227" spans="1:1" ht="18.75" customHeight="1" x14ac:dyDescent="0.3">
      <c r="A227" t="s">
        <v>213</v>
      </c>
    </row>
    <row r="228" spans="1:1" ht="18.75" customHeight="1" x14ac:dyDescent="0.3">
      <c r="A228" t="s">
        <v>214</v>
      </c>
    </row>
    <row r="229" spans="1:1" ht="18.75" customHeight="1" x14ac:dyDescent="0.3">
      <c r="A229" t="s">
        <v>215</v>
      </c>
    </row>
    <row r="230" spans="1:1" ht="18.75" customHeight="1" x14ac:dyDescent="0.3">
      <c r="A230" t="s">
        <v>216</v>
      </c>
    </row>
    <row r="231" spans="1:1" ht="18.75" customHeight="1" x14ac:dyDescent="0.3">
      <c r="A231" t="s">
        <v>217</v>
      </c>
    </row>
    <row r="232" spans="1:1" ht="18.75" customHeight="1" x14ac:dyDescent="0.3">
      <c r="A232" t="s">
        <v>218</v>
      </c>
    </row>
    <row r="233" spans="1:1" ht="18.75" customHeight="1" x14ac:dyDescent="0.3">
      <c r="A233" t="s">
        <v>219</v>
      </c>
    </row>
    <row r="234" spans="1:1" ht="18.75" customHeight="1" x14ac:dyDescent="0.3">
      <c r="A234" t="s">
        <v>220</v>
      </c>
    </row>
    <row r="235" spans="1:1" ht="18.75" customHeight="1" x14ac:dyDescent="0.3">
      <c r="A235" t="s">
        <v>221</v>
      </c>
    </row>
    <row r="236" spans="1:1" ht="18.75" customHeight="1" x14ac:dyDescent="0.3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defaultRowHeight="14.4" x14ac:dyDescent="0.3"/>
  <cols>
    <col min="1" max="1" width="12.88671875" customWidth="1"/>
    <col min="4" max="4" width="29.441406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2094</v>
      </c>
      <c r="B2">
        <v>1</v>
      </c>
      <c r="C2" s="6" t="s">
        <v>2076</v>
      </c>
      <c r="D2" t="str">
        <f>VLOOKUP(C2,'MASTER KEY'!$A$2:$B1221,2,TRUE)</f>
        <v>eastern wind speed at 10 m height</v>
      </c>
    </row>
    <row r="3" spans="1:5" x14ac:dyDescent="0.3">
      <c r="A3" t="s">
        <v>2095</v>
      </c>
      <c r="B3">
        <v>1</v>
      </c>
      <c r="C3" s="57" t="s">
        <v>2077</v>
      </c>
      <c r="D3" t="str">
        <f>VLOOKUP(C3,'MASTER KEY'!$A$2:$B1222,2,TRUE)</f>
        <v>northern wind speed at 10 m height</v>
      </c>
    </row>
    <row r="4" spans="1:5" x14ac:dyDescent="0.3">
      <c r="A4" s="62" t="s">
        <v>2096</v>
      </c>
      <c r="B4">
        <v>1</v>
      </c>
      <c r="C4" s="2" t="s">
        <v>2102</v>
      </c>
      <c r="D4" t="str">
        <f>VLOOKUP(C4,'MASTER KEY'!$A$2:$B1223,2,TRUE)</f>
        <v>mslp</v>
      </c>
    </row>
    <row r="5" spans="1:5" x14ac:dyDescent="0.3">
      <c r="A5" s="62" t="s">
        <v>2097</v>
      </c>
      <c r="B5">
        <v>1</v>
      </c>
      <c r="C5" s="6" t="s">
        <v>2103</v>
      </c>
      <c r="D5" t="str">
        <f>VLOOKUP(C5,'MASTER KEY'!$A$2:$B1224,2,TRUE)</f>
        <v>lwsfcdown</v>
      </c>
    </row>
    <row r="6" spans="1:5" x14ac:dyDescent="0.3">
      <c r="A6" t="s">
        <v>2098</v>
      </c>
      <c r="B6">
        <v>1</v>
      </c>
      <c r="C6" s="57" t="s">
        <v>1525</v>
      </c>
      <c r="D6" t="str">
        <f>VLOOKUP(C6,'MASTER KEY'!$A$2:$B1224,2,TRUE)</f>
        <v>Photosynthetically Active Radiation</v>
      </c>
    </row>
    <row r="7" spans="1:5" x14ac:dyDescent="0.3">
      <c r="A7" s="62" t="s">
        <v>2099</v>
      </c>
      <c r="B7">
        <v>1</v>
      </c>
      <c r="C7" s="2" t="s">
        <v>2104</v>
      </c>
      <c r="D7" t="str">
        <f>VLOOKUP(C7,'MASTER KEY'!$A$2:$B1226,2,TRUE)</f>
        <v>temp_scrn</v>
      </c>
    </row>
    <row r="8" spans="1:5" x14ac:dyDescent="0.3">
      <c r="A8" t="s">
        <v>2100</v>
      </c>
      <c r="B8">
        <v>1</v>
      </c>
      <c r="C8" s="6" t="s">
        <v>2088</v>
      </c>
      <c r="D8" t="str">
        <f>VLOOKUP(C8,'MASTER KEY'!$A$2:$B1226,2,TRUE)</f>
        <v>Precipitation Rate</v>
      </c>
    </row>
    <row r="9" spans="1:5" x14ac:dyDescent="0.3">
      <c r="A9" t="s">
        <v>2101</v>
      </c>
      <c r="B9">
        <v>1</v>
      </c>
      <c r="C9" s="6" t="s">
        <v>339</v>
      </c>
      <c r="D9" t="str">
        <f>VLOOKUP(C9,'MASTER KEY'!$A$2:$B1227,2,TRUE)</f>
        <v>Relative Humidity</v>
      </c>
    </row>
    <row r="10" spans="1:5" x14ac:dyDescent="0.3">
      <c r="A10" s="12"/>
      <c r="C10" s="6"/>
    </row>
    <row r="11" spans="1:5" x14ac:dyDescent="0.3">
      <c r="A11" s="12"/>
      <c r="C11" s="6"/>
    </row>
    <row r="12" spans="1:5" x14ac:dyDescent="0.3">
      <c r="A12" s="6"/>
      <c r="C12" s="58"/>
    </row>
    <row r="13" spans="1:5" x14ac:dyDescent="0.3">
      <c r="C13" s="6"/>
    </row>
    <row r="14" spans="1:5" x14ac:dyDescent="0.3">
      <c r="C14" s="6"/>
    </row>
    <row r="15" spans="1:5" x14ac:dyDescent="0.3">
      <c r="C15" s="58"/>
    </row>
    <row r="16" spans="1:5" x14ac:dyDescent="0.3">
      <c r="C16" s="58"/>
    </row>
    <row r="17" spans="3:3" x14ac:dyDescent="0.3">
      <c r="C17" s="6"/>
    </row>
    <row r="18" spans="3:3" x14ac:dyDescent="0.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B3" sqref="B3"/>
    </sheetView>
  </sheetViews>
  <sheetFormatPr defaultRowHeight="14.4" x14ac:dyDescent="0.3"/>
  <cols>
    <col min="1" max="1" width="12.88671875" customWidth="1"/>
    <col min="4" max="4" width="29.441406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2056</v>
      </c>
      <c r="B2">
        <v>1</v>
      </c>
      <c r="C2" s="6" t="s">
        <v>2091</v>
      </c>
      <c r="D2" t="str">
        <f>VLOOKUP(C2,'MASTER KEY'!$A$2:$B1221,2,TRUE)</f>
        <v>Air Pressure</v>
      </c>
    </row>
    <row r="3" spans="1:5" x14ac:dyDescent="0.3">
      <c r="A3" s="6" t="s">
        <v>2057</v>
      </c>
      <c r="B3">
        <v>1</v>
      </c>
      <c r="C3" s="57" t="s">
        <v>1525</v>
      </c>
      <c r="D3" t="str">
        <f>VLOOKUP(C3,'MASTER KEY'!$A$2:$B1222,2,TRUE)</f>
        <v>Photosynthetically Active Radiation</v>
      </c>
    </row>
    <row r="4" spans="1:5" x14ac:dyDescent="0.3">
      <c r="A4" s="6" t="s">
        <v>2058</v>
      </c>
      <c r="B4">
        <v>1</v>
      </c>
      <c r="C4" s="6" t="s">
        <v>2052</v>
      </c>
      <c r="D4" t="str">
        <f>VLOOKUP(C4,'MASTER KEY'!$A$2:$B1223,2,TRUE)</f>
        <v>longwave radiation</v>
      </c>
    </row>
    <row r="5" spans="1:5" x14ac:dyDescent="0.3">
      <c r="A5" t="s">
        <v>2059</v>
      </c>
      <c r="B5">
        <f>1/1000</f>
        <v>1E-3</v>
      </c>
      <c r="C5" s="57" t="s">
        <v>330</v>
      </c>
      <c r="D5" t="str">
        <f>VLOOKUP(C5,'MASTER KEY'!$A$2:$B1224,2,TRUE)</f>
        <v>Precipitation</v>
      </c>
    </row>
    <row r="6" spans="1:5" x14ac:dyDescent="0.3">
      <c r="A6" t="s">
        <v>2093</v>
      </c>
      <c r="B6">
        <v>1</v>
      </c>
      <c r="C6" s="57" t="s">
        <v>2088</v>
      </c>
      <c r="D6" t="str">
        <f>VLOOKUP(C6,'MASTER KEY'!$A$2:$B1224,2,TRUE)</f>
        <v>Precipitation Rate</v>
      </c>
    </row>
    <row r="7" spans="1:5" x14ac:dyDescent="0.3">
      <c r="A7" t="s">
        <v>2060</v>
      </c>
      <c r="B7">
        <v>1</v>
      </c>
      <c r="C7" s="57" t="s">
        <v>333</v>
      </c>
      <c r="D7" t="str">
        <f>VLOOKUP(C7,'MASTER KEY'!$A$2:$B1225,2,TRUE)</f>
        <v>Air Temperature</v>
      </c>
    </row>
    <row r="8" spans="1:5" x14ac:dyDescent="0.3">
      <c r="A8" t="s">
        <v>2061</v>
      </c>
      <c r="B8">
        <v>1</v>
      </c>
      <c r="C8" s="6" t="s">
        <v>2072</v>
      </c>
      <c r="D8" t="str">
        <f>VLOOKUP(C8,'MASTER KEY'!$A$2:$B1226,2,TRUE)</f>
        <v>Specific humidity at 2m height</v>
      </c>
    </row>
    <row r="9" spans="1:5" ht="17.399999999999999" x14ac:dyDescent="0.3">
      <c r="A9" s="54" t="s">
        <v>2062</v>
      </c>
      <c r="B9">
        <v>1</v>
      </c>
      <c r="C9" s="6" t="s">
        <v>2073</v>
      </c>
      <c r="D9" t="str">
        <f>VLOOKUP(C9,'MASTER KEY'!$A$2:$B1227,2,TRUE)</f>
        <v>Sensible heat flux</v>
      </c>
    </row>
    <row r="10" spans="1:5" x14ac:dyDescent="0.3">
      <c r="A10" s="12" t="s">
        <v>2063</v>
      </c>
      <c r="B10">
        <v>1</v>
      </c>
      <c r="C10" s="6" t="s">
        <v>2074</v>
      </c>
      <c r="D10" t="str">
        <f>VLOOKUP(C10,'MASTER KEY'!$A$2:$B1228,2,TRUE)</f>
        <v xml:space="preserve">Latent heat flux </v>
      </c>
    </row>
    <row r="11" spans="1:5" x14ac:dyDescent="0.3">
      <c r="A11" s="12" t="s">
        <v>2064</v>
      </c>
      <c r="B11">
        <v>1</v>
      </c>
      <c r="C11" s="6" t="s">
        <v>2075</v>
      </c>
      <c r="D11" t="str">
        <f>VLOOKUP(C11,'MASTER KEY'!$A$2:$B1229,2,TRUE)</f>
        <v>sea surface temperature</v>
      </c>
    </row>
    <row r="12" spans="1:5" x14ac:dyDescent="0.3">
      <c r="A12" s="6" t="s">
        <v>2065</v>
      </c>
      <c r="B12">
        <v>1</v>
      </c>
      <c r="C12" s="58" t="s">
        <v>339</v>
      </c>
      <c r="D12" t="str">
        <f>VLOOKUP(C12,'MASTER KEY'!$A$2:$B1230,2,TRUE)</f>
        <v>Relative Humidity</v>
      </c>
    </row>
    <row r="13" spans="1:5" x14ac:dyDescent="0.3">
      <c r="A13" t="s">
        <v>2066</v>
      </c>
      <c r="B13">
        <v>1</v>
      </c>
      <c r="C13" s="6" t="s">
        <v>2076</v>
      </c>
      <c r="D13" t="str">
        <f>VLOOKUP(C13,'MASTER KEY'!$A$2:$B1231,2,TRUE)</f>
        <v>eastern wind speed at 10 m height</v>
      </c>
    </row>
    <row r="14" spans="1:5" x14ac:dyDescent="0.3">
      <c r="A14" t="s">
        <v>2067</v>
      </c>
      <c r="B14">
        <v>1</v>
      </c>
      <c r="C14" s="6" t="s">
        <v>2077</v>
      </c>
      <c r="D14" t="str">
        <f>VLOOKUP(C14,'MASTER KEY'!$A$2:$B1232,2,TRUE)</f>
        <v>northern wind speed at 10 m height</v>
      </c>
    </row>
    <row r="15" spans="1:5" x14ac:dyDescent="0.3">
      <c r="A15" t="s">
        <v>2068</v>
      </c>
      <c r="B15">
        <v>1</v>
      </c>
      <c r="C15" s="58" t="s">
        <v>268</v>
      </c>
      <c r="D15" t="str">
        <f>VLOOKUP(C15,'MASTER KEY'!$A$2:$B1233,2,TRUE)</f>
        <v>Wind Speed</v>
      </c>
    </row>
    <row r="16" spans="1:5" x14ac:dyDescent="0.3">
      <c r="A16" t="s">
        <v>2069</v>
      </c>
      <c r="B16">
        <v>1</v>
      </c>
      <c r="C16" s="58" t="s">
        <v>270</v>
      </c>
      <c r="D16" t="str">
        <f>VLOOKUP(C16,'MASTER KEY'!$A$2:$B1234,2,TRUE)</f>
        <v>Wind Direction</v>
      </c>
    </row>
    <row r="17" spans="1:4" x14ac:dyDescent="0.3">
      <c r="A17" t="s">
        <v>2070</v>
      </c>
      <c r="B17">
        <v>1</v>
      </c>
      <c r="C17" s="6" t="s">
        <v>446</v>
      </c>
      <c r="D17" t="str">
        <f>VLOOKUP(C17,'MASTER KEY'!$A$2:$B1235,2,TRUE)</f>
        <v>Cloud Cover</v>
      </c>
    </row>
    <row r="18" spans="1:4" x14ac:dyDescent="0.3">
      <c r="A18" t="s">
        <v>2071</v>
      </c>
      <c r="B18">
        <v>1</v>
      </c>
      <c r="C18" s="6" t="s">
        <v>2079</v>
      </c>
      <c r="D18" t="str">
        <f>VLOOKUP(C18,'MASTER KEY'!$A$2:$B1236,2,TRUE)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defaultRowHeight="14.4" x14ac:dyDescent="0.3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3">
      <c r="A2" t="s">
        <v>1301</v>
      </c>
      <c r="B2" s="4">
        <v>1</v>
      </c>
      <c r="C2" s="31" t="s">
        <v>1285</v>
      </c>
      <c r="D2" t="str">
        <f>VLOOKUP(C2,'MASTER KEY'!$A$2:$B1221,2,TRUE)</f>
        <v>Posidonia Sinuosa Count</v>
      </c>
    </row>
    <row r="3" spans="1:5" ht="18.75" customHeight="1" x14ac:dyDescent="0.3">
      <c r="A3" t="s">
        <v>1301</v>
      </c>
      <c r="B3" s="4">
        <v>25</v>
      </c>
      <c r="C3" s="31" t="s">
        <v>1287</v>
      </c>
      <c r="D3" t="str">
        <f>VLOOKUP(C3,'MASTER KEY'!$A$2:$B1222,2,TRUE)</f>
        <v>Posidonia Sinuosa Density</v>
      </c>
      <c r="E3" t="s">
        <v>1302</v>
      </c>
    </row>
    <row r="4" spans="1:5" ht="18.75" customHeight="1" x14ac:dyDescent="0.3">
      <c r="A4" t="s">
        <v>1301</v>
      </c>
      <c r="C4" s="31" t="s">
        <v>1290</v>
      </c>
      <c r="D4" t="str">
        <f>VLOOKUP(C4,'MASTER KEY'!$A$2:$B1223,2,TRUE)</f>
        <v>Posidonia Sinuosa Above Ground Biomass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4.4" x14ac:dyDescent="0.3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 x14ac:dyDescent="0.3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 x14ac:dyDescent="0.3">
      <c r="A2" s="27" t="str">
        <f>'MASTER KEY'!A2</f>
        <v>var00001</v>
      </c>
      <c r="B2" t="str">
        <f>VLOOKUP(A2,'MASTER KEY'!$A$2:$B963,2,FALSE)</f>
        <v>E coli</v>
      </c>
      <c r="C2" s="40" t="str">
        <f>VLOOKUP(A2,'MASTER KEY'!$A$2:$C963,3,TRUE)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 x14ac:dyDescent="0.3">
      <c r="A3" s="27" t="str">
        <f>'MASTER KEY'!A3</f>
        <v>var00002</v>
      </c>
      <c r="B3" t="str">
        <f>VLOOKUP(A3,'MASTER KEY'!$A$2:$B964,2,FALSE)</f>
        <v>Enterococci</v>
      </c>
      <c r="C3" s="40" t="str">
        <f>VLOOKUP(A3,'MASTER KEY'!$A$2:$C964,3,TRUE)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 x14ac:dyDescent="0.3">
      <c r="A4" s="27" t="str">
        <f>'MASTER KEY'!A4</f>
        <v>var00003</v>
      </c>
      <c r="B4" t="str">
        <f>VLOOKUP(A4,'MASTER KEY'!$A$2:$B965,2,FALSE)</f>
        <v>TN:TP</v>
      </c>
      <c r="C4" s="40" t="str">
        <f>VLOOKUP(A4,'MASTER KEY'!$A$2:$C965,3,TRUE)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 x14ac:dyDescent="0.3">
      <c r="A5" s="27" t="str">
        <f>'MASTER KEY'!A5</f>
        <v>var00004</v>
      </c>
      <c r="B5" t="str">
        <f>VLOOKUP(A5,'MASTER KEY'!$A$2:$B966,2,FALSE)</f>
        <v>Organic Nitrogen</v>
      </c>
      <c r="C5" s="40" t="str">
        <f>VLOOKUP(A5,'MASTER KEY'!$A$2:$C966,3,TRUE)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 x14ac:dyDescent="0.3">
      <c r="A6" s="27" t="str">
        <f>'MASTER KEY'!A6</f>
        <v>var00005</v>
      </c>
      <c r="B6" t="str">
        <f>VLOOKUP(A6,'MASTER KEY'!$A$2:$B967,2,FALSE)</f>
        <v>Organic Phosphorus</v>
      </c>
      <c r="C6" s="40" t="str">
        <f>VLOOKUP(A6,'MASTER KEY'!$A$2:$C967,3,TRUE)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 x14ac:dyDescent="0.3">
      <c r="A7" s="27" t="str">
        <f>'MASTER KEY'!A7</f>
        <v>var00006</v>
      </c>
      <c r="B7" t="str">
        <f>VLOOKUP(A7,'MASTER KEY'!$A$2:$B968,2,FALSE)</f>
        <v>Salinity</v>
      </c>
      <c r="C7" s="40" t="str">
        <f>VLOOKUP(A7,'MASTER KEY'!$A$2:$C968,3,TRUE)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 x14ac:dyDescent="0.3">
      <c r="A8" s="27" t="str">
        <f>'MASTER KEY'!A8</f>
        <v>var00007</v>
      </c>
      <c r="B8" t="str">
        <f>VLOOKUP(A8,'MASTER KEY'!$A$2:$B969,2,FALSE)</f>
        <v>Temperature</v>
      </c>
      <c r="C8" s="40" t="str">
        <f>VLOOKUP(A8,'MASTER KEY'!$A$2:$C969,3,TRUE)</f>
        <v>C</v>
      </c>
      <c r="D8" s="27" t="s">
        <v>233</v>
      </c>
      <c r="E8" s="27" t="s">
        <v>1005</v>
      </c>
      <c r="F8" s="4">
        <v>1</v>
      </c>
    </row>
    <row r="9" spans="1:6" ht="18.75" customHeight="1" x14ac:dyDescent="0.3">
      <c r="A9" s="27" t="str">
        <f>'MASTER KEY'!A9</f>
        <v>var00008</v>
      </c>
      <c r="B9" t="str">
        <f>VLOOKUP(A9,'MASTER KEY'!$A$2:$B970,2,FALSE)</f>
        <v>Depth</v>
      </c>
      <c r="C9" s="40" t="str">
        <f>VLOOKUP(A9,'MASTER KEY'!$A$2:$C970,3,TRUE)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 x14ac:dyDescent="0.3">
      <c r="A10" s="27" t="str">
        <f>'MASTER KEY'!A10</f>
        <v>var00009</v>
      </c>
      <c r="B10" t="str">
        <f>VLOOKUP(A10,'MASTER KEY'!$A$2:$B971,2,FALSE)</f>
        <v>Total Nitrogen</v>
      </c>
      <c r="C10" s="40" t="str">
        <f>VLOOKUP(A10,'MASTER KEY'!$A$2:$C971,3,TRUE)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 x14ac:dyDescent="0.3">
      <c r="A11" s="27" t="str">
        <f>'MASTER KEY'!A11</f>
        <v>var00010</v>
      </c>
      <c r="B11" t="str">
        <f>VLOOKUP(A11,'MASTER KEY'!$A$2:$B972,2,FALSE)</f>
        <v>Total Phosphorus</v>
      </c>
      <c r="C11" s="40" t="str">
        <f>VLOOKUP(A11,'MASTER KEY'!$A$2:$C972,3,TRUE)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 x14ac:dyDescent="0.3">
      <c r="A12" s="27" t="str">
        <f>'MASTER KEY'!A12</f>
        <v>var00011</v>
      </c>
      <c r="B12" t="str">
        <f>VLOOKUP(A12,'MASTER KEY'!$A$2:$B973,2,FALSE)</f>
        <v>Total Organic Carbon</v>
      </c>
      <c r="C12" s="40" t="str">
        <f>VLOOKUP(A12,'MASTER KEY'!$A$2:$C973,3,TRUE)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 x14ac:dyDescent="0.3">
      <c r="A13" s="27" t="str">
        <f>'MASTER KEY'!A13</f>
        <v>var00012</v>
      </c>
      <c r="B13" t="str">
        <f>VLOOKUP(A13,'MASTER KEY'!$A$2:$B974,2,FALSE)</f>
        <v>Total Suspended Solids</v>
      </c>
      <c r="C13" s="40" t="str">
        <f>VLOOKUP(A13,'MASTER KEY'!$A$2:$C974,3,TRUE)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 x14ac:dyDescent="0.3">
      <c r="A14" s="27" t="str">
        <f>'MASTER KEY'!A14</f>
        <v>var00013</v>
      </c>
      <c r="B14" t="str">
        <f>VLOOKUP(A14,'MASTER KEY'!$A$2:$B975,2,FALSE)</f>
        <v>Turbidity</v>
      </c>
      <c r="C14" s="40" t="str">
        <f>VLOOKUP(A14,'MASTER KEY'!$A$2:$C975,3,TRUE)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 x14ac:dyDescent="0.3">
      <c r="A15" s="27" t="str">
        <f>'MASTER KEY'!A15</f>
        <v>var00014</v>
      </c>
      <c r="B15" t="str">
        <f>VLOOKUP(A15,'MASTER KEY'!$A$2:$B976,2,FALSE)</f>
        <v>Chlorophyll-a</v>
      </c>
      <c r="C15" s="40" t="str">
        <f>VLOOKUP(A15,'MASTER KEY'!$A$2:$C976,3,TRUE)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 x14ac:dyDescent="0.3">
      <c r="A16" s="27" t="str">
        <f>'MASTER KEY'!A16</f>
        <v>var00016</v>
      </c>
      <c r="B16" t="str">
        <f>VLOOKUP(A16,'MASTER KEY'!$A$2:$B977,2,FALSE)</f>
        <v>Suspended Solids #1</v>
      </c>
      <c r="C16" s="40" t="str">
        <f>VLOOKUP(A16,'MASTER KEY'!$A$2:$C978,3,TRUE)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 x14ac:dyDescent="0.3">
      <c r="A17" s="27" t="str">
        <f>'MASTER KEY'!A17</f>
        <v>var00017</v>
      </c>
      <c r="B17" t="str">
        <f>VLOOKUP(A17,'MASTER KEY'!$A$2:$B978,2,FALSE)</f>
        <v>Sediment Mass #1</v>
      </c>
      <c r="C17" s="40" t="str">
        <f>VLOOKUP(A17,'MASTER KEY'!$A$2:$C979,3,TRUE)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 x14ac:dyDescent="0.3">
      <c r="A18" s="27" t="str">
        <f>'MASTER KEY'!A18</f>
        <v>var00018</v>
      </c>
      <c r="B18" t="str">
        <f>VLOOKUP(A18,'MASTER KEY'!$A$2:$B979,2,FALSE)</f>
        <v>Suspended Solids #2</v>
      </c>
      <c r="C18" s="40" t="str">
        <f>VLOOKUP(A18,'MASTER KEY'!$A$2:$C980,3,TRUE)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 x14ac:dyDescent="0.3">
      <c r="A19" s="27" t="str">
        <f>'MASTER KEY'!A19</f>
        <v>var00019</v>
      </c>
      <c r="B19" t="str">
        <f>VLOOKUP(A19,'MASTER KEY'!$A$2:$B980,2,FALSE)</f>
        <v>Sediment Mass #2</v>
      </c>
      <c r="C19" s="40" t="str">
        <f>VLOOKUP(A19,'MASTER KEY'!$A$2:$C981,3,TRUE)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 x14ac:dyDescent="0.3">
      <c r="A20" s="27" t="str">
        <f>'MASTER KEY'!A20</f>
        <v>var00020</v>
      </c>
      <c r="B20" t="str">
        <f>VLOOKUP(A20,'MASTER KEY'!$A$2:$B981,2,FALSE)</f>
        <v>Suspended Solids #3</v>
      </c>
      <c r="C20" s="40" t="str">
        <f>VLOOKUP(A20,'MASTER KEY'!$A$2:$C982,3,TRUE)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 x14ac:dyDescent="0.3">
      <c r="A21" s="27" t="str">
        <f>'MASTER KEY'!A21</f>
        <v>var00021</v>
      </c>
      <c r="B21" t="str">
        <f>VLOOKUP(A21,'MASTER KEY'!$A$2:$B982,2,FALSE)</f>
        <v>Sediment Mass #3</v>
      </c>
      <c r="C21" s="40" t="str">
        <f>VLOOKUP(A21,'MASTER KEY'!$A$2:$C983,3,TRUE)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 x14ac:dyDescent="0.3">
      <c r="A22" s="27" t="str">
        <f>'MASTER KEY'!A22</f>
        <v>var00022</v>
      </c>
      <c r="B22" t="str">
        <f>VLOOKUP(A22,'MASTER KEY'!$A$2:$B983,2,FALSE)</f>
        <v>Water Age</v>
      </c>
      <c r="C22" s="40" t="str">
        <f>VLOOKUP(A22,'MASTER KEY'!$A$2:$C984,3,TRUE)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 x14ac:dyDescent="0.3">
      <c r="A23" s="27" t="str">
        <f>'MASTER KEY'!A23</f>
        <v>var00023</v>
      </c>
      <c r="B23" t="str">
        <f>VLOOKUP(A23,'MASTER KEY'!$A$2:$B984,2,FALSE)</f>
        <v>Dissolved Oxygen</v>
      </c>
      <c r="C23" s="40" t="str">
        <f>VLOOKUP(A23,'MASTER KEY'!$A$2:$C985,3,TRUE)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 x14ac:dyDescent="0.3">
      <c r="A24" s="27" t="str">
        <f>'MASTER KEY'!A24</f>
        <v>var00024</v>
      </c>
      <c r="B24" t="str">
        <f>VLOOKUP(A24,'MASTER KEY'!$A$2:$B985,2,FALSE)</f>
        <v>Reactive Silica</v>
      </c>
      <c r="C24" s="40" t="str">
        <f>VLOOKUP(A24,'MASTER KEY'!$A$2:$C986,3,TRUE)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 x14ac:dyDescent="0.3">
      <c r="A25" s="27" t="str">
        <f>'MASTER KEY'!A25</f>
        <v>var00025</v>
      </c>
      <c r="B25" t="str">
        <f>VLOOKUP(A25,'MASTER KEY'!$A$2:$B986,2,FALSE)</f>
        <v>Ammonium</v>
      </c>
      <c r="C25" s="40" t="str">
        <f>VLOOKUP(A25,'MASTER KEY'!$A$2:$C987,3,TRUE)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 x14ac:dyDescent="0.3">
      <c r="A26" s="27" t="str">
        <f>'MASTER KEY'!A26</f>
        <v>var00026</v>
      </c>
      <c r="B26" t="str">
        <f>VLOOKUP(A26,'MASTER KEY'!$A$2:$B987,2,FALSE)</f>
        <v>Nitrate</v>
      </c>
      <c r="C26" s="40" t="str">
        <f>VLOOKUP(A26,'MASTER KEY'!$A$2:$C988,3,TRUE)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 x14ac:dyDescent="0.3">
      <c r="A27" s="27" t="str">
        <f>'MASTER KEY'!A27</f>
        <v>var00027</v>
      </c>
      <c r="B27" t="str">
        <f>VLOOKUP(A27,'MASTER KEY'!$A$2:$B988,2,FALSE)</f>
        <v>Filterable Reactive Phosphate</v>
      </c>
      <c r="C27" s="40" t="str">
        <f>VLOOKUP(A27,'MASTER KEY'!$A$2:$C989,3,TRUE)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 x14ac:dyDescent="0.3">
      <c r="A28" s="27" t="str">
        <f>'MASTER KEY'!A28</f>
        <v>var00028</v>
      </c>
      <c r="B28" t="str">
        <f>VLOOKUP(A28,'MASTER KEY'!$A$2:$B989,2,FALSE)</f>
        <v>Adsorped Phosphate</v>
      </c>
      <c r="C28" s="40" t="str">
        <f>VLOOKUP(A28,'MASTER KEY'!$A$2:$C990,3,TRUE)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 x14ac:dyDescent="0.3">
      <c r="A29" s="27" t="str">
        <f>'MASTER KEY'!A29</f>
        <v>var00029</v>
      </c>
      <c r="B29" t="str">
        <f>VLOOKUP(A29,'MASTER KEY'!$A$2:$B990,2,FALSE)</f>
        <v>Dissolved Organic Carbon</v>
      </c>
      <c r="C29" s="40" t="str">
        <f>VLOOKUP(A29,'MASTER KEY'!$A$2:$C991,3,TRUE)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 x14ac:dyDescent="0.3">
      <c r="A30" s="27" t="str">
        <f>'MASTER KEY'!A30</f>
        <v>var00030</v>
      </c>
      <c r="B30" t="str">
        <f>VLOOKUP(A30,'MASTER KEY'!$A$2:$B991,2,FALSE)</f>
        <v>Dissolved Organic Carbon (refractory)</v>
      </c>
      <c r="C30" s="40" t="str">
        <f>VLOOKUP(A30,'MASTER KEY'!$A$2:$C992,3,TRUE)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 x14ac:dyDescent="0.3">
      <c r="A31" s="27" t="str">
        <f>'MASTER KEY'!A31</f>
        <v>var00031</v>
      </c>
      <c r="B31" t="str">
        <f>VLOOKUP(A31,'MASTER KEY'!$A$2:$B992,2,FALSE)</f>
        <v>Particulate Organic Carbon</v>
      </c>
      <c r="C31" s="40" t="str">
        <f>VLOOKUP(A31,'MASTER KEY'!$A$2:$C993,3,TRUE)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 x14ac:dyDescent="0.3">
      <c r="A32" s="27" t="str">
        <f>'MASTER KEY'!A32</f>
        <v>var00032</v>
      </c>
      <c r="B32" t="str">
        <f>VLOOKUP(A32,'MASTER KEY'!$A$2:$B993,2,FALSE)</f>
        <v>Dissolved Organic Nitrogen</v>
      </c>
      <c r="C32" s="40" t="str">
        <f>VLOOKUP(A32,'MASTER KEY'!$A$2:$C994,3,TRUE)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 x14ac:dyDescent="0.3">
      <c r="A33" s="27" t="str">
        <f>'MASTER KEY'!A33</f>
        <v>var00033</v>
      </c>
      <c r="B33" t="str">
        <f>VLOOKUP(A33,'MASTER KEY'!$A$2:$B994,2,FALSE)</f>
        <v>Particulate Organic Nitrogen</v>
      </c>
      <c r="C33" s="40" t="str">
        <f>VLOOKUP(A33,'MASTER KEY'!$A$2:$C995,3,TRUE)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 x14ac:dyDescent="0.3">
      <c r="A34" s="27" t="str">
        <f>'MASTER KEY'!A34</f>
        <v>var00034</v>
      </c>
      <c r="B34" t="str">
        <f>VLOOKUP(A34,'MASTER KEY'!$A$2:$B995,2,FALSE)</f>
        <v>Dissolved Organic Nitrogen (refractory)</v>
      </c>
      <c r="C34" s="40" t="str">
        <f>VLOOKUP(A34,'MASTER KEY'!$A$2:$C996,3,TRUE)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 x14ac:dyDescent="0.3">
      <c r="A35" s="27" t="str">
        <f>'MASTER KEY'!A35</f>
        <v>var00035</v>
      </c>
      <c r="B35" t="str">
        <f>VLOOKUP(A35,'MASTER KEY'!$A$2:$B996,2,FALSE)</f>
        <v>Dissolved Organic Phosphorus</v>
      </c>
      <c r="C35" s="40" t="str">
        <f>VLOOKUP(A35,'MASTER KEY'!$A$2:$C997,3,TRUE)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 x14ac:dyDescent="0.3">
      <c r="A36" s="27" t="str">
        <f>'MASTER KEY'!A36</f>
        <v>var00036</v>
      </c>
      <c r="B36" t="str">
        <f>VLOOKUP(A36,'MASTER KEY'!$A$2:$B997,2,FALSE)</f>
        <v>Particulate Organic Phosphorus</v>
      </c>
      <c r="C36" s="40" t="str">
        <f>VLOOKUP(A36,'MASTER KEY'!$A$2:$C998,3,TRUE)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 x14ac:dyDescent="0.3">
      <c r="A37" s="27" t="str">
        <f>'MASTER KEY'!A37</f>
        <v>var00037</v>
      </c>
      <c r="B37" t="str">
        <f>VLOOKUP(A37,'MASTER KEY'!$A$2:$B998,2,FALSE)</f>
        <v>Dissolved Organic Phosphorus (refractory)</v>
      </c>
      <c r="C37" s="40" t="str">
        <f>VLOOKUP(A37,'MASTER KEY'!$A$2:$C999,3,TRUE)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 x14ac:dyDescent="0.3">
      <c r="A38" s="27" t="str">
        <f>'MASTER KEY'!A38</f>
        <v>var00038</v>
      </c>
      <c r="B38" t="str">
        <f>VLOOKUP(A38,'MASTER KEY'!$A$2:$B999,2,FALSE)</f>
        <v>Phytoplankton Biomass (greens)</v>
      </c>
      <c r="C38" s="40" t="str">
        <f>VLOOKUP(A38,'MASTER KEY'!$A$2:$C1000,3,TRUE)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 x14ac:dyDescent="0.3">
      <c r="A39" s="27" t="str">
        <f>'MASTER KEY'!A39</f>
        <v>var00039</v>
      </c>
      <c r="B39" t="str">
        <f>VLOOKUP(A39,'MASTER KEY'!$A$2:$B1000,2,FALSE)</f>
        <v>Phytoplankton Biomass (crypt)</v>
      </c>
      <c r="C39" s="40" t="str">
        <f>VLOOKUP(A39,'MASTER KEY'!$A$2:$C1001,3,TRUE)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 x14ac:dyDescent="0.3">
      <c r="A40" s="27" t="str">
        <f>'MASTER KEY'!A40</f>
        <v>var00040</v>
      </c>
      <c r="B40" t="str">
        <f>VLOOKUP(A40,'MASTER KEY'!$A$2:$B1001,2,FALSE)</f>
        <v>Phytoplankton Biomass (diatom)</v>
      </c>
      <c r="C40" s="40" t="str">
        <f>VLOOKUP(A40,'MASTER KEY'!$A$2:$C1002,3,TRUE)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 x14ac:dyDescent="0.3">
      <c r="A41" s="27" t="str">
        <f>'MASTER KEY'!A41</f>
        <v>var00041</v>
      </c>
      <c r="B41" t="str">
        <f>VLOOKUP(A41,'MASTER KEY'!$A$2:$B1002,2,FALSE)</f>
        <v>Phytoplankton Biomass (dino)</v>
      </c>
      <c r="C41" s="40" t="str">
        <f>VLOOKUP(A41,'MASTER KEY'!$A$2:$C1003,3,TRUE)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 x14ac:dyDescent="0.3">
      <c r="A42" s="27" t="str">
        <f>'MASTER KEY'!A42</f>
        <v>var00042</v>
      </c>
      <c r="B42" t="str">
        <f>VLOOKUP(A42,'MASTER KEY'!$A$2:$B1003,2,FALSE)</f>
        <v>Filamentous Algae (floating)</v>
      </c>
      <c r="C42" s="40" t="str">
        <f>VLOOKUP(A42,'MASTER KEY'!$A$2:$C1004,3,TRUE)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 x14ac:dyDescent="0.3">
      <c r="A43" s="27" t="str">
        <f>'MASTER KEY'!A43</f>
        <v>var00043</v>
      </c>
      <c r="B43" t="str">
        <f>VLOOKUP(A43,'MASTER KEY'!$A$2:$B1004,2,FALSE)</f>
        <v>Filamentous Algae Nitrogen (floating)</v>
      </c>
      <c r="C43" s="40" t="str">
        <f>VLOOKUP(A43,'MASTER KEY'!$A$2:$C1005,3,TRUE)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 x14ac:dyDescent="0.3">
      <c r="A44" s="27" t="str">
        <f>'MASTER KEY'!A44</f>
        <v>var00044</v>
      </c>
      <c r="B44" t="str">
        <f>VLOOKUP(A44,'MASTER KEY'!$A$2:$B1005,2,FALSE)</f>
        <v>Filamentous Algae Phosphorus (floating)</v>
      </c>
      <c r="C44" s="40" t="str">
        <f>VLOOKUP(A44,'MASTER KEY'!$A$2:$C1006,3,TRUE)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 x14ac:dyDescent="0.3">
      <c r="A45" s="27" t="str">
        <f>'MASTER KEY'!A45</f>
        <v>var00045</v>
      </c>
      <c r="B45" t="str">
        <f>VLOOKUP(A45,'MASTER KEY'!$A$2:$B1006,2,FALSE)</f>
        <v>Filamentous Algae Biomass (total)</v>
      </c>
      <c r="C45" s="40" t="str">
        <f>VLOOKUP(A45,'MASTER KEY'!$A$2:$C1007,3,TRUE)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 x14ac:dyDescent="0.3">
      <c r="A46" s="27" t="str">
        <f>'MASTER KEY'!A46</f>
        <v>var00046</v>
      </c>
      <c r="B46" t="str">
        <f>VLOOKUP(A46,'MASTER KEY'!$A$2:$B1007,2,FALSE)</f>
        <v>Filamentous Algae Biomass (total)</v>
      </c>
      <c r="C46" s="40" t="str">
        <f>VLOOKUP(A46,'MASTER KEY'!$A$2:$C1008,3,TRUE)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 x14ac:dyDescent="0.3">
      <c r="A47" s="27" t="str">
        <f>'MASTER KEY'!A47</f>
        <v>var00047</v>
      </c>
      <c r="B47" t="str">
        <f>VLOOKUP(A47,'MASTER KEY'!$A$2:$B1008,2,FALSE)</f>
        <v>Filamentous Algae Biomass (total)</v>
      </c>
      <c r="C47" s="40" t="str">
        <f>VLOOKUP(A47,'MASTER KEY'!$A$2:$C1009,3,TRUE)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 x14ac:dyDescent="0.3">
      <c r="A48" s="27" t="str">
        <f>'MASTER KEY'!A48</f>
        <v>var00048</v>
      </c>
      <c r="B48" t="str">
        <f>VLOOKUP(A48,'MASTER KEY'!$A$2:$B1009,2,FALSE)</f>
        <v>O2 Dissolved Sediment Flux</v>
      </c>
      <c r="C48" s="40" t="str">
        <f>VLOOKUP(A48,'MASTER KEY'!$A$2:$C1010,3,TRUE)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 x14ac:dyDescent="0.3">
      <c r="A49" s="27" t="str">
        <f>'MASTER KEY'!A49</f>
        <v>var00049</v>
      </c>
      <c r="B49" t="str">
        <f>VLOOKUP(A49,'MASTER KEY'!$A$2:$B1010,2,FALSE)</f>
        <v>DIC Dissolved Sediment Flux</v>
      </c>
      <c r="C49" s="40" t="str">
        <f>VLOOKUP(A49,'MASTER KEY'!$A$2:$C1011,3,TRUE)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 x14ac:dyDescent="0.3">
      <c r="A50" s="27" t="str">
        <f>'MASTER KEY'!A50</f>
        <v>var00050</v>
      </c>
      <c r="B50" t="str">
        <f>VLOOKUP(A50,'MASTER KEY'!$A$2:$B1011,2,FALSE)</f>
        <v>NH4 Dissolved Sediment Flux</v>
      </c>
      <c r="C50" s="40" t="str">
        <f>VLOOKUP(A50,'MASTER KEY'!$A$2:$C1012,3,TRUE)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 x14ac:dyDescent="0.3">
      <c r="A51" s="27" t="str">
        <f>'MASTER KEY'!A51</f>
        <v>var00051</v>
      </c>
      <c r="B51" t="str">
        <f>VLOOKUP(A51,'MASTER KEY'!$A$2:$B1012,2,FALSE)</f>
        <v>NO3 Dissolved Sediment Flux</v>
      </c>
      <c r="C51" s="40" t="str">
        <f>VLOOKUP(A51,'MASTER KEY'!$A$2:$C1013,3,TRUE)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 x14ac:dyDescent="0.3">
      <c r="A52" s="27" t="str">
        <f>'MASTER KEY'!A52</f>
        <v>var00052</v>
      </c>
      <c r="B52" t="str">
        <f>VLOOKUP(A52,'MASTER KEY'!$A$2:$B1013,2,FALSE)</f>
        <v>FRP Dissolved Sediment Flux</v>
      </c>
      <c r="C52" s="40" t="str">
        <f>VLOOKUP(A52,'MASTER KEY'!$A$2:$C1014,3,TRUE)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 x14ac:dyDescent="0.3">
      <c r="A53" s="27" t="str">
        <f>'MASTER KEY'!A53</f>
        <v>var00053</v>
      </c>
      <c r="B53" t="str">
        <f>VLOOKUP(A53,'MASTER KEY'!$A$2:$B1014,2,FALSE)</f>
        <v>POC Dissolved Sediment Flux</v>
      </c>
      <c r="C53" s="40" t="str">
        <f>VLOOKUP(A53,'MASTER KEY'!$A$2:$C1015,3,TRUE)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 x14ac:dyDescent="0.3">
      <c r="A54" s="27" t="str">
        <f>'MASTER KEY'!A54</f>
        <v>var00054</v>
      </c>
      <c r="B54" t="str">
        <f>VLOOKUP(A54,'MASTER KEY'!$A$2:$B1015,2,FALSE)</f>
        <v>DOC Dissolved Sediment Flux</v>
      </c>
      <c r="C54" s="40" t="str">
        <f>VLOOKUP(A54,'MASTER KEY'!$A$2:$C1016,3,TRUE)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 x14ac:dyDescent="0.3">
      <c r="A55" s="27" t="str">
        <f>'MASTER KEY'!A55</f>
        <v>var00055</v>
      </c>
      <c r="B55" t="str">
        <f>VLOOKUP(A55,'MASTER KEY'!$A$2:$B1016,2,FALSE)</f>
        <v>PON Dissolved Sediment Flux</v>
      </c>
      <c r="C55" s="40" t="str">
        <f>VLOOKUP(A55,'MASTER KEY'!$A$2:$C1017,3,TRUE)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 x14ac:dyDescent="0.3">
      <c r="A56" s="27" t="str">
        <f>'MASTER KEY'!A56</f>
        <v>var00056</v>
      </c>
      <c r="B56" t="str">
        <f>VLOOKUP(A56,'MASTER KEY'!$A$2:$B1017,2,FALSE)</f>
        <v>DON Dissolved Sediment Flux</v>
      </c>
      <c r="C56" s="40" t="str">
        <f>VLOOKUP(A56,'MASTER KEY'!$A$2:$C1018,3,TRUE)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 x14ac:dyDescent="0.3">
      <c r="A57" s="27" t="str">
        <f>'MASTER KEY'!A57</f>
        <v>var00057</v>
      </c>
      <c r="B57" t="str">
        <f>VLOOKUP(A57,'MASTER KEY'!$A$2:$B1018,2,FALSE)</f>
        <v>POP Dissolved Sediment Flux</v>
      </c>
      <c r="C57" s="40" t="str">
        <f>VLOOKUP(A57,'MASTER KEY'!$A$2:$C1019,3,TRUE)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 x14ac:dyDescent="0.3">
      <c r="A58" s="27" t="str">
        <f>'MASTER KEY'!A58</f>
        <v>var00058</v>
      </c>
      <c r="B58" t="str">
        <f>VLOOKUP(A58,'MASTER KEY'!$A$2:$B1019,2,FALSE)</f>
        <v>DOP Dissolved Sediment Flux</v>
      </c>
      <c r="C58" s="40" t="str">
        <f>VLOOKUP(A58,'MASTER KEY'!$A$2:$C1020,3,TRUE)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 x14ac:dyDescent="0.3">
      <c r="A59" s="27" t="str">
        <f>'MASTER KEY'!A59</f>
        <v>var00059</v>
      </c>
      <c r="B59" t="str">
        <f>VLOOKUP(A59,'MASTER KEY'!$A$2:$B1020,2,FALSE)</f>
        <v>Photosynthetically Active Radiation</v>
      </c>
      <c r="C59" s="40" t="str">
        <f>VLOOKUP(A59,'MASTER KEY'!$A$2:$C1021,3,TRUE)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 x14ac:dyDescent="0.3">
      <c r="A60" s="27" t="str">
        <f>'MASTER KEY'!A60</f>
        <v>var00060</v>
      </c>
      <c r="B60" t="str">
        <f>VLOOKUP(A60,'MASTER KEY'!$A$2:$B1021,2,FALSE)</f>
        <v>Ruppia Gross Primary Productivity</v>
      </c>
      <c r="C60" s="40" t="str">
        <f>VLOOKUP(A60,'MASTER KEY'!$A$2:$C1022,3,TRUE)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 x14ac:dyDescent="0.3">
      <c r="A61" s="27" t="str">
        <f>'MASTER KEY'!A61</f>
        <v>var00061</v>
      </c>
      <c r="B61" t="str">
        <f>VLOOKUP(A61,'MASTER KEY'!$A$2:$B1022,2,FALSE)</f>
        <v>Ruppia Net Primary Productivity</v>
      </c>
      <c r="C61" s="40" t="str">
        <f>VLOOKUP(A61,'MASTER KEY'!$A$2:$C1023,3,TRUE)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 x14ac:dyDescent="0.3">
      <c r="A62" s="27" t="str">
        <f>'MASTER KEY'!A62</f>
        <v>var00062</v>
      </c>
      <c r="B62" t="str">
        <f>VLOOKUP(A62,'MASTER KEY'!$A$2:$B1023,2,FALSE)</f>
        <v>Ruppia Biomass</v>
      </c>
      <c r="C62" s="40" t="str">
        <f>VLOOKUP(A62,'MASTER KEY'!$A$2:$C1024,3,TRUE)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 x14ac:dyDescent="0.3">
      <c r="A63" s="27" t="str">
        <f>'MASTER KEY'!A63</f>
        <v>var00063</v>
      </c>
      <c r="B63" t="str">
        <f>VLOOKUP(A63,'MASTER KEY'!$A$2:$B1024,2,FALSE)</f>
        <v>Ruppia Leaf Area Index</v>
      </c>
      <c r="C63" s="40" t="str">
        <f>VLOOKUP(A63,'MASTER KEY'!$A$2:$C1025,3,TRUE)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 x14ac:dyDescent="0.3">
      <c r="A64" s="27" t="str">
        <f>'MASTER KEY'!A64</f>
        <v>var00064</v>
      </c>
      <c r="B64" t="str">
        <f>VLOOKUP(A64,'MASTER KEY'!$A$2:$B1025,2,FALSE)</f>
        <v>Ruppia Biomass (above-ground)</v>
      </c>
      <c r="C64" s="40" t="str">
        <f>VLOOKUP(A64,'MASTER KEY'!$A$2:$C1026,3,TRUE)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 x14ac:dyDescent="0.3">
      <c r="A65" s="27" t="str">
        <f>'MASTER KEY'!A65</f>
        <v>var00065</v>
      </c>
      <c r="B65" t="str">
        <f>VLOOKUP(A65,'MASTER KEY'!$A$2:$B1026,2,FALSE)</f>
        <v>Ruppia Biomass (below-ground)</v>
      </c>
      <c r="C65" s="40" t="str">
        <f>VLOOKUP(A65,'MASTER KEY'!$A$2:$C1027,3,TRUE)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 x14ac:dyDescent="0.3">
      <c r="A66" s="27" t="str">
        <f>'MASTER KEY'!A66</f>
        <v>var00066</v>
      </c>
      <c r="B66" t="str">
        <f>VLOOKUP(A66,'MASTER KEY'!$A$2:$B1027,2,FALSE)</f>
        <v>Ruppia Root Depth</v>
      </c>
      <c r="C66" s="40" t="str">
        <f>VLOOKUP(A66,'MASTER KEY'!$A$2:$C1028,3,TRUE)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 x14ac:dyDescent="0.3">
      <c r="A67" s="27" t="str">
        <f>'MASTER KEY'!A67</f>
        <v>var00067</v>
      </c>
      <c r="B67" t="str">
        <f>VLOOKUP(A67,'MASTER KEY'!$A$2:$B1028,2,FALSE)</f>
        <v>Ruppia O2 Injection Rate</v>
      </c>
      <c r="C67" s="40" t="str">
        <f>VLOOKUP(A67,'MASTER KEY'!$A$2:$C1029,3,TRUE)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 x14ac:dyDescent="0.3">
      <c r="A68" s="27" t="str">
        <f>'MASTER KEY'!A68</f>
        <v>var00068</v>
      </c>
      <c r="B68" t="str">
        <f>VLOOKUP(A68,'MASTER KEY'!$A$2:$B1029,2,FALSE)</f>
        <v>SS1 Sedimentation Velocity</v>
      </c>
      <c r="C68" s="40" t="str">
        <f>VLOOKUP(A68,'MASTER KEY'!$A$2:$C1030,3,TRUE)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 x14ac:dyDescent="0.3">
      <c r="A69" s="27" t="str">
        <f>'MASTER KEY'!A69</f>
        <v>var00069</v>
      </c>
      <c r="B69" t="str">
        <f>VLOOKUP(A69,'MASTER KEY'!$A$2:$B1030,2,FALSE)</f>
        <v>SS1 Sedimentation Rate</v>
      </c>
      <c r="C69" s="40" t="str">
        <f>VLOOKUP(A69,'MASTER KEY'!$A$2:$C1031,3,TRUE)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 x14ac:dyDescent="0.3">
      <c r="A70" s="27" t="str">
        <f>'MASTER KEY'!A70</f>
        <v>var00070</v>
      </c>
      <c r="B70" t="str">
        <f>VLOOKUP(A70,'MASTER KEY'!$A$2:$B1031,2,FALSE)</f>
        <v>SS2 Sedimentation Velocity</v>
      </c>
      <c r="C70" s="40" t="str">
        <f>VLOOKUP(A70,'MASTER KEY'!$A$2:$C1032,3,TRUE)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 x14ac:dyDescent="0.3">
      <c r="A71" s="27" t="str">
        <f>'MASTER KEY'!A71</f>
        <v>var00071</v>
      </c>
      <c r="B71" t="str">
        <f>VLOOKUP(A71,'MASTER KEY'!$A$2:$B1032,2,FALSE)</f>
        <v>SS2 Sedimentation Rate</v>
      </c>
      <c r="C71" s="40" t="str">
        <f>VLOOKUP(A71,'MASTER KEY'!$A$2:$C1033,3,TRUE)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 x14ac:dyDescent="0.3">
      <c r="A72" s="27" t="str">
        <f>'MASTER KEY'!A72</f>
        <v>var00072</v>
      </c>
      <c r="B72" t="str">
        <f>VLOOKUP(A72,'MASTER KEY'!$A$2:$B1033,2,FALSE)</f>
        <v>SS3 Sedimentation Velocity</v>
      </c>
      <c r="C72" s="40" t="str">
        <f>VLOOKUP(A72,'MASTER KEY'!$A$2:$C1034,3,TRUE)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 x14ac:dyDescent="0.3">
      <c r="A73" s="27" t="str">
        <f>'MASTER KEY'!A73</f>
        <v>var00073</v>
      </c>
      <c r="B73" t="str">
        <f>VLOOKUP(A73,'MASTER KEY'!$A$2:$B1034,2,FALSE)</f>
        <v>SS3 Sedimentation Rate</v>
      </c>
      <c r="C73" s="40" t="str">
        <f>VLOOKUP(A73,'MASTER KEY'!$A$2:$C1035,3,TRUE)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 x14ac:dyDescent="0.3">
      <c r="A74" s="27" t="str">
        <f>'MASTER KEY'!A74</f>
        <v>var00074</v>
      </c>
      <c r="B74" t="str">
        <f>VLOOKUP(A74,'MASTER KEY'!$A$2:$B1035,2,FALSE)</f>
        <v>Sediment Mass</v>
      </c>
      <c r="C74" s="40" t="str">
        <f>VLOOKUP(A74,'MASTER KEY'!$A$2:$C1036,3,TRUE)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 x14ac:dyDescent="0.3">
      <c r="A75" s="27" t="str">
        <f>'MASTER KEY'!A75</f>
        <v>var00075</v>
      </c>
      <c r="B75" t="str">
        <f>VLOOKUP(A75,'MASTER KEY'!$A$2:$B1036,2,FALSE)</f>
        <v>Critical Shear Stress</v>
      </c>
      <c r="C75" s="40" t="str">
        <f>VLOOKUP(A75,'MASTER KEY'!$A$2:$C1037,3,TRUE)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 x14ac:dyDescent="0.3">
      <c r="A76" s="27" t="str">
        <f>'MASTER KEY'!A76</f>
        <v>var00076</v>
      </c>
      <c r="B76" t="str">
        <f>VLOOKUP(A76,'MASTER KEY'!$A$2:$B1037,2,FALSE)</f>
        <v>Resuspension Rate</v>
      </c>
      <c r="C76" s="40" t="str">
        <f>VLOOKUP(A76,'MASTER KEY'!$A$2:$C1038,3,TRUE)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 x14ac:dyDescent="0.3">
      <c r="A77" s="27" t="str">
        <f>'MASTER KEY'!A77</f>
        <v>var00077</v>
      </c>
      <c r="B77" t="str">
        <f>VLOOKUP(A77,'MASTER KEY'!$A$2:$B1038,2,FALSE)</f>
        <v>SS1 Sediment Fraction</v>
      </c>
      <c r="C77" s="40" t="str">
        <f>VLOOKUP(A77,'MASTER KEY'!$A$2:$C1039,3,TRUE)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 x14ac:dyDescent="0.3">
      <c r="A78" s="27" t="str">
        <f>'MASTER KEY'!A78</f>
        <v>var00078</v>
      </c>
      <c r="B78" t="str">
        <f>VLOOKUP(A78,'MASTER KEY'!$A$2:$B1039,2,FALSE)</f>
        <v>SS2 Sediment Fraction</v>
      </c>
      <c r="C78" s="40" t="str">
        <f>VLOOKUP(A78,'MASTER KEY'!$A$2:$C1040,3,TRUE)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 x14ac:dyDescent="0.3">
      <c r="A79" s="27" t="str">
        <f>'MASTER KEY'!A79</f>
        <v>var00079</v>
      </c>
      <c r="B79" t="str">
        <f>VLOOKUP(A79,'MASTER KEY'!$A$2:$B1040,2,FALSE)</f>
        <v>SS3 Sediment Fraction</v>
      </c>
      <c r="C79" s="40" t="str">
        <f>VLOOKUP(A79,'MASTER KEY'!$A$2:$C1041,3,TRUE)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 x14ac:dyDescent="0.3">
      <c r="A80" s="27" t="str">
        <f>'MASTER KEY'!A80</f>
        <v>var00080</v>
      </c>
      <c r="B80" t="str">
        <f>VLOOKUP(A80,'MASTER KEY'!$A$2:$B1041,2,FALSE)</f>
        <v>SS Sedimentation Rate</v>
      </c>
      <c r="C80" s="40" t="str">
        <f>VLOOKUP(A80,'MASTER KEY'!$A$2:$C1042,3,TRUE)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 x14ac:dyDescent="0.3">
      <c r="A81" s="27" t="str">
        <f>'MASTER KEY'!A81</f>
        <v>var00081</v>
      </c>
      <c r="B81" t="str">
        <f>VLOOKUP(A81,'MASTER KEY'!$A$2:$B1042,2,FALSE)</f>
        <v>SS Net SWI Flux</v>
      </c>
      <c r="C81" s="40" t="str">
        <f>VLOOKUP(A81,'MASTER KEY'!$A$2:$C1043,3,TRUE)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 x14ac:dyDescent="0.3">
      <c r="A82" s="27" t="str">
        <f>'MASTER KEY'!A82</f>
        <v>var00082</v>
      </c>
      <c r="B82" t="str">
        <f>VLOOKUP(A82,'MASTER KEY'!$A$2:$B1043,2,FALSE)</f>
        <v>Change in SWI Position</v>
      </c>
      <c r="C82" s="40" t="str">
        <f>VLOOKUP(A82,'MASTER KEY'!$A$2:$C1044,3,TRUE)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 x14ac:dyDescent="0.3">
      <c r="A83" s="27" t="str">
        <f>'MASTER KEY'!A83</f>
        <v>var00083</v>
      </c>
      <c r="B83" t="str">
        <f>VLOOKUP(A83,'MASTER KEY'!$A$2:$B1044,2,FALSE)</f>
        <v>SS Resuspension Rate</v>
      </c>
      <c r="C83" s="40" t="str">
        <f>VLOOKUP(A83,'MASTER KEY'!$A$2:$C1045,3,TRUE)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 x14ac:dyDescent="0.3">
      <c r="A84" s="27" t="str">
        <f>'MASTER KEY'!A84</f>
        <v>var00084</v>
      </c>
      <c r="B84" t="str">
        <f>VLOOKUP(A84,'MASTER KEY'!$A$2:$B1045,2,FALSE)</f>
        <v>Bottom Shear Stress</v>
      </c>
      <c r="C84" s="40" t="str">
        <f>VLOOKUP(A84,'MASTER KEY'!$A$2:$C1046,3,TRUE)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 x14ac:dyDescent="0.3">
      <c r="A85" s="27" t="str">
        <f>'MASTER KEY'!A85</f>
        <v>var00085</v>
      </c>
      <c r="B85" t="str">
        <f>VLOOKUP(A85,'MASTER KEY'!$A$2:$B1046,2,FALSE)</f>
        <v>O2 Saturation</v>
      </c>
      <c r="C85" s="40" t="str">
        <f>VLOOKUP(A85,'MASTER KEY'!$A$2:$C1047,3,TRUE)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 x14ac:dyDescent="0.3">
      <c r="A86" s="27" t="str">
        <f>'MASTER KEY'!A86</f>
        <v>var00087</v>
      </c>
      <c r="B86" t="str">
        <f>VLOOKUP(A86,'MASTER KEY'!$A$2:$B1047,2,FALSE)</f>
        <v>O2 Atmospheric Flux</v>
      </c>
      <c r="C86" s="40" t="str">
        <f>VLOOKUP(A86,'MASTER KEY'!$A$2:$C1049,3,TRUE)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 x14ac:dyDescent="0.3">
      <c r="A87" s="27" t="str">
        <f>'MASTER KEY'!A87</f>
        <v>var00088</v>
      </c>
      <c r="B87" t="str">
        <f>VLOOKUP(A87,'MASTER KEY'!$A$2:$B1048,2,FALSE)</f>
        <v>O2 Dissolved Sediment Exchange Rate</v>
      </c>
      <c r="C87" s="40" t="str">
        <f>VLOOKUP(A87,'MASTER KEY'!$A$2:$C1050,3,TRUE)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 x14ac:dyDescent="0.3">
      <c r="A88" s="27" t="str">
        <f>'MASTER KEY'!A88</f>
        <v>var00089</v>
      </c>
      <c r="B88" t="str">
        <f>VLOOKUP(A88,'MASTER KEY'!$A$2:$B1049,2,FALSE)</f>
        <v>O2 Atmospheric Exchange Rate</v>
      </c>
      <c r="C88" s="40" t="str">
        <f>VLOOKUP(A88,'MASTER KEY'!$A$2:$C1051,3,TRUE)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 x14ac:dyDescent="0.3">
      <c r="A89" s="27" t="str">
        <f>'MASTER KEY'!A89</f>
        <v>var00090</v>
      </c>
      <c r="B89" t="str">
        <f>VLOOKUP(A89,'MASTER KEY'!$A$2:$B1050,2,FALSE)</f>
        <v>Si Dissolved Sediment Flux</v>
      </c>
      <c r="C89" s="40" t="str">
        <f>VLOOKUP(A89,'MASTER KEY'!$A$2:$C1052,3,TRUE)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 x14ac:dyDescent="0.3">
      <c r="A90" s="27" t="str">
        <f>'MASTER KEY'!A90</f>
        <v>var00093</v>
      </c>
      <c r="B90" t="str">
        <f>VLOOKUP(A90,'MASTER KEY'!$A$2:$B1051,2,FALSE)</f>
        <v>Nitrification Rate</v>
      </c>
      <c r="C90" s="40" t="str">
        <f>VLOOKUP(A90,'MASTER KEY'!$A$2:$C1055,3,TRUE)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 x14ac:dyDescent="0.3">
      <c r="A91" s="27" t="str">
        <f>'MASTER KEY'!A91</f>
        <v>var00094</v>
      </c>
      <c r="B91" t="str">
        <f>VLOOKUP(A91,'MASTER KEY'!$A$2:$B1052,2,FALSE)</f>
        <v>Denitrification Rate</v>
      </c>
      <c r="C91" s="40" t="str">
        <f>VLOOKUP(A91,'MASTER KEY'!$A$2:$C1056,3,TRUE)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 x14ac:dyDescent="0.3">
      <c r="A92" s="27" t="str">
        <f>'MASTER KEY'!A92</f>
        <v>var00095</v>
      </c>
      <c r="B92" t="str">
        <f>VLOOKUP(A92,'MASTER KEY'!$A$2:$B1053,2,FALSE)</f>
        <v>Annamox Rate</v>
      </c>
      <c r="C92" s="40" t="str">
        <f>VLOOKUP(A92,'MASTER KEY'!$A$2:$C1057,3,TRUE)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 x14ac:dyDescent="0.3">
      <c r="A93" s="27" t="str">
        <f>'MASTER KEY'!A93</f>
        <v>var00096</v>
      </c>
      <c r="B93" t="str">
        <f>VLOOKUP(A93,'MASTER KEY'!$A$2:$B1054,2,FALSE)</f>
        <v>DNRA Rate</v>
      </c>
      <c r="C93" s="40" t="str">
        <f>VLOOKUP(A93,'MASTER KEY'!$A$2:$C1058,3,TRUE)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 x14ac:dyDescent="0.3">
      <c r="A94" s="27" t="str">
        <f>'MASTER KEY'!A94</f>
        <v>var00097</v>
      </c>
      <c r="B94" t="str">
        <f>VLOOKUP(A94,'MASTER KEY'!$A$2:$B1055,2,FALSE)</f>
        <v>DIN Atmospheric Deposition Flux</v>
      </c>
      <c r="C94" s="40" t="str">
        <f>VLOOKUP(A94,'MASTER KEY'!$A$2:$C1059,3,TRUE)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 x14ac:dyDescent="0.3">
      <c r="A95" s="27" t="str">
        <f>'MASTER KEY'!A95</f>
        <v>var00098</v>
      </c>
      <c r="B95" t="str">
        <f>VLOOKUP(A95,'MASTER KEY'!$A$2:$B1056,2,FALSE)</f>
        <v>PIP Sedimentation Rate</v>
      </c>
      <c r="C95" s="40" t="str">
        <f>VLOOKUP(A95,'MASTER KEY'!$A$2:$C1060,3,TRUE)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 x14ac:dyDescent="0.3">
      <c r="A96" s="27" t="str">
        <f>'MASTER KEY'!A96</f>
        <v>var00099</v>
      </c>
      <c r="B96" t="str">
        <f>VLOOKUP(A96,'MASTER KEY'!$A$2:$B1057,2,FALSE)</f>
        <v>PIP Resuspension Rate</v>
      </c>
      <c r="C96" s="40" t="str">
        <f>VLOOKUP(A96,'MASTER KEY'!$A$2:$C1061,3,TRUE)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 x14ac:dyDescent="0.3">
      <c r="A97" s="27" t="str">
        <f>'MASTER KEY'!A97</f>
        <v>var00100</v>
      </c>
      <c r="B97" t="str">
        <f>VLOOKUP(A97,'MASTER KEY'!$A$2:$B1058,2,FALSE)</f>
        <v>PIP Net SWI Flux</v>
      </c>
      <c r="C97" s="40" t="str">
        <f>VLOOKUP(A97,'MASTER KEY'!$A$2:$C1062,3,TRUE)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 x14ac:dyDescent="0.3">
      <c r="A98" s="27" t="str">
        <f>'MASTER KEY'!A98</f>
        <v>var00101</v>
      </c>
      <c r="B98" t="str">
        <f>VLOOKUP(A98,'MASTER KEY'!$A$2:$B1059,2,FALSE)</f>
        <v>FRP Sorption Rate</v>
      </c>
      <c r="C98" s="40" t="str">
        <f>VLOOKUP(A98,'MASTER KEY'!$A$2:$C1063,3,TRUE)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 x14ac:dyDescent="0.3">
      <c r="A99" s="27" t="str">
        <f>'MASTER KEY'!A99</f>
        <v>var00103</v>
      </c>
      <c r="B99" t="str">
        <f>VLOOKUP(A99,'MASTER KEY'!$A$2:$B1060,2,FALSE)</f>
        <v>DIP Atmospheric Deposition Flux</v>
      </c>
      <c r="C99" s="40" t="str">
        <f>VLOOKUP(A99,'MASTER KEY'!$A$2:$C1065,3,TRUE)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 x14ac:dyDescent="0.3">
      <c r="A100" s="27" t="str">
        <f>'MASTER KEY'!A100</f>
        <v>var00104</v>
      </c>
      <c r="B100" t="str">
        <f>VLOOKUP(A100,'MASTER KEY'!$A$2:$B1061,2,FALSE)</f>
        <v>POC Sedimentation Rate</v>
      </c>
      <c r="C100" s="40" t="str">
        <f>VLOOKUP(A100,'MASTER KEY'!$A$2:$C1066,3,TRUE)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 x14ac:dyDescent="0.3">
      <c r="A101" s="27" t="str">
        <f>'MASTER KEY'!A101</f>
        <v>var00105</v>
      </c>
      <c r="B101" t="str">
        <f>VLOOKUP(A101,'MASTER KEY'!$A$2:$B1062,2,FALSE)</f>
        <v>PON Sedimentation Rate</v>
      </c>
      <c r="C101" s="40" t="str">
        <f>VLOOKUP(A101,'MASTER KEY'!$A$2:$C1067,3,TRUE)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 x14ac:dyDescent="0.3">
      <c r="A102" s="27" t="str">
        <f>'MASTER KEY'!A102</f>
        <v>var00106</v>
      </c>
      <c r="B102" t="str">
        <f>VLOOKUP(A102,'MASTER KEY'!$A$2:$B1063,2,FALSE)</f>
        <v>POP Sedimentation Rate</v>
      </c>
      <c r="C102" s="40" t="str">
        <f>VLOOKUP(A102,'MASTER KEY'!$A$2:$C1068,3,TRUE)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 x14ac:dyDescent="0.3">
      <c r="A103" s="27" t="str">
        <f>'MASTER KEY'!A103</f>
        <v>var00107</v>
      </c>
      <c r="B103" t="str">
        <f>VLOOKUP(A103,'MASTER KEY'!$A$2:$B1064,2,FALSE)</f>
        <v>OM Sediment Fraction</v>
      </c>
      <c r="C103" s="40" t="str">
        <f>VLOOKUP(A103,'MASTER KEY'!$A$2:$C1069,3,TRUE)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 x14ac:dyDescent="0.3">
      <c r="A104" s="27" t="str">
        <f>'MASTER KEY'!A104</f>
        <v>var00108</v>
      </c>
      <c r="B104" t="str">
        <f>VLOOKUP(A104,'MASTER KEY'!$A$2:$B1065,2,FALSE)</f>
        <v>Chromophoric DOM</v>
      </c>
      <c r="C104" s="40" t="str">
        <f>VLOOKUP(A104,'MASTER KEY'!$A$2:$C1070,3,TRUE)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 x14ac:dyDescent="0.3">
      <c r="A105" s="27" t="str">
        <f>'MASTER KEY'!A105</f>
        <v>var00109</v>
      </c>
      <c r="B105" t="str">
        <f>VLOOKUP(A105,'MASTER KEY'!$A$2:$B1066,2,FALSE)</f>
        <v>Sediment Total Organic Carbon</v>
      </c>
      <c r="C105" s="40" t="str">
        <f>VLOOKUP(A105,'MASTER KEY'!$A$2:$C1071,3,TRUE)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 x14ac:dyDescent="0.3">
      <c r="A106" s="27" t="str">
        <f>'MASTER KEY'!A106</f>
        <v>var00110</v>
      </c>
      <c r="B106" t="str">
        <f>VLOOKUP(A106,'MASTER KEY'!$A$2:$B1067,2,FALSE)</f>
        <v>Sediment Total Organic Nitrogen</v>
      </c>
      <c r="C106" s="40" t="str">
        <f>VLOOKUP(A106,'MASTER KEY'!$A$2:$C1072,3,TRUE)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 x14ac:dyDescent="0.3">
      <c r="A107" s="27" t="str">
        <f>'MASTER KEY'!A107</f>
        <v>var00111</v>
      </c>
      <c r="B107" t="str">
        <f>VLOOKUP(A107,'MASTER KEY'!$A$2:$B1068,2,FALSE)</f>
        <v>Sediment Total Organic Phosphorus</v>
      </c>
      <c r="C107" s="40" t="str">
        <f>VLOOKUP(A107,'MASTER KEY'!$A$2:$C1073,3,TRUE)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 x14ac:dyDescent="0.3">
      <c r="A108" s="27" t="str">
        <f>'MASTER KEY'!A108</f>
        <v>var00112</v>
      </c>
      <c r="B108" t="str">
        <f>VLOOKUP(A108,'MASTER KEY'!$A$2:$B1069,2,FALSE)</f>
        <v>POC Net SWI Flux</v>
      </c>
      <c r="C108" s="40" t="str">
        <f>VLOOKUP(A108,'MASTER KEY'!$A$2:$C1074,3,TRUE)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 x14ac:dyDescent="0.3">
      <c r="A109" s="27" t="str">
        <f>'MASTER KEY'!A109</f>
        <v>var00113</v>
      </c>
      <c r="B109" t="str">
        <f>VLOOKUP(A109,'MASTER KEY'!$A$2:$B1070,2,FALSE)</f>
        <v>DOC Net SWI Flux</v>
      </c>
      <c r="C109" s="40" t="str">
        <f>VLOOKUP(A109,'MASTER KEY'!$A$2:$C1075,3,TRUE)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 x14ac:dyDescent="0.3">
      <c r="A110" s="27" t="str">
        <f>'MASTER KEY'!A110</f>
        <v>var00114</v>
      </c>
      <c r="B110" t="str">
        <f>VLOOKUP(A110,'MASTER KEY'!$A$2:$B1071,2,FALSE)</f>
        <v>PON Net SWI Flux</v>
      </c>
      <c r="C110" s="40" t="str">
        <f>VLOOKUP(A110,'MASTER KEY'!$A$2:$C1076,3,TRUE)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 x14ac:dyDescent="0.3">
      <c r="A111" s="27" t="str">
        <f>'MASTER KEY'!A111</f>
        <v>var00115</v>
      </c>
      <c r="B111" t="str">
        <f>VLOOKUP(A111,'MASTER KEY'!$A$2:$B1072,2,FALSE)</f>
        <v>DON Net SWI Flux</v>
      </c>
      <c r="C111" s="40" t="str">
        <f>VLOOKUP(A111,'MASTER KEY'!$A$2:$C1077,3,TRUE)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 x14ac:dyDescent="0.3">
      <c r="A112" s="27" t="str">
        <f>'MASTER KEY'!A112</f>
        <v>var00116</v>
      </c>
      <c r="B112" t="str">
        <f>VLOOKUP(A112,'MASTER KEY'!$A$2:$B1073,2,FALSE)</f>
        <v>POP Net SWI Flux</v>
      </c>
      <c r="C112" s="40" t="str">
        <f>VLOOKUP(A112,'MASTER KEY'!$A$2:$C1078,3,TRUE)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 x14ac:dyDescent="0.3">
      <c r="A113" s="27" t="str">
        <f>'MASTER KEY'!A113</f>
        <v>var00117</v>
      </c>
      <c r="B113" t="str">
        <f>VLOOKUP(A113,'MASTER KEY'!$A$2:$B1074,2,FALSE)</f>
        <v>DOP Net SWI Flux</v>
      </c>
      <c r="C113" s="40" t="str">
        <f>VLOOKUP(A113,'MASTER KEY'!$A$2:$C1079,3,TRUE)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 x14ac:dyDescent="0.3">
      <c r="A114" s="27" t="str">
        <f>'MASTER KEY'!A114</f>
        <v>var00118</v>
      </c>
      <c r="B114" t="str">
        <f>VLOOKUP(A114,'MASTER KEY'!$A$2:$B1075,2,FALSE)</f>
        <v>POC Resuspension Rate</v>
      </c>
      <c r="C114" s="40" t="str">
        <f>VLOOKUP(A114,'MASTER KEY'!$A$2:$C1080,3,TRUE)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 x14ac:dyDescent="0.3">
      <c r="A115" s="27" t="str">
        <f>'MASTER KEY'!A115</f>
        <v>var00119</v>
      </c>
      <c r="B115" t="str">
        <f>VLOOKUP(A115,'MASTER KEY'!$A$2:$B1076,2,FALSE)</f>
        <v>PON Resuspension Rate</v>
      </c>
      <c r="C115" s="40" t="str">
        <f>VLOOKUP(A115,'MASTER KEY'!$A$2:$C1081,3,TRUE)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 x14ac:dyDescent="0.3">
      <c r="A116" s="27" t="str">
        <f>'MASTER KEY'!A116</f>
        <v>var00120</v>
      </c>
      <c r="B116" t="str">
        <f>VLOOKUP(A116,'MASTER KEY'!$A$2:$B1077,2,FALSE)</f>
        <v>POP Resuspension Rate</v>
      </c>
      <c r="C116" s="40" t="str">
        <f>VLOOKUP(A116,'MASTER KEY'!$A$2:$C1082,3,TRUE)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 x14ac:dyDescent="0.3">
      <c r="A117" s="27" t="str">
        <f>'MASTER KEY'!A117</f>
        <v>var00121</v>
      </c>
      <c r="B117" t="str">
        <f>VLOOKUP(A117,'MASTER KEY'!$A$2:$B1078,2,FALSE)</f>
        <v>POC Hydrolysis Rate</v>
      </c>
      <c r="C117" s="40" t="str">
        <f>VLOOKUP(A117,'MASTER KEY'!$A$2:$C1083,3,TRUE)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 x14ac:dyDescent="0.3">
      <c r="A118" s="27" t="str">
        <f>'MASTER KEY'!A118</f>
        <v>var00122</v>
      </c>
      <c r="B118" t="str">
        <f>VLOOKUP(A118,'MASTER KEY'!$A$2:$B1079,2,FALSE)</f>
        <v>PON Hydrolysis Rate</v>
      </c>
      <c r="C118" s="40" t="str">
        <f>VLOOKUP(A118,'MASTER KEY'!$A$2:$C1084,3,TRUE)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 x14ac:dyDescent="0.3">
      <c r="A119" s="27" t="str">
        <f>'MASTER KEY'!A119</f>
        <v>var00123</v>
      </c>
      <c r="B119" t="str">
        <f>VLOOKUP(A119,'MASTER KEY'!$A$2:$B1080,2,FALSE)</f>
        <v>POP Hydrolysis Rate</v>
      </c>
      <c r="C119" s="40" t="str">
        <f>VLOOKUP(A119,'MASTER KEY'!$A$2:$C1085,3,TRUE)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 x14ac:dyDescent="0.3">
      <c r="A120" s="27" t="str">
        <f>'MASTER KEY'!A120</f>
        <v>var00124</v>
      </c>
      <c r="B120" t="str">
        <f>VLOOKUP(A120,'MASTER KEY'!$A$2:$B1081,2,FALSE)</f>
        <v>DOC Mineralisation Rate</v>
      </c>
      <c r="C120" s="40" t="str">
        <f>VLOOKUP(A120,'MASTER KEY'!$A$2:$C1086,3,TRUE)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 x14ac:dyDescent="0.3">
      <c r="A121" s="27" t="str">
        <f>'MASTER KEY'!A121</f>
        <v>var00125</v>
      </c>
      <c r="B121" t="str">
        <f>VLOOKUP(A121,'MASTER KEY'!$A$2:$B1082,2,FALSE)</f>
        <v>DON Mineralisation Rate</v>
      </c>
      <c r="C121" s="40" t="str">
        <f>VLOOKUP(A121,'MASTER KEY'!$A$2:$C1087,3,TRUE)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 x14ac:dyDescent="0.3">
      <c r="A122" s="27" t="str">
        <f>'MASTER KEY'!A122</f>
        <v>var00126</v>
      </c>
      <c r="B122" t="str">
        <f>VLOOKUP(A122,'MASTER KEY'!$A$2:$B1083,2,FALSE)</f>
        <v>DOP Mineralisation Rate</v>
      </c>
      <c r="C122" s="40" t="str">
        <f>VLOOKUP(A122,'MASTER KEY'!$A$2:$C1088,3,TRUE)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 x14ac:dyDescent="0.3">
      <c r="A123" s="27" t="str">
        <f>'MASTER KEY'!A123</f>
        <v>var00127</v>
      </c>
      <c r="B123" t="str">
        <f>VLOOKUP(A123,'MASTER KEY'!$A$2:$B1084,2,FALSE)</f>
        <v>DOC Mineralisation Rate (anaerobic)</v>
      </c>
      <c r="C123" s="40" t="str">
        <f>VLOOKUP(A123,'MASTER KEY'!$A$2:$C1089,3,TRUE)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 x14ac:dyDescent="0.3">
      <c r="A124" s="27" t="str">
        <f>'MASTER KEY'!A124</f>
        <v>var00128</v>
      </c>
      <c r="B124" t="str">
        <f>VLOOKUP(A124,'MASTER KEY'!$A$2:$B1085,2,FALSE)</f>
        <v>DOC Mineralisation Rate (denitrification)</v>
      </c>
      <c r="C124" s="40" t="str">
        <f>VLOOKUP(A124,'MASTER KEY'!$A$2:$C1090,3,TRUE)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 x14ac:dyDescent="0.3">
      <c r="A125" s="27" t="str">
        <f>'MASTER KEY'!A125</f>
        <v>var00129</v>
      </c>
      <c r="B125" t="str">
        <f>VLOOKUP(A125,'MASTER KEY'!$A$2:$B1086,2,FALSE)</f>
        <v>Wind Direction</v>
      </c>
      <c r="C125" s="40" t="str">
        <f>VLOOKUP(A125,'MASTER KEY'!$A$2:$C1091,3,TRUE)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 x14ac:dyDescent="0.3">
      <c r="A126" s="27" t="str">
        <f>'MASTER KEY'!A126</f>
        <v>var00130</v>
      </c>
      <c r="B126" t="str">
        <f>VLOOKUP(A126,'MASTER KEY'!$A$2:$B1087,2,FALSE)</f>
        <v>Wind Speed</v>
      </c>
      <c r="C126" s="40" t="str">
        <f>VLOOKUP(A126,'MASTER KEY'!$A$2:$C1092,3,TRUE)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 x14ac:dyDescent="0.3">
      <c r="A127" s="27" t="str">
        <f>'MASTER KEY'!A127</f>
        <v>var00131</v>
      </c>
      <c r="B127" t="str">
        <f>VLOOKUP(A127,'MASTER KEY'!$A$2:$B1088,2,FALSE)</f>
        <v>Chlorophyll-b</v>
      </c>
      <c r="C127" s="40" t="str">
        <f>VLOOKUP(A127,'MASTER KEY'!$A$2:$C1093,3,TRUE)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 x14ac:dyDescent="0.3">
      <c r="A128" s="27" t="str">
        <f>'MASTER KEY'!A128</f>
        <v>var00132</v>
      </c>
      <c r="B128" t="str">
        <f>VLOOKUP(A128,'MASTER KEY'!$A$2:$B1089,2,FALSE)</f>
        <v>Chlorophyll-c</v>
      </c>
      <c r="C128" s="40" t="str">
        <f>VLOOKUP(A128,'MASTER KEY'!$A$2:$C1094,3,TRUE)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3">
      <c r="A129" s="27" t="str">
        <f>'MASTER KEY'!A129</f>
        <v>var00133</v>
      </c>
      <c r="B129" t="str">
        <f>VLOOKUP(A129,'MASTER KEY'!$A$2:$B1090,2,FALSE)</f>
        <v>Cloud Cover</v>
      </c>
      <c r="C129" s="40" t="str">
        <f>VLOOKUP(A129,'MASTER KEY'!$A$2:$C1095,3,TRUE)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3">
      <c r="A130" s="27" t="str">
        <f>'MASTER KEY'!A130</f>
        <v>var00134</v>
      </c>
      <c r="B130" t="str">
        <f>VLOOKUP(A130,'MASTER KEY'!$A$2:$B1091,2,FALSE)</f>
        <v>Specific Conductivity</v>
      </c>
      <c r="C130" s="40" t="str">
        <f>VLOOKUP(A130,'MASTER KEY'!$A$2:$C1096,3,TRUE)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3">
      <c r="A131" s="27" t="str">
        <f>'MASTER KEY'!A131</f>
        <v>var00135</v>
      </c>
      <c r="B131" t="str">
        <f>VLOOKUP(A131,'MASTER KEY'!$A$2:$B1092,2,FALSE)</f>
        <v>Flow Status</v>
      </c>
      <c r="C131" s="40" t="str">
        <f>VLOOKUP(A131,'MASTER KEY'!$A$2:$C1097,3,TRUE)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3">
      <c r="A132" s="27" t="str">
        <f>'MASTER KEY'!A132</f>
        <v>var00136</v>
      </c>
      <c r="B132" t="str">
        <f>VLOOKUP(A132,'MASTER KEY'!$A$2:$B1093,2,FALSE)</f>
        <v>Total Kjeldahl Nitrogen</v>
      </c>
      <c r="C132" s="40" t="str">
        <f>VLOOKUP(A132,'MASTER KEY'!$A$2:$C1098,3,TRUE)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3">
      <c r="A133" s="27" t="str">
        <f>'MASTER KEY'!A133</f>
        <v>var00137</v>
      </c>
      <c r="B133" t="str">
        <f>VLOOKUP(A133,'MASTER KEY'!$A$2:$B1094,2,FALSE)</f>
        <v>pH</v>
      </c>
      <c r="C133" s="40" t="str">
        <f>VLOOKUP(A133,'MASTER KEY'!$A$2:$C1099,3,TRUE)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3">
      <c r="A134" s="27" t="str">
        <f>'MASTER KEY'!A134</f>
        <v>var00138</v>
      </c>
      <c r="B134" t="str">
        <f>VLOOKUP(A134,'MASTER KEY'!$A$2:$B1095,2,FALSE)</f>
        <v>Phaeophytin-a</v>
      </c>
      <c r="C134" s="40" t="str">
        <f>VLOOKUP(A134,'MASTER KEY'!$A$2:$C1100,3,TRUE)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3">
      <c r="A135" s="27" t="str">
        <f>'MASTER KEY'!A135</f>
        <v>var00139</v>
      </c>
      <c r="B135" t="str">
        <f>VLOOKUP(A135,'MASTER KEY'!$A$2:$B1096,2,FALSE)</f>
        <v>Total Alkalinity</v>
      </c>
      <c r="C135" s="40" t="str">
        <f>VLOOKUP(A135,'MASTER KEY'!$A$2:$C1101,3,TRUE)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 x14ac:dyDescent="0.3">
      <c r="A136" s="27" t="str">
        <f>'MASTER KEY'!A136</f>
        <v>var00140</v>
      </c>
      <c r="B136" t="str">
        <f>VLOOKUP(A136,'MASTER KEY'!$A$2:$B1097,2,FALSE)</f>
        <v>Secchi Depth</v>
      </c>
      <c r="C136" s="40" t="str">
        <f>VLOOKUP(A136,'MASTER KEY'!$A$2:$C1102,3,TRUE)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 x14ac:dyDescent="0.3">
      <c r="A137" s="27" t="str">
        <f>'MASTER KEY'!A137</f>
        <v>var00141</v>
      </c>
      <c r="B137" t="str">
        <f>VLOOKUP(A137,'MASTER KEY'!$A$2:$B1098,2,FALSE)</f>
        <v>Tide Status</v>
      </c>
      <c r="C137" s="4">
        <f>VLOOKUP(A137,'MASTER KEY'!$A$2:$C1103,3,TRUE)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3">
      <c r="A138" s="27" t="str">
        <f>'MASTER KEY'!A138</f>
        <v>var00142</v>
      </c>
      <c r="B138" t="str">
        <f>VLOOKUP(A138,'MASTER KEY'!$A$2:$B1099,2,FALSE)</f>
        <v>Discharge (max)</v>
      </c>
      <c r="C138" s="40" t="str">
        <f>VLOOKUP(A138,'MASTER KEY'!$A$2:$C1104,3,TRUE)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3">
      <c r="A139" s="27" t="str">
        <f>'MASTER KEY'!A139</f>
        <v>var00143</v>
      </c>
      <c r="B139" t="str">
        <f>VLOOKUP(A139,'MASTER KEY'!$A$2:$B1100,2,FALSE)</f>
        <v>Discharge</v>
      </c>
      <c r="C139" s="40" t="str">
        <f>VLOOKUP(A139,'MASTER KEY'!$A$2:$C1105,3,TRUE)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3">
      <c r="A140" s="27" t="str">
        <f>'MASTER KEY'!A140</f>
        <v>var00144</v>
      </c>
      <c r="B140" t="str">
        <f>VLOOKUP(A140,'MASTER KEY'!$A$2:$B1101,2,FALSE)</f>
        <v>Discharge (min)</v>
      </c>
      <c r="C140" s="40" t="str">
        <f>VLOOKUP(A140,'MASTER KEY'!$A$2:$C1106,3,TRUE)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3">
      <c r="A141" s="27" t="str">
        <f>'MASTER KEY'!A141</f>
        <v>var00145</v>
      </c>
      <c r="B141" t="str">
        <f>VLOOKUP(A141,'MASTER KEY'!$A$2:$B1102,2,FALSE)</f>
        <v>Daily Discharge</v>
      </c>
      <c r="C141" s="40" t="str">
        <f>VLOOKUP(A141,'MASTER KEY'!$A$2:$C1107,3,TRUE)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 x14ac:dyDescent="0.3">
      <c r="A142" s="27" t="str">
        <f>'MASTER KEY'!A142</f>
        <v>var00146</v>
      </c>
      <c r="B142" t="str">
        <f>VLOOKUP(A142,'MASTER KEY'!$A$2:$B1103,2,FALSE)</f>
        <v>Stage Height CTF (max)</v>
      </c>
      <c r="C142" s="40" t="str">
        <f>VLOOKUP(A142,'MASTER KEY'!$A$2:$C1108,3,TRUE)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3">
      <c r="A143" s="27" t="str">
        <f>'MASTER KEY'!A143</f>
        <v>var00147</v>
      </c>
      <c r="B143" t="str">
        <f>VLOOKUP(A143,'MASTER KEY'!$A$2:$B1104,2,FALSE)</f>
        <v>Stage Height CTF</v>
      </c>
      <c r="C143" s="40" t="str">
        <f>VLOOKUP(A143,'MASTER KEY'!$A$2:$C1109,3,TRUE)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3">
      <c r="A144" s="27" t="str">
        <f>'MASTER KEY'!A144</f>
        <v>var00148</v>
      </c>
      <c r="B144" t="str">
        <f>VLOOKUP(A144,'MASTER KEY'!$A$2:$B1105,2,FALSE)</f>
        <v>Stage Height CTF (min)</v>
      </c>
      <c r="C144" s="40" t="str">
        <f>VLOOKUP(A144,'MASTER KEY'!$A$2:$C1110,3,TRUE)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3">
      <c r="A145" s="27" t="str">
        <f>'MASTER KEY'!A145</f>
        <v>var00149</v>
      </c>
      <c r="B145" t="str">
        <f>VLOOKUP(A145,'MASTER KEY'!$A$2:$B1106,2,FALSE)</f>
        <v>Stage Height (max)</v>
      </c>
      <c r="C145" s="40" t="str">
        <f>VLOOKUP(A145,'MASTER KEY'!$A$2:$C1111,3,TRUE)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3">
      <c r="A146" s="27" t="str">
        <f>'MASTER KEY'!A146</f>
        <v>var00150</v>
      </c>
      <c r="B146" t="str">
        <f>VLOOKUP(A146,'MASTER KEY'!$A$2:$B1107,2,FALSE)</f>
        <v>Stage Height</v>
      </c>
      <c r="C146" s="40" t="str">
        <f>VLOOKUP(A146,'MASTER KEY'!$A$2:$C1112,3,TRUE)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3">
      <c r="A147" s="27" t="str">
        <f>'MASTER KEY'!A147</f>
        <v>var00151</v>
      </c>
      <c r="B147" t="str">
        <f>VLOOKUP(A147,'MASTER KEY'!$A$2:$B1108,2,FALSE)</f>
        <v>Stage Height (min)</v>
      </c>
      <c r="C147" s="40" t="str">
        <f>VLOOKUP(A147,'MASTER KEY'!$A$2:$C1113,3,TRUE)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3">
      <c r="A148" s="27" t="str">
        <f>'MASTER KEY'!A148</f>
        <v>var00152</v>
      </c>
      <c r="B148" t="str">
        <f>VLOOKUP(A148,'MASTER KEY'!$A$2:$B1109,2,FALSE)</f>
        <v>Precipitation</v>
      </c>
      <c r="C148" s="40" t="str">
        <f>VLOOKUP(A148,'MASTER KEY'!$A$2:$C1114,3,TRUE)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 x14ac:dyDescent="0.3">
      <c r="A149" s="27" t="str">
        <f>'MASTER KEY'!A149</f>
        <v>var00153</v>
      </c>
      <c r="B149" t="str">
        <f>VLOOKUP(A149,'MASTER KEY'!$A$2:$B1110,2,FALSE)</f>
        <v>Air Temperature</v>
      </c>
      <c r="C149" s="40" t="str">
        <f>VLOOKUP(A149,'MASTER KEY'!$A$2:$C1115,3,TRUE)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 x14ac:dyDescent="0.3">
      <c r="A150" s="27" t="str">
        <f>'MASTER KEY'!A150</f>
        <v>var00154</v>
      </c>
      <c r="B150" t="str">
        <f>VLOOKUP(A150,'MASTER KEY'!$A$2:$B1111,2,FALSE)</f>
        <v>Wet Bulb Air Temperature</v>
      </c>
      <c r="C150" s="40" t="str">
        <f>VLOOKUP(A150,'MASTER KEY'!$A$2:$C1116,3,TRUE)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3">
      <c r="A151" s="27" t="str">
        <f>'MASTER KEY'!A151</f>
        <v>var00155</v>
      </c>
      <c r="B151" t="str">
        <f>VLOOKUP(A151,'MASTER KEY'!$A$2:$B1112,2,FALSE)</f>
        <v>Dew Point Temperature</v>
      </c>
      <c r="C151" s="40" t="str">
        <f>VLOOKUP(A151,'MASTER KEY'!$A$2:$C1117,3,TRUE)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3">
      <c r="A152" s="27" t="str">
        <f>'MASTER KEY'!A152</f>
        <v>var00156</v>
      </c>
      <c r="B152" t="str">
        <f>VLOOKUP(A152,'MASTER KEY'!$A$2:$B1113,2,FALSE)</f>
        <v>Relative Humidity</v>
      </c>
      <c r="C152" s="40" t="str">
        <f>VLOOKUP(A152,'MASTER KEY'!$A$2:$C1118,3,TRUE)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 x14ac:dyDescent="0.3">
      <c r="A153" s="27" t="str">
        <f>'MASTER KEY'!A153</f>
        <v>var00157</v>
      </c>
      <c r="B153" t="str">
        <f>VLOOKUP(A153,'MASTER KEY'!$A$2:$B1114,2,FALSE)</f>
        <v>Wind Speed (max)</v>
      </c>
      <c r="C153" s="40" t="str">
        <f>VLOOKUP(A153,'MASTER KEY'!$A$2:$C1119,3,TRUE)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 x14ac:dyDescent="0.3">
      <c r="A154" s="27" t="str">
        <f>'MASTER KEY'!A154</f>
        <v>var00158</v>
      </c>
      <c r="B154" t="str">
        <f>VLOOKUP(A154,'MASTER KEY'!$A$2:$B1115,2,FALSE)</f>
        <v>Cloud Amount of First Group in Eighths</v>
      </c>
      <c r="C154" s="40" t="str">
        <f>VLOOKUP(A154,'MASTER KEY'!$A$2:$C1120,3,TRUE)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3">
      <c r="A155" s="27" t="str">
        <f>'MASTER KEY'!A155</f>
        <v>var00159</v>
      </c>
      <c r="B155" t="str">
        <f>VLOOKUP(A155,'MASTER KEY'!$A$2:$B1116,2,FALSE)</f>
        <v>Cloud Height of First Group</v>
      </c>
      <c r="C155" s="40" t="str">
        <f>VLOOKUP(A155,'MASTER KEY'!$A$2:$C1121,3,TRUE)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3">
      <c r="A156" s="27" t="str">
        <f>'MASTER KEY'!A156</f>
        <v>var00160</v>
      </c>
      <c r="B156" t="str">
        <f>VLOOKUP(A156,'MASTER KEY'!$A$2:$B1117,2,FALSE)</f>
        <v>Cloud Amount of Second Group in Eighths</v>
      </c>
      <c r="C156" s="40" t="str">
        <f>VLOOKUP(A156,'MASTER KEY'!$A$2:$C1122,3,TRUE)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3">
      <c r="A157" s="27" t="str">
        <f>'MASTER KEY'!A157</f>
        <v>var00161</v>
      </c>
      <c r="B157" t="str">
        <f>VLOOKUP(A157,'MASTER KEY'!$A$2:$B1118,2,FALSE)</f>
        <v>Cloud Height of Second Group</v>
      </c>
      <c r="C157" s="40" t="str">
        <f>VLOOKUP(A157,'MASTER KEY'!$A$2:$C1123,3,TRUE)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3">
      <c r="A158" s="27" t="str">
        <f>'MASTER KEY'!A158</f>
        <v>var00162</v>
      </c>
      <c r="B158" t="str">
        <f>VLOOKUP(A158,'MASTER KEY'!$A$2:$B1119,2,FALSE)</f>
        <v>Cloud Amount of Third Group in Eighths</v>
      </c>
      <c r="C158" s="40" t="str">
        <f>VLOOKUP(A158,'MASTER KEY'!$A$2:$C1124,3,TRUE)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3">
      <c r="A159" s="27" t="str">
        <f>'MASTER KEY'!A159</f>
        <v>var00163</v>
      </c>
      <c r="B159" t="str">
        <f>VLOOKUP(A159,'MASTER KEY'!$A$2:$B1120,2,FALSE)</f>
        <v>Cloud Height of Third Group</v>
      </c>
      <c r="C159" s="40" t="str">
        <f>VLOOKUP(A159,'MASTER KEY'!$A$2:$C1125,3,TRUE)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3">
      <c r="A160" s="27" t="str">
        <f>'MASTER KEY'!A160</f>
        <v>var00164</v>
      </c>
      <c r="B160" t="str">
        <f>VLOOKUP(A160,'MASTER KEY'!$A$2:$B1121,2,FALSE)</f>
        <v>Cloud Amount of Fourth Group in Eighths</v>
      </c>
      <c r="C160" s="40" t="str">
        <f>VLOOKUP(A160,'MASTER KEY'!$A$2:$C1126,3,TRUE)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3">
      <c r="A161" s="27" t="str">
        <f>'MASTER KEY'!A161</f>
        <v>var00165</v>
      </c>
      <c r="B161" t="str">
        <f>VLOOKUP(A161,'MASTER KEY'!$A$2:$B1122,2,FALSE)</f>
        <v>Cloud Height of Fourth Group</v>
      </c>
      <c r="C161" s="40" t="str">
        <f>VLOOKUP(A161,'MASTER KEY'!$A$2:$C1127,3,TRUE)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3">
      <c r="A162" s="27" t="str">
        <f>'MASTER KEY'!A162</f>
        <v>var00166</v>
      </c>
      <c r="B162" t="str">
        <f>VLOOKUP(A162,'MASTER KEY'!$A$2:$B1123,2,FALSE)</f>
        <v>Ceilometer Cloud Amount of First Group</v>
      </c>
      <c r="C162" s="40" t="str">
        <f>VLOOKUP(A162,'MASTER KEY'!$A$2:$C1128,3,TRUE)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3">
      <c r="A163" s="27" t="str">
        <f>'MASTER KEY'!A163</f>
        <v>var00167</v>
      </c>
      <c r="B163" t="str">
        <f>VLOOKUP(A163,'MASTER KEY'!$A$2:$B1124,2,FALSE)</f>
        <v>Ceilometer Cloud Height of First Group</v>
      </c>
      <c r="C163" s="40" t="str">
        <f>VLOOKUP(A163,'MASTER KEY'!$A$2:$C1129,3,TRUE)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3">
      <c r="A164" s="27" t="str">
        <f>'MASTER KEY'!A164</f>
        <v>var00168</v>
      </c>
      <c r="B164" t="str">
        <f>VLOOKUP(A164,'MASTER KEY'!$A$2:$B1125,2,FALSE)</f>
        <v>Ceilometer Cloud Amount of Second Group</v>
      </c>
      <c r="C164" s="40" t="str">
        <f>VLOOKUP(A164,'MASTER KEY'!$A$2:$C1130,3,TRUE)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3">
      <c r="A165" s="27" t="str">
        <f>'MASTER KEY'!A165</f>
        <v>var00169</v>
      </c>
      <c r="B165" t="str">
        <f>VLOOKUP(A165,'MASTER KEY'!$A$2:$B1126,2,FALSE)</f>
        <v>Ceilometer Cloud Height of Second Group</v>
      </c>
      <c r="C165" s="40" t="str">
        <f>VLOOKUP(A165,'MASTER KEY'!$A$2:$C1131,3,TRUE)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3">
      <c r="A166" s="27" t="str">
        <f>'MASTER KEY'!A166</f>
        <v>var00170</v>
      </c>
      <c r="B166" t="str">
        <f>VLOOKUP(A166,'MASTER KEY'!$A$2:$B1127,2,FALSE)</f>
        <v>Ceilometer Cloud Amount of Third Group</v>
      </c>
      <c r="C166" s="40" t="str">
        <f>VLOOKUP(A166,'MASTER KEY'!$A$2:$C1132,3,TRUE)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3">
      <c r="A167" s="27" t="str">
        <f>'MASTER KEY'!A167</f>
        <v>var00171</v>
      </c>
      <c r="B167" t="str">
        <f>VLOOKUP(A167,'MASTER KEY'!$A$2:$B1128,2,FALSE)</f>
        <v>Ceilometer Cloud Height of Third Group</v>
      </c>
      <c r="C167" s="40" t="str">
        <f>VLOOKUP(A167,'MASTER KEY'!$A$2:$C1133,3,TRUE)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3">
      <c r="A168" s="27" t="str">
        <f>'MASTER KEY'!A168</f>
        <v>var00172</v>
      </c>
      <c r="B168" t="str">
        <f>VLOOKUP(A168,'MASTER KEY'!$A$2:$B1129,2,FALSE)</f>
        <v>Ceilometer Sky Clear Flag</v>
      </c>
      <c r="C168" s="4">
        <f>VLOOKUP(A168,'MASTER KEY'!$A$2:$C1134,3,TRUE)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3">
      <c r="A169" s="27" t="str">
        <f>'MASTER KEY'!A169</f>
        <v>var00173</v>
      </c>
      <c r="B169" t="str">
        <f>VLOOKUP(A169,'MASTER KEY'!$A$2:$B1130,2,FALSE)</f>
        <v>Horizontal Visibility</v>
      </c>
      <c r="C169" s="40" t="str">
        <f>VLOOKUP(A169,'MASTER KEY'!$A$2:$C1135,3,TRUE)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3">
      <c r="A170" s="27" t="str">
        <f>'MASTER KEY'!A170</f>
        <v>var00174</v>
      </c>
      <c r="B170" t="str">
        <f>VLOOKUP(A170,'MASTER KEY'!$A$2:$B1131,2,FALSE)</f>
        <v>AWS Visibility</v>
      </c>
      <c r="C170" s="40" t="str">
        <f>VLOOKUP(A170,'MASTER KEY'!$A$2:$C1136,3,TRUE)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3">
      <c r="A171" s="27" t="str">
        <f>'MASTER KEY'!A171</f>
        <v>var00175</v>
      </c>
      <c r="B171" t="str">
        <f>VLOOKUP(A171,'MASTER KEY'!$A$2:$B1132,2,FALSE)</f>
        <v>Present Weather in Code</v>
      </c>
      <c r="C171" s="4">
        <f>VLOOKUP(A171,'MASTER KEY'!$A$2:$C1137,3,TRUE)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3">
      <c r="A172" s="27" t="str">
        <f>'MASTER KEY'!A173</f>
        <v>var00177</v>
      </c>
      <c r="B172" t="str">
        <f>VLOOKUP(A172,'MASTER KEY'!$A$2:$B1133,2,FALSE)</f>
        <v>Station Level Pressure</v>
      </c>
      <c r="C172" s="40" t="str">
        <f>VLOOKUP(A172,'MASTER KEY'!$A$2:$C1139,3,TRUE)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3">
      <c r="A173" s="27" t="str">
        <f>'MASTER KEY'!A174</f>
        <v>var00178</v>
      </c>
      <c r="B173" t="str">
        <f>VLOOKUP(A173,'MASTER KEY'!$A$2:$B1134,2,FALSE)</f>
        <v>Chlorophyll Sample Volume</v>
      </c>
      <c r="C173" s="40" t="str">
        <f>VLOOKUP(A173,'MASTER KEY'!$A$2:$C1140,3,TRUE)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3">
      <c r="A174" s="27" t="str">
        <f>'MASTER KEY'!A175</f>
        <v>var00179</v>
      </c>
      <c r="B174" t="str">
        <f>VLOOKUP(A174,'MASTER KEY'!$A$2:$B1135,2,FALSE)</f>
        <v>Bottom Depth</v>
      </c>
      <c r="C174" s="40" t="str">
        <f>VLOOKUP(A174,'MASTER KEY'!$A$2:$C1141,3,TRUE)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3">
      <c r="A175" s="27" t="str">
        <f>'MASTER KEY'!A176</f>
        <v>var00180</v>
      </c>
      <c r="B175" t="str">
        <f>VLOOKUP(A175,'MASTER KEY'!$A$2:$B1136,2,FALSE)</f>
        <v>Water Surface Height</v>
      </c>
      <c r="C175" s="40" t="str">
        <f>VLOOKUP(A175,'MASTER KEY'!$A$2:$C1142,3,TRUE)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3">
      <c r="A176" s="2" t="s">
        <v>423</v>
      </c>
      <c r="B176" t="str">
        <f>VLOOKUP(A176,'MASTER KEY'!$A$2:$B1137,2,FALSE)</f>
        <v>Photosynthetically Active Photon Flux</v>
      </c>
      <c r="C176" s="40" t="str">
        <f>VLOOKUP(A176,'MASTER KEY'!$A$2:$C1143,3,TRUE)</f>
        <v>µmol/m2/s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 x14ac:dyDescent="0.3">
      <c r="A177" s="2" t="s">
        <v>402</v>
      </c>
      <c r="B177" t="str">
        <f>VLOOKUP(A177,'MASTER KEY'!$A$2:$B1138,2,FALSE)</f>
        <v>Tilt</v>
      </c>
      <c r="C177" s="40" t="str">
        <f>VLOOKUP(A177,'MASTER KEY'!$A$2:$C1144,3,TRUE)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 x14ac:dyDescent="0.3">
      <c r="A178" s="2" t="s">
        <v>404</v>
      </c>
      <c r="B178" t="str">
        <f>VLOOKUP(A178,'MASTER KEY'!$A$2:$B1139,2,FALSE)</f>
        <v>Spectral Radiative Flux (WL - 410W)</v>
      </c>
      <c r="C178" s="40" t="str">
        <f>VLOOKUP(A178,'MASTER KEY'!$A$2:$C1145,3,TRUE)</f>
        <v>µW/cm2/nm</v>
      </c>
      <c r="D178" s="11" t="s">
        <v>1167</v>
      </c>
      <c r="E178" s="27" t="s">
        <v>1152</v>
      </c>
      <c r="F178" s="4">
        <v>10</v>
      </c>
    </row>
    <row r="179" spans="1:6" ht="18.75" customHeight="1" x14ac:dyDescent="0.3">
      <c r="A179" s="2" t="s">
        <v>406</v>
      </c>
      <c r="B179" t="str">
        <f>VLOOKUP(A179,'MASTER KEY'!$A$2:$B1140,2,FALSE)</f>
        <v>Spectral Radiative Flux (WL - 440W)</v>
      </c>
      <c r="C179" s="40" t="str">
        <f>VLOOKUP(A179,'MASTER KEY'!$A$2:$C1146,3,TRUE)</f>
        <v>µW/cm2/nm</v>
      </c>
      <c r="D179" s="11" t="s">
        <v>1168</v>
      </c>
      <c r="E179" s="27" t="s">
        <v>1152</v>
      </c>
      <c r="F179" s="4">
        <v>10</v>
      </c>
    </row>
    <row r="180" spans="1:6" ht="18.75" customHeight="1" x14ac:dyDescent="0.3">
      <c r="A180" s="2" t="s">
        <v>408</v>
      </c>
      <c r="B180" t="str">
        <f>VLOOKUP(A180,'MASTER KEY'!$A$2:$B1141,2,FALSE)</f>
        <v>Spectral Radiative Flux (WL - 490W)</v>
      </c>
      <c r="C180" s="40" t="str">
        <f>VLOOKUP(A180,'MASTER KEY'!$A$2:$C1147,3,TRUE)</f>
        <v>µW/cm2/nm</v>
      </c>
      <c r="D180" s="11" t="s">
        <v>1169</v>
      </c>
      <c r="E180" s="27" t="s">
        <v>1152</v>
      </c>
      <c r="F180" s="4">
        <v>10</v>
      </c>
    </row>
    <row r="181" spans="1:6" ht="18.75" customHeight="1" x14ac:dyDescent="0.3">
      <c r="A181" s="2" t="s">
        <v>410</v>
      </c>
      <c r="B181" t="str">
        <f>VLOOKUP(A181,'MASTER KEY'!$A$2:$B1142,2,FALSE)</f>
        <v>Spectral Radiative Flux (WL - 510W)</v>
      </c>
      <c r="C181" s="40" t="str">
        <f>VLOOKUP(A181,'MASTER KEY'!$A$2:$C1148,3,TRUE)</f>
        <v>µW/cm2/nm</v>
      </c>
      <c r="D181" s="11" t="s">
        <v>1170</v>
      </c>
      <c r="E181" s="27" t="s">
        <v>1152</v>
      </c>
      <c r="F181" s="4">
        <v>10</v>
      </c>
    </row>
    <row r="182" spans="1:6" ht="18.75" customHeight="1" x14ac:dyDescent="0.3">
      <c r="A182" s="2" t="s">
        <v>412</v>
      </c>
      <c r="B182" t="str">
        <f>VLOOKUP(A182,'MASTER KEY'!$A$2:$B1143,2,FALSE)</f>
        <v>Spectral Radiative Flux (WL - 550W)</v>
      </c>
      <c r="C182" s="40" t="str">
        <f>VLOOKUP(A182,'MASTER KEY'!$A$2:$C1149,3,TRUE)</f>
        <v>µW/cm2/nm</v>
      </c>
      <c r="D182" s="11" t="s">
        <v>1171</v>
      </c>
      <c r="E182" s="27" t="s">
        <v>1152</v>
      </c>
      <c r="F182" s="4">
        <v>10</v>
      </c>
    </row>
    <row r="183" spans="1:6" ht="18.75" customHeight="1" x14ac:dyDescent="0.3">
      <c r="A183" s="2" t="s">
        <v>414</v>
      </c>
      <c r="B183" t="str">
        <f>VLOOKUP(A183,'MASTER KEY'!$A$2:$B1144,2,FALSE)</f>
        <v>Spectral Radiative Flux (WL - 590W)</v>
      </c>
      <c r="C183" s="40" t="str">
        <f>VLOOKUP(A183,'MASTER KEY'!$A$2:$C1150,3,TRUE)</f>
        <v>µW/cm2/nm</v>
      </c>
      <c r="D183" s="11" t="s">
        <v>1172</v>
      </c>
      <c r="E183" s="27" t="s">
        <v>1152</v>
      </c>
      <c r="F183" s="4">
        <v>10</v>
      </c>
    </row>
    <row r="184" spans="1:6" ht="18.75" customHeight="1" x14ac:dyDescent="0.3">
      <c r="A184" s="2" t="s">
        <v>417</v>
      </c>
      <c r="B184" t="str">
        <f>VLOOKUP(A184,'MASTER KEY'!$A$2:$B1145,2,FALSE)</f>
        <v>Spectral Radiative Flux (WL - 635W)</v>
      </c>
      <c r="C184" s="40" t="str">
        <f>VLOOKUP(A184,'MASTER KEY'!$A$2:$C1151,3,TRUE)</f>
        <v>µW/cm2/nm</v>
      </c>
      <c r="D184" s="11" t="s">
        <v>1173</v>
      </c>
      <c r="E184" s="27" t="s">
        <v>1152</v>
      </c>
      <c r="F184" s="4">
        <v>10</v>
      </c>
    </row>
    <row r="185" spans="1:6" ht="18.75" customHeight="1" x14ac:dyDescent="0.3">
      <c r="A185" s="2" t="s">
        <v>419</v>
      </c>
      <c r="B185" t="str">
        <f>VLOOKUP(A185,'MASTER KEY'!$A$2:$B1146,2,FALSE)</f>
        <v>Spectral Radiative Flux (WL - 660W)</v>
      </c>
      <c r="C185" s="40" t="str">
        <f>VLOOKUP(A185,'MASTER KEY'!$A$2:$C1152,3,TRUE)</f>
        <v>µW/cm2/nm</v>
      </c>
      <c r="D185" s="11" t="s">
        <v>1174</v>
      </c>
      <c r="E185" s="27" t="s">
        <v>1152</v>
      </c>
      <c r="F185" s="4">
        <v>10</v>
      </c>
    </row>
    <row r="186" spans="1:6" ht="18.75" customHeight="1" x14ac:dyDescent="0.3">
      <c r="A186" s="2" t="s">
        <v>421</v>
      </c>
      <c r="B186" t="str">
        <f>VLOOKUP(A186,'MASTER KEY'!$A$2:$B1147,2,FALSE)</f>
        <v>Spectral Radiative Flux (WL - 700W)</v>
      </c>
      <c r="C186" s="40" t="str">
        <f>VLOOKUP(A186,'MASTER KEY'!$A$2:$C1153,3,TRUE)</f>
        <v>µW/cm2/nm</v>
      </c>
      <c r="D186" s="11" t="s">
        <v>1175</v>
      </c>
      <c r="E186" s="27" t="s">
        <v>1152</v>
      </c>
      <c r="F186" s="4">
        <v>10</v>
      </c>
    </row>
    <row r="187" spans="1:6" ht="18.75" customHeight="1" x14ac:dyDescent="0.3">
      <c r="A187" s="2" t="s">
        <v>836</v>
      </c>
      <c r="B187" t="str">
        <f>VLOOKUP(A187,'MASTER KEY'!$A$2:$B1148,2,FALSE)</f>
        <v>ACCELERATIONX</v>
      </c>
      <c r="C187" s="40" t="str">
        <f>VLOOKUP(A187,'MASTER KEY'!$A$2:$C1154,3,TRUE)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 x14ac:dyDescent="0.3">
      <c r="A188" s="2" t="s">
        <v>838</v>
      </c>
      <c r="B188" t="str">
        <f>VLOOKUP(A188,'MASTER KEY'!$A$2:$B1149,2,FALSE)</f>
        <v>ACCELERATIONY</v>
      </c>
      <c r="C188" s="40" t="str">
        <f>VLOOKUP(A188,'MASTER KEY'!$A$2:$C1155,3,TRUE)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 x14ac:dyDescent="0.3">
      <c r="A189" s="2" t="s">
        <v>840</v>
      </c>
      <c r="B189" t="str">
        <f>VLOOKUP(A189,'MASTER KEY'!$A$2:$B1150,2,FALSE)</f>
        <v>ACCELERATIONZ</v>
      </c>
      <c r="C189" s="40" t="str">
        <f>VLOOKUP(A189,'MASTER KEY'!$A$2:$C1156,3,TRUE)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 x14ac:dyDescent="0.3">
      <c r="A190" s="2" t="s">
        <v>892</v>
      </c>
      <c r="B190" t="str">
        <f>VLOOKUP(A190,'MASTER KEY'!$A$2:$B1151,2,FALSE)</f>
        <v>AMPLITUDE1</v>
      </c>
      <c r="C190" s="40" t="str">
        <f>VLOOKUP(A190,'MASTER KEY'!$A$2:$C1157,3,TRUE)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 x14ac:dyDescent="0.3">
      <c r="A191" s="2" t="s">
        <v>894</v>
      </c>
      <c r="B191" t="str">
        <f>VLOOKUP(A191,'MASTER KEY'!$A$2:$B1152,2,FALSE)</f>
        <v>AMPLITUDE2</v>
      </c>
      <c r="C191" s="40" t="str">
        <f>VLOOKUP(A191,'MASTER KEY'!$A$2:$C1158,3,TRUE)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 x14ac:dyDescent="0.3">
      <c r="A192" s="2" t="s">
        <v>896</v>
      </c>
      <c r="B192" t="str">
        <f>VLOOKUP(A192,'MASTER KEY'!$A$2:$B1153,2,FALSE)</f>
        <v>AMPLITUDE3</v>
      </c>
      <c r="C192" s="40" t="str">
        <f>VLOOKUP(A192,'MASTER KEY'!$A$2:$C1159,3,TRUE)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 x14ac:dyDescent="0.3">
      <c r="A193" s="2" t="s">
        <v>897</v>
      </c>
      <c r="B193" t="str">
        <f>VLOOKUP(A193,'MASTER KEY'!$A$2:$B1154,2,FALSE)</f>
        <v>CELL</v>
      </c>
      <c r="C193" s="40" t="str">
        <f>VLOOKUP(A193,'MASTER KEY'!$A$2:$C1160,3,TRUE)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3">
      <c r="A194" s="2" t="s">
        <v>900</v>
      </c>
      <c r="B194" t="str">
        <f>VLOOKUP(A194,'MASTER KEY'!$A$2:$B1155,2,FALSE)</f>
        <v>DENSITY ANOMALY</v>
      </c>
      <c r="C194" s="40" t="str">
        <f>VLOOKUP(A194,'MASTER KEY'!$A$2:$C1161,3,TRUE)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 x14ac:dyDescent="0.3">
      <c r="A195" s="2" t="s">
        <v>317</v>
      </c>
      <c r="B195" t="str">
        <f>VLOOKUP(A195,'MASTER KEY'!$A$2:$B1156,2,FALSE)</f>
        <v>HEADING</v>
      </c>
      <c r="C195" s="40" t="str">
        <f>VLOOKUP(A195,'MASTER KEY'!$A$2:$C1162,3,TRUE)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 x14ac:dyDescent="0.3">
      <c r="A196" s="2" t="s">
        <v>903</v>
      </c>
      <c r="B196" t="str">
        <f>VLOOKUP(A196,'MASTER KEY'!$A$2:$B1157,2,FALSE)</f>
        <v>LOWER_UCUR</v>
      </c>
      <c r="C196" s="40" t="str">
        <f>VLOOKUP(A196,'MASTER KEY'!$A$2:$C1163,3,TRUE)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 x14ac:dyDescent="0.3">
      <c r="A197" s="2" t="s">
        <v>905</v>
      </c>
      <c r="B197" t="str">
        <f>VLOOKUP(A197,'MASTER KEY'!$A$2:$B1158,2,FALSE)</f>
        <v>LOWER_VCUR</v>
      </c>
      <c r="C197" s="40" t="str">
        <f>VLOOKUP(A197,'MASTER KEY'!$A$2:$C1164,3,TRUE)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 x14ac:dyDescent="0.3">
      <c r="A198" s="2" t="s">
        <v>907</v>
      </c>
      <c r="B198" t="str">
        <f>VLOOKUP(A198,'MASTER KEY'!$A$2:$B1159,2,FALSE)</f>
        <v>MIDDLE_UCUR</v>
      </c>
      <c r="C198" s="40" t="str">
        <f>VLOOKUP(A198,'MASTER KEY'!$A$2:$C1165,3,TRUE)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 x14ac:dyDescent="0.3">
      <c r="A199" s="2" t="s">
        <v>909</v>
      </c>
      <c r="B199" t="str">
        <f>VLOOKUP(A199,'MASTER KEY'!$A$2:$B1160,2,FALSE)</f>
        <v>MIDDLE_VCUR</v>
      </c>
      <c r="C199" s="40" t="str">
        <f>VLOOKUP(A199,'MASTER KEY'!$A$2:$C1166,3,TRUE)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 x14ac:dyDescent="0.3">
      <c r="A200" s="2" t="s">
        <v>319</v>
      </c>
      <c r="B200" t="str">
        <f>VLOOKUP(A200,'MASTER KEY'!$A$2:$B1161,2,FALSE)</f>
        <v>Pitch</v>
      </c>
      <c r="C200" s="40" t="str">
        <f>VLOOKUP(A200,'MASTER KEY'!$A$2:$C1167,3,TRUE)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 x14ac:dyDescent="0.3">
      <c r="A201" s="2" t="s">
        <v>502</v>
      </c>
      <c r="B201" t="str">
        <f>VLOOKUP(A201,'MASTER KEY'!$A$2:$B1162,2,FALSE)</f>
        <v>PRESSURE</v>
      </c>
      <c r="C201" s="40" t="str">
        <f>VLOOKUP(A201,'MASTER KEY'!$A$2:$C1168,3,TRUE)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 x14ac:dyDescent="0.3">
      <c r="A202" s="2" t="s">
        <v>832</v>
      </c>
      <c r="B202" t="str">
        <f>VLOOKUP(A202,'MASTER KEY'!$A$2:$B1163,2,FALSE)</f>
        <v>PRESSURE_SENSOR_DEPTH</v>
      </c>
      <c r="C202" s="40" t="str">
        <f>VLOOKUP(A202,'MASTER KEY'!$A$2:$C1169,3,TRUE)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 x14ac:dyDescent="0.3">
      <c r="A203" s="2" t="s">
        <v>321</v>
      </c>
      <c r="B203" t="str">
        <f>VLOOKUP(A203,'MASTER KEY'!$A$2:$B1164,2,FALSE)</f>
        <v>ROLL</v>
      </c>
      <c r="C203" s="40" t="str">
        <f>VLOOKUP(A203,'MASTER KEY'!$A$2:$C1170,3,TRUE)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 x14ac:dyDescent="0.3">
      <c r="A204" s="2" t="s">
        <v>827</v>
      </c>
      <c r="B204" t="str">
        <f>VLOOKUP(A204,'MASTER KEY'!$A$2:$B1165,2,FALSE)</f>
        <v>SPEED_OF_SOUND</v>
      </c>
      <c r="C204" s="40" t="str">
        <f>VLOOKUP(A204,'MASTER KEY'!$A$2:$C1171,3,TRUE)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 x14ac:dyDescent="0.3">
      <c r="A205" s="2" t="s">
        <v>821</v>
      </c>
      <c r="B205" t="str">
        <f>VLOOKUP(A205,'MASTER KEY'!$A$2:$B1166,2,FALSE)</f>
        <v>UCUR (eastward velocity)</v>
      </c>
      <c r="C205" s="40" t="str">
        <f>VLOOKUP(A205,'MASTER KEY'!$A$2:$C1172,3,TRUE)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 x14ac:dyDescent="0.3">
      <c r="A206" s="2" t="s">
        <v>913</v>
      </c>
      <c r="B206" t="str">
        <f>VLOOKUP(A206,'MASTER KEY'!$A$2:$B1167,2,FALSE)</f>
        <v>UPPER_UCUR</v>
      </c>
      <c r="C206" s="40" t="str">
        <f>VLOOKUP(A206,'MASTER KEY'!$A$2:$C1173,3,TRUE)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 x14ac:dyDescent="0.3">
      <c r="A207" s="2" t="s">
        <v>915</v>
      </c>
      <c r="B207" t="str">
        <f>VLOOKUP(A207,'MASTER KEY'!$A$2:$B1168,2,FALSE)</f>
        <v>UPPER_VCUR</v>
      </c>
      <c r="C207" s="40" t="str">
        <f>VLOOKUP(A207,'MASTER KEY'!$A$2:$C1174,3,TRUE)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 x14ac:dyDescent="0.3">
      <c r="A208" s="2" t="s">
        <v>823</v>
      </c>
      <c r="B208" t="str">
        <f>VLOOKUP(A208,'MASTER KEY'!$A$2:$B1169,2,FALSE)</f>
        <v>VCUR (northward velocity)</v>
      </c>
      <c r="C208" s="40" t="str">
        <f>VLOOKUP(A208,'MASTER KEY'!$A$2:$C1175,3,TRUE)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 x14ac:dyDescent="0.3">
      <c r="A209" s="2" t="s">
        <v>917</v>
      </c>
      <c r="B209" t="str">
        <f>VLOOKUP(A209,'MASTER KEY'!$A$2:$B1170,2,FALSE)</f>
        <v>WCUR</v>
      </c>
      <c r="C209" s="40" t="str">
        <f>VLOOKUP(A209,'MASTER KEY'!$A$2:$C1176,3,TRUE)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 x14ac:dyDescent="0.3">
      <c r="A210" s="2" t="s">
        <v>658</v>
      </c>
      <c r="B210" t="str">
        <f>VLOOKUP(A210,'MASTER KEY'!$A$2:$B1171,2,FALSE)</f>
        <v>Light Attenuation Coefficient</v>
      </c>
      <c r="C210" s="40" t="str">
        <f>VLOOKUP(A210,'MASTER KEY'!$A$2:$C1177,3,TRUE)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 x14ac:dyDescent="0.3">
      <c r="A211" s="2" t="s">
        <v>523</v>
      </c>
      <c r="B211" t="str">
        <f>VLOOKUP(A211,'MASTER KEY'!$A$2:$B1173,2,FALSE)</f>
        <v>Density</v>
      </c>
      <c r="C211" s="40" t="str">
        <f>VLOOKUP(A211,'MASTER KEY'!$A$2:$C1179,3,TRUE)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 x14ac:dyDescent="0.3">
      <c r="A212" s="2" t="s">
        <v>690</v>
      </c>
      <c r="B212" t="str">
        <f>VLOOKUP(A212,'MASTER KEY'!$A$2:$B1174,2,FALSE)</f>
        <v>Fluorescence</v>
      </c>
      <c r="C212" s="40" t="str">
        <f>VLOOKUP(A212,'MASTER KEY'!$A$2:$C1180,3,TRUE)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 x14ac:dyDescent="0.3">
      <c r="A213" s="2" t="s">
        <v>553</v>
      </c>
      <c r="B213" t="str">
        <f>VLOOKUP(A213,'MASTER KEY'!$A$2:$B1175,2,FALSE)</f>
        <v>Prochlorococcus</v>
      </c>
      <c r="C213" s="40" t="str">
        <f>VLOOKUP(A213,'MASTER KEY'!$A$2:$C1181,3,TRUE)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 x14ac:dyDescent="0.3">
      <c r="A214" s="2" t="s">
        <v>556</v>
      </c>
      <c r="B214" t="str">
        <f>VLOOKUP(A214,'MASTER KEY'!$A$2:$B1176,2,FALSE)</f>
        <v>Synechococcus</v>
      </c>
      <c r="C214" s="40" t="str">
        <f>VLOOKUP(A214,'MASTER KEY'!$A$2:$C1182,3,TRUE)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 x14ac:dyDescent="0.3">
      <c r="A215" s="2" t="s">
        <v>559</v>
      </c>
      <c r="B215" t="str">
        <f>VLOOKUP(A215,'MASTER KEY'!$A$2:$B1177,2,FALSE)</f>
        <v>Picoeukaryotes</v>
      </c>
      <c r="C215" s="40" t="str">
        <f>VLOOKUP(A215,'MASTER KEY'!$A$2:$C1183,3,TRUE)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 x14ac:dyDescent="0.3">
      <c r="A216" s="2" t="s">
        <v>562</v>
      </c>
      <c r="B216" t="str">
        <f>VLOOKUP(A216,'MASTER KEY'!$A$2:$B1178,2,FALSE)</f>
        <v>Allo</v>
      </c>
      <c r="C216" s="40" t="str">
        <f>VLOOKUP(A216,'MASTER KEY'!$A$2:$C1184,3,TRUE)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 x14ac:dyDescent="0.3">
      <c r="A217" s="2" t="s">
        <v>564</v>
      </c>
      <c r="B217" t="str">
        <f>VLOOKUP(A217,'MASTER KEY'!$A$2:$B1179,2,FALSE)</f>
        <v>AlphaBetaCar</v>
      </c>
      <c r="C217" s="40" t="str">
        <f>VLOOKUP(A217,'MASTER KEY'!$A$2:$C1185,3,TRUE)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 x14ac:dyDescent="0.3">
      <c r="A218" s="2" t="s">
        <v>566</v>
      </c>
      <c r="B218" t="str">
        <f>VLOOKUP(A218,'MASTER KEY'!$A$2:$B1180,2,FALSE)</f>
        <v>Anth</v>
      </c>
      <c r="C218" s="40" t="str">
        <f>VLOOKUP(A218,'MASTER KEY'!$A$2:$C1186,3,TRUE)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 x14ac:dyDescent="0.3">
      <c r="A219" s="2" t="s">
        <v>568</v>
      </c>
      <c r="B219" t="str">
        <f>VLOOKUP(A219,'MASTER KEY'!$A$2:$B1181,2,FALSE)</f>
        <v>Asta</v>
      </c>
      <c r="C219" s="40" t="str">
        <f>VLOOKUP(A219,'MASTER KEY'!$A$2:$C1187,3,TRUE)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 x14ac:dyDescent="0.3">
      <c r="A220" s="2" t="s">
        <v>570</v>
      </c>
      <c r="B220" t="str">
        <f>VLOOKUP(A220,'MASTER KEY'!$A$2:$B1182,2,FALSE)</f>
        <v>BetaBetaCar</v>
      </c>
      <c r="C220" s="40" t="str">
        <f>VLOOKUP(A220,'MASTER KEY'!$A$2:$C1188,3,TRUE)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 x14ac:dyDescent="0.3">
      <c r="A221" s="2" t="s">
        <v>572</v>
      </c>
      <c r="B221" t="str">
        <f>VLOOKUP(A221,'MASTER KEY'!$A$2:$B1183,2,FALSE)</f>
        <v>BetaEpiCar</v>
      </c>
      <c r="C221" s="40" t="str">
        <f>VLOOKUP(A221,'MASTER KEY'!$A$2:$C1189,3,TRUE)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 x14ac:dyDescent="0.3">
      <c r="A222" s="2" t="s">
        <v>574</v>
      </c>
      <c r="B222" t="str">
        <f>VLOOKUP(A222,'MASTER KEY'!$A$2:$B1184,2,FALSE)</f>
        <v>Butfuco</v>
      </c>
      <c r="C222" s="40" t="str">
        <f>VLOOKUP(A222,'MASTER KEY'!$A$2:$C1190,3,TRUE)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 x14ac:dyDescent="0.3">
      <c r="A223" s="2" t="s">
        <v>576</v>
      </c>
      <c r="B223" t="str">
        <f>VLOOKUP(A223,'MASTER KEY'!$A$2:$B1185,2,FALSE)</f>
        <v>Cantha</v>
      </c>
      <c r="C223" s="40" t="str">
        <f>VLOOKUP(A223,'MASTER KEY'!$A$2:$C1191,3,TRUE)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 x14ac:dyDescent="0.3">
      <c r="A224" s="2" t="s">
        <v>578</v>
      </c>
      <c r="B224" t="str">
        <f>VLOOKUP(A224,'MASTER KEY'!$A$2:$B1186,2,FALSE)</f>
        <v>CphlA</v>
      </c>
      <c r="C224" s="40" t="str">
        <f>VLOOKUP(A224,'MASTER KEY'!$A$2:$C1192,3,TRUE)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 x14ac:dyDescent="0.3">
      <c r="A225" s="2" t="s">
        <v>580</v>
      </c>
      <c r="B225" t="str">
        <f>VLOOKUP(A225,'MASTER KEY'!$A$2:$B1187,2,FALSE)</f>
        <v>CphlB</v>
      </c>
      <c r="C225" s="40" t="str">
        <f>VLOOKUP(A225,'MASTER KEY'!$A$2:$C1193,3,TRUE)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 x14ac:dyDescent="0.3">
      <c r="A226" s="2" t="s">
        <v>582</v>
      </c>
      <c r="B226" t="str">
        <f>VLOOKUP(A226,'MASTER KEY'!$A$2:$B1188,2,FALSE)</f>
        <v>CphlC1</v>
      </c>
      <c r="C226" s="40" t="str">
        <f>VLOOKUP(A226,'MASTER KEY'!$A$2:$C1194,3,TRUE)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 x14ac:dyDescent="0.3">
      <c r="A227" s="2" t="s">
        <v>584</v>
      </c>
      <c r="B227" t="str">
        <f>VLOOKUP(A227,'MASTER KEY'!$A$2:$B1189,2,FALSE)</f>
        <v>CphlC2</v>
      </c>
      <c r="C227" s="40" t="str">
        <f>VLOOKUP(A227,'MASTER KEY'!$A$2:$C1195,3,TRUE)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 x14ac:dyDescent="0.3">
      <c r="A228" s="2" t="s">
        <v>586</v>
      </c>
      <c r="B228" t="str">
        <f>VLOOKUP(A228,'MASTER KEY'!$A$2:$B1190,2,FALSE)</f>
        <v>CphlC3</v>
      </c>
      <c r="C228" s="40" t="str">
        <f>VLOOKUP(A228,'MASTER KEY'!$A$2:$C1196,3,TRUE)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 x14ac:dyDescent="0.3">
      <c r="A229" s="2" t="s">
        <v>588</v>
      </c>
      <c r="B229" t="str">
        <f>VLOOKUP(A229,'MASTER KEY'!$A$2:$B1191,2,FALSE)</f>
        <v>CphlC1C2</v>
      </c>
      <c r="C229" s="40" t="str">
        <f>VLOOKUP(A229,'MASTER KEY'!$A$2:$C1197,3,TRUE)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 x14ac:dyDescent="0.3">
      <c r="A230" s="2" t="s">
        <v>590</v>
      </c>
      <c r="B230" t="str">
        <f>VLOOKUP(A230,'MASTER KEY'!$A$2:$B1192,2,FALSE)</f>
        <v>CphlideA</v>
      </c>
      <c r="C230" s="40" t="str">
        <f>VLOOKUP(A230,'MASTER KEY'!$A$2:$C1198,3,TRUE)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 x14ac:dyDescent="0.3">
      <c r="A231" s="2" t="s">
        <v>592</v>
      </c>
      <c r="B231" t="str">
        <f>VLOOKUP(A231,'MASTER KEY'!$A$2:$B1193,2,FALSE)</f>
        <v>Diadchr</v>
      </c>
      <c r="C231" s="40" t="str">
        <f>VLOOKUP(A231,'MASTER KEY'!$A$2:$C1199,3,TRUE)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 x14ac:dyDescent="0.3">
      <c r="A232" s="2" t="s">
        <v>594</v>
      </c>
      <c r="B232" t="str">
        <f>VLOOKUP(A232,'MASTER KEY'!$A$2:$B1194,2,FALSE)</f>
        <v>Diadino</v>
      </c>
      <c r="C232" s="40" t="str">
        <f>VLOOKUP(A232,'MASTER KEY'!$A$2:$C1200,3,TRUE)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 x14ac:dyDescent="0.3">
      <c r="A233" s="2" t="s">
        <v>596</v>
      </c>
      <c r="B233" t="str">
        <f>VLOOKUP(A233,'MASTER KEY'!$A$2:$B1195,2,FALSE)</f>
        <v>Diato</v>
      </c>
      <c r="C233" s="40" t="str">
        <f>VLOOKUP(A233,'MASTER KEY'!$A$2:$C1201,3,TRUE)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 x14ac:dyDescent="0.3">
      <c r="A234" s="2" t="s">
        <v>598</v>
      </c>
      <c r="B234" t="str">
        <f>VLOOKUP(A234,'MASTER KEY'!$A$2:$B1196,2,FALSE)</f>
        <v>Dino</v>
      </c>
      <c r="C234" s="40" t="str">
        <f>VLOOKUP(A234,'MASTER KEY'!$A$2:$C1202,3,TRUE)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 x14ac:dyDescent="0.3">
      <c r="A235" s="2" t="s">
        <v>600</v>
      </c>
      <c r="B235" t="str">
        <f>VLOOKUP(A235,'MASTER KEY'!$A$2:$B1197,2,FALSE)</f>
        <v>DvCphlA+CphlA</v>
      </c>
      <c r="C235" s="40" t="str">
        <f>VLOOKUP(A235,'MASTER KEY'!$A$2:$C1203,3,TRUE)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 x14ac:dyDescent="0.3">
      <c r="A236" s="2" t="s">
        <v>602</v>
      </c>
      <c r="B236" t="str">
        <f>VLOOKUP(A236,'MASTER KEY'!$A$2:$B1198,2,FALSE)</f>
        <v>DvCphlA</v>
      </c>
      <c r="C236" s="40" t="str">
        <f>VLOOKUP(A236,'MASTER KEY'!$A$2:$C1204,3,TRUE)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 x14ac:dyDescent="0.3">
      <c r="A237" s="2" t="s">
        <v>604</v>
      </c>
      <c r="B237" t="str">
        <f>VLOOKUP(A237,'MASTER KEY'!$A$2:$B1199,2,FALSE)</f>
        <v>DvCphlB+CphlB</v>
      </c>
      <c r="C237" s="40" t="str">
        <f>VLOOKUP(A237,'MASTER KEY'!$A$2:$C1205,3,TRUE)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 x14ac:dyDescent="0.3">
      <c r="A238" s="2" t="s">
        <v>606</v>
      </c>
      <c r="B238" t="str">
        <f>VLOOKUP(A238,'MASTER KEY'!$A$2:$B1200,2,FALSE)</f>
        <v>DvCphlB</v>
      </c>
      <c r="C238" s="40" t="str">
        <f>VLOOKUP(A238,'MASTER KEY'!$A$2:$C1206,3,TRUE)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 x14ac:dyDescent="0.3">
      <c r="A239" s="2" t="s">
        <v>608</v>
      </c>
      <c r="B239" t="str">
        <f>VLOOKUP(A239,'MASTER KEY'!$A$2:$B1201,2,FALSE)</f>
        <v>Echin</v>
      </c>
      <c r="C239" s="40" t="str">
        <f>VLOOKUP(A239,'MASTER KEY'!$A$2:$C1207,3,TRUE)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 x14ac:dyDescent="0.3">
      <c r="A240" s="2" t="s">
        <v>610</v>
      </c>
      <c r="B240" t="str">
        <f>VLOOKUP(A240,'MASTER KEY'!$A$2:$B1202,2,FALSE)</f>
        <v>Fuco</v>
      </c>
      <c r="C240" s="40" t="str">
        <f>VLOOKUP(A240,'MASTER KEY'!$A$2:$C1208,3,TRUE)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 x14ac:dyDescent="0.3">
      <c r="A241" s="2" t="s">
        <v>612</v>
      </c>
      <c r="B241" t="str">
        <f>VLOOKUP(A241,'MASTER KEY'!$A$2:$B1203,2,FALSE)</f>
        <v>Gyro</v>
      </c>
      <c r="C241" s="40" t="str">
        <f>VLOOKUP(A241,'MASTER KEY'!$A$2:$C1209,3,TRUE)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 x14ac:dyDescent="0.3">
      <c r="A242" s="2" t="s">
        <v>614</v>
      </c>
      <c r="B242" t="str">
        <f>VLOOKUP(A242,'MASTER KEY'!$A$2:$B1204,2,FALSE)</f>
        <v>Hexfuco</v>
      </c>
      <c r="C242" s="40" t="str">
        <f>VLOOKUP(A242,'MASTER KEY'!$A$2:$C1210,3,TRUE)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 x14ac:dyDescent="0.3">
      <c r="A243" s="2" t="s">
        <v>616</v>
      </c>
      <c r="B243" t="str">
        <f>VLOOKUP(A243,'MASTER KEY'!$A$2:$B1205,2,FALSE)</f>
        <v>Ketohexfuco</v>
      </c>
      <c r="C243" s="40" t="str">
        <f>VLOOKUP(A243,'MASTER KEY'!$A$2:$C1211,3,TRUE)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 x14ac:dyDescent="0.3">
      <c r="A244" s="2" t="s">
        <v>618</v>
      </c>
      <c r="B244" t="str">
        <f>VLOOKUP(A244,'MASTER KEY'!$A$2:$B1206,2,FALSE)</f>
        <v>Lut</v>
      </c>
      <c r="C244" s="40" t="str">
        <f>VLOOKUP(A244,'MASTER KEY'!$A$2:$C1212,3,TRUE)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 x14ac:dyDescent="0.3">
      <c r="A245" s="2" t="s">
        <v>620</v>
      </c>
      <c r="B245" t="str">
        <f>VLOOKUP(A245,'MASTER KEY'!$A$2:$B1207,2,FALSE)</f>
        <v>Lyco</v>
      </c>
      <c r="C245" s="40" t="str">
        <f>VLOOKUP(A245,'MASTER KEY'!$A$2:$C1213,3,TRUE)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 x14ac:dyDescent="0.3">
      <c r="A246" s="2" t="s">
        <v>622</v>
      </c>
      <c r="B246" t="str">
        <f>VLOOKUP(A246,'MASTER KEY'!$A$2:$B1208,2,FALSE)</f>
        <v>MgDvp</v>
      </c>
      <c r="C246" s="40" t="str">
        <f>VLOOKUP(A246,'MASTER KEY'!$A$2:$C1214,3,TRUE)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 x14ac:dyDescent="0.3">
      <c r="A247" s="2" t="s">
        <v>624</v>
      </c>
      <c r="B247" t="str">
        <f>VLOOKUP(A247,'MASTER KEY'!$A$2:$B1209,2,FALSE)</f>
        <v>Neo</v>
      </c>
      <c r="C247" s="40" t="str">
        <f>VLOOKUP(A247,'MASTER KEY'!$A$2:$C1215,3,TRUE)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 x14ac:dyDescent="0.3">
      <c r="A248" s="2" t="s">
        <v>626</v>
      </c>
      <c r="B248" t="str">
        <f>VLOOKUP(A248,'MASTER KEY'!$A$2:$B1210,2,FALSE)</f>
        <v>Perid</v>
      </c>
      <c r="C248" s="40" t="str">
        <f>VLOOKUP(A248,'MASTER KEY'!$A$2:$C1216,3,TRUE)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 x14ac:dyDescent="0.3">
      <c r="A249" s="2" t="s">
        <v>628</v>
      </c>
      <c r="B249" t="str">
        <f>VLOOKUP(A249,'MASTER KEY'!$A$2:$B1211,2,FALSE)</f>
        <v>PhideA</v>
      </c>
      <c r="C249" s="40" t="str">
        <f>VLOOKUP(A249,'MASTER KEY'!$A$2:$C1217,3,TRUE)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 x14ac:dyDescent="0.3">
      <c r="A250" s="2" t="s">
        <v>630</v>
      </c>
      <c r="B250" t="str">
        <f>VLOOKUP(A250,'MASTER KEY'!$A$2:$B1212,2,FALSE)</f>
        <v>PhytinA</v>
      </c>
      <c r="C250" s="40" t="str">
        <f>VLOOKUP(A250,'MASTER KEY'!$A$2:$C1218,3,TRUE)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 x14ac:dyDescent="0.3">
      <c r="A251" s="2" t="s">
        <v>632</v>
      </c>
      <c r="B251" t="str">
        <f>VLOOKUP(A251,'MASTER KEY'!$A$2:$B1213,2,FALSE)</f>
        <v>PhytinB</v>
      </c>
      <c r="C251" s="40" t="str">
        <f>VLOOKUP(A251,'MASTER KEY'!$A$2:$C1219,3,TRUE)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 x14ac:dyDescent="0.3">
      <c r="A252" s="2" t="s">
        <v>634</v>
      </c>
      <c r="B252" t="str">
        <f>VLOOKUP(A252,'MASTER KEY'!$A$2:$B1214,2,FALSE)</f>
        <v>Pras</v>
      </c>
      <c r="C252" s="40" t="str">
        <f>VLOOKUP(A252,'MASTER KEY'!$A$2:$C1220,3,TRUE)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 x14ac:dyDescent="0.3">
      <c r="A253" s="2" t="s">
        <v>636</v>
      </c>
      <c r="B253" t="str">
        <f>VLOOKUP(A253,'MASTER KEY'!$A$2:$B1215,2,FALSE)</f>
        <v>PyrophideA</v>
      </c>
      <c r="C253" s="40" t="str">
        <f>VLOOKUP(A253,'MASTER KEY'!$A$2:$C1221,3,TRUE)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 x14ac:dyDescent="0.3">
      <c r="A254" s="2" t="s">
        <v>638</v>
      </c>
      <c r="B254" t="str">
        <f>VLOOKUP(A254,'MASTER KEY'!$A$2:$B1216,2,FALSE)</f>
        <v>PyrophytinA</v>
      </c>
      <c r="C254" s="40" t="str">
        <f>VLOOKUP(A254,'MASTER KEY'!$A$2:$C1222,3,TRUE)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 x14ac:dyDescent="0.3">
      <c r="A255" s="2" t="s">
        <v>640</v>
      </c>
      <c r="B255" t="str">
        <f>VLOOKUP(A255,'MASTER KEY'!$A$2:$B1217,2,FALSE)</f>
        <v>Viola</v>
      </c>
      <c r="C255" s="40" t="str">
        <f>VLOOKUP(A255,'MASTER KEY'!$A$2:$C1223,3,TRUE)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 x14ac:dyDescent="0.3">
      <c r="A256" s="2" t="s">
        <v>642</v>
      </c>
      <c r="B256" t="str">
        <f>VLOOKUP(A256,'MASTER KEY'!$A$2:$B1218,2,FALSE)</f>
        <v>Zea</v>
      </c>
      <c r="C256" s="40" t="str">
        <f>VLOOKUP(A256,'MASTER KEY'!$A$2:$C1224,3,TRUE)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 x14ac:dyDescent="0.3">
      <c r="A257" s="2" t="s">
        <v>540</v>
      </c>
      <c r="B257" t="str">
        <f>VLOOKUP(A257,'MASTER KEY'!$A$2:$B1219,2,FALSE)</f>
        <v>Nitrite</v>
      </c>
      <c r="C257" s="40" t="str">
        <f>VLOOKUP(A257,'MASTER KEY'!$A$2:$C1225,3,TRUE)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 x14ac:dyDescent="0.3">
      <c r="A258" s="2" t="s">
        <v>547</v>
      </c>
      <c r="B258" t="str">
        <f>VLOOKUP(A258,'MASTER KEY'!$A$2:$B1220,2,FALSE)</f>
        <v>TSSorganic</v>
      </c>
      <c r="C258" s="40" t="str">
        <f>VLOOKUP(A258,'MASTER KEY'!$A$2:$C1226,3,TRUE)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 x14ac:dyDescent="0.3">
      <c r="A259" s="2" t="s">
        <v>549</v>
      </c>
      <c r="B259" t="str">
        <f>VLOOKUP(A259,'MASTER KEY'!$A$2:$B1221,2,FALSE)</f>
        <v>TSSinorganic</v>
      </c>
      <c r="C259" s="40" t="str">
        <f>VLOOKUP(A259,'MASTER KEY'!$A$2:$C1227,3,TRUE)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 x14ac:dyDescent="0.3">
      <c r="A260" s="2" t="s">
        <v>529</v>
      </c>
      <c r="B260" t="str">
        <f>VLOOKUP(A260,'MASTER KEY'!$A$2:$B1222,2,FALSE)</f>
        <v>Dissolved Inorganic Carbon</v>
      </c>
      <c r="C260" s="40" t="str">
        <f>VLOOKUP(A260,'MASTER KEY'!$A$2:$C1228,3,TRUE)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 x14ac:dyDescent="0.3">
      <c r="A261" s="2" t="s">
        <v>250</v>
      </c>
      <c r="B261" t="str">
        <f>VLOOKUP(A261,'MASTER KEY'!$A$2:$B1223,2,FALSE)</f>
        <v>Significant Wave Height</v>
      </c>
      <c r="C261" s="40" t="str">
        <f>VLOOKUP(A261,'MASTER KEY'!$A$2:$C1229,3,TRUE)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3">
      <c r="A262" s="2" t="s">
        <v>248</v>
      </c>
      <c r="B262" t="str">
        <f>VLOOKUP(A262,'MASTER KEY'!$A$2:$B1224,2,FALSE)</f>
        <v>Peak Wave Period</v>
      </c>
      <c r="C262" s="40" t="str">
        <f>VLOOKUP(A262,'MASTER KEY'!$A$2:$C1230,3,TRUE)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 x14ac:dyDescent="0.3">
      <c r="A263" s="2" t="s">
        <v>255</v>
      </c>
      <c r="B263" t="str">
        <f>VLOOKUP(A263,'MASTER KEY'!$A$2:$B1225,2,FALSE)</f>
        <v>Peak Wave Direction</v>
      </c>
      <c r="C263" s="40" t="str">
        <f>VLOOKUP(A263,'MASTER KEY'!$A$2:$C1231,3,TRUE)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 x14ac:dyDescent="0.3">
      <c r="A264" s="31" t="s">
        <v>850</v>
      </c>
      <c r="B264" t="str">
        <f>VLOOKUP(A264,'MASTER KEY'!$A$2:$B1226,2,FALSE)</f>
        <v>Wind Speed (min)</v>
      </c>
      <c r="C264" s="40" t="str">
        <f>VLOOKUP(A264,'MASTER KEY'!$A$2:$C1232,3,TRUE)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 x14ac:dyDescent="0.3">
      <c r="A265" s="31" t="s">
        <v>847</v>
      </c>
      <c r="B265" t="str">
        <f>VLOOKUP(A265,'MASTER KEY'!$A$2:$B1227,2,FALSE)</f>
        <v>Wind Direction (std)</v>
      </c>
      <c r="C265" s="40" t="str">
        <f>VLOOKUP(A265,'MASTER KEY'!$A$2:$C1233,3,TRUE)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 x14ac:dyDescent="0.3">
      <c r="A266" s="31" t="s">
        <v>853</v>
      </c>
      <c r="B266" t="str">
        <f>VLOOKUP(A266,'MASTER KEY'!$A$2:$B1228,2,FALSE)</f>
        <v>Station Level Pressure (max)</v>
      </c>
      <c r="C266" s="40" t="str">
        <f>VLOOKUP(A266,'MASTER KEY'!$A$2:$C1234,3,TRUE)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 x14ac:dyDescent="0.3">
      <c r="A267" s="31" t="s">
        <v>855</v>
      </c>
      <c r="B267" t="str">
        <f>VLOOKUP(A267,'MASTER KEY'!$A$2:$B1229,2,FALSE)</f>
        <v>Station Level Pressure (min)</v>
      </c>
      <c r="C267" s="40" t="str">
        <f>VLOOKUP(A267,'MASTER KEY'!$A$2:$C1235,3,TRUE)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 x14ac:dyDescent="0.3">
      <c r="A268" s="31" t="s">
        <v>857</v>
      </c>
      <c r="B268" t="str">
        <f>VLOOKUP(A268,'MASTER KEY'!$A$2:$B1230,2,FALSE)</f>
        <v>Station Level Pressure (std)</v>
      </c>
      <c r="C268" s="40" t="str">
        <f>VLOOKUP(A268,'MASTER KEY'!$A$2:$C1236,3,TRUE)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 x14ac:dyDescent="0.3">
      <c r="A269" s="31" t="s">
        <v>859</v>
      </c>
      <c r="B269" t="str">
        <f>VLOOKUP(A269,'MASTER KEY'!$A$2:$B1231,2,FALSE)</f>
        <v>Surface Solar Irradiance</v>
      </c>
      <c r="C269" s="40" t="str">
        <f>VLOOKUP(A269,'MASTER KEY'!$A$2:$C1237,3,TRUE)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 x14ac:dyDescent="0.3">
      <c r="A270" s="31" t="s">
        <v>863</v>
      </c>
      <c r="B270" t="str">
        <f>VLOOKUP(A270,'MASTER KEY'!$A$2:$B1232,2,FALSE)</f>
        <v>Surface Solar Irradiance (min)</v>
      </c>
      <c r="C270" s="40" t="str">
        <f>VLOOKUP(A270,'MASTER KEY'!$A$2:$C1238,3,TRUE)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 x14ac:dyDescent="0.3">
      <c r="A271" s="31" t="s">
        <v>861</v>
      </c>
      <c r="B271" t="str">
        <f>VLOOKUP(A271,'MASTER KEY'!$A$2:$B1233,2,FALSE)</f>
        <v>Surface Solar Irradiance (max)</v>
      </c>
      <c r="C271" s="40" t="str">
        <f>VLOOKUP(A271,'MASTER KEY'!$A$2:$C1239,3,TRUE)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 x14ac:dyDescent="0.3">
      <c r="A272" s="31" t="s">
        <v>865</v>
      </c>
      <c r="B272" t="str">
        <f>VLOOKUP(A272,'MASTER KEY'!$A$2:$B1234,2,FALSE)</f>
        <v>Surface Solar Irradiance (std)</v>
      </c>
      <c r="C272" s="40" t="str">
        <f>VLOOKUP(A272,'MASTER KEY'!$A$2:$C1240,3,TRUE)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 x14ac:dyDescent="0.3">
      <c r="A273" s="31" t="s">
        <v>868</v>
      </c>
      <c r="B273" t="str">
        <f>VLOOKUP(A273,'MASTER KEY'!$A$2:$B1235,2,FALSE)</f>
        <v>Surface Photosynthetically Active Photon Flux (max)</v>
      </c>
      <c r="C273" s="40" t="str">
        <f>VLOOKUP(A273,'MASTER KEY'!$A$2:$C1241,3,TRUE)</f>
        <v>µmol/m2/s</v>
      </c>
      <c r="D273" s="2" t="s">
        <v>1251</v>
      </c>
      <c r="E273" s="27" t="s">
        <v>1252</v>
      </c>
      <c r="F273" s="4">
        <v>1</v>
      </c>
    </row>
    <row r="274" spans="1:6" ht="18.75" customHeight="1" x14ac:dyDescent="0.3">
      <c r="A274" s="31" t="s">
        <v>870</v>
      </c>
      <c r="B274" t="str">
        <f>VLOOKUP(A274,'MASTER KEY'!$A$2:$B1236,2,FALSE)</f>
        <v>Surface Photosynthetically Active Photon Flux (min)</v>
      </c>
      <c r="C274" s="40" t="str">
        <f>VLOOKUP(A274,'MASTER KEY'!$A$2:$C1242,3,TRUE)</f>
        <v>µmol/m2/s</v>
      </c>
      <c r="D274" s="2" t="s">
        <v>1253</v>
      </c>
      <c r="E274" s="27" t="s">
        <v>1252</v>
      </c>
      <c r="F274" s="4">
        <v>1</v>
      </c>
    </row>
    <row r="275" spans="1:6" ht="18.75" customHeight="1" x14ac:dyDescent="0.3">
      <c r="A275" s="31" t="s">
        <v>275</v>
      </c>
      <c r="B275" t="str">
        <f>VLOOKUP(A275,'MASTER KEY'!$A$2:$B1237,2,FALSE)</f>
        <v>Surface Photosynthetically Active Photon Flux (std)</v>
      </c>
      <c r="C275" s="40" t="str">
        <f>VLOOKUP(A275,'MASTER KEY'!$A$2:$C1243,3,TRUE)</f>
        <v>µmol/m2/s</v>
      </c>
      <c r="D275" s="2" t="s">
        <v>1254</v>
      </c>
      <c r="E275" s="27" t="s">
        <v>1252</v>
      </c>
      <c r="F275" s="4">
        <v>1</v>
      </c>
    </row>
    <row r="276" spans="1:6" ht="18.75" customHeight="1" x14ac:dyDescent="0.3">
      <c r="A276" s="31" t="s">
        <v>804</v>
      </c>
      <c r="B276" t="str">
        <f>VLOOKUP(A276,'MASTER KEY'!$A$2:$B1238,2,FALSE)</f>
        <v>Daily Surface Photosynthetically Active Photon Flux</v>
      </c>
      <c r="C276" s="40" t="str">
        <f>VLOOKUP(A276,'MASTER KEY'!$A$2:$C1244,3,TRUE)</f>
        <v>µmol/m2/day</v>
      </c>
      <c r="D276" s="2" t="s">
        <v>1255</v>
      </c>
      <c r="E276" s="27" t="s">
        <v>1256</v>
      </c>
      <c r="F276" s="4">
        <v>1</v>
      </c>
    </row>
    <row r="277" spans="1:6" ht="18.75" customHeight="1" x14ac:dyDescent="0.3">
      <c r="A277" s="31" t="s">
        <v>873</v>
      </c>
      <c r="B277" t="str">
        <f>VLOOKUP(A277,'MASTER KEY'!$A$2:$B1239,2,FALSE)</f>
        <v>Daily Solar Irradiance</v>
      </c>
      <c r="C277" s="40" t="str">
        <f>VLOOKUP(A277,'MASTER KEY'!$A$2:$C1245,3,TRUE)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 x14ac:dyDescent="0.3">
      <c r="A278" s="31" t="s">
        <v>760</v>
      </c>
      <c r="B278" t="str">
        <f>VLOOKUP(A278,'MASTER KEY'!$A$2:$B1240,2,FALSE)</f>
        <v>Spectral Radiative Flux (WL - 398µW)</v>
      </c>
      <c r="C278" s="40" t="str">
        <f>VLOOKUP(A278,'MASTER KEY'!$A$2:$C1246,3,TRUE)</f>
        <v>µW/cm2/nm</v>
      </c>
      <c r="D278" s="27" t="s">
        <v>1259</v>
      </c>
      <c r="E278" s="2" t="s">
        <v>1260</v>
      </c>
      <c r="F278" s="4">
        <v>1</v>
      </c>
    </row>
    <row r="279" spans="1:6" ht="18.75" customHeight="1" x14ac:dyDescent="0.3">
      <c r="A279" s="31" t="s">
        <v>762</v>
      </c>
      <c r="B279" t="str">
        <f>VLOOKUP(A279,'MASTER KEY'!$A$2:$B1241,2,FALSE)</f>
        <v>Spectral Radiative Flux (WL - 448µW)</v>
      </c>
      <c r="C279" s="40" t="str">
        <f>VLOOKUP(A279,'MASTER KEY'!$A$2:$C1247,3,TRUE)</f>
        <v>µW/cm2/nm</v>
      </c>
      <c r="D279" s="27" t="s">
        <v>1261</v>
      </c>
      <c r="E279" s="2" t="s">
        <v>1260</v>
      </c>
      <c r="F279" s="4">
        <v>1</v>
      </c>
    </row>
    <row r="280" spans="1:6" ht="18.75" customHeight="1" x14ac:dyDescent="0.3">
      <c r="A280" s="31" t="s">
        <v>764</v>
      </c>
      <c r="B280" t="str">
        <f>VLOOKUP(A280,'MASTER KEY'!$A$2:$B1242,2,FALSE)</f>
        <v>Spectral Radiative Flux (WL - 470µW)</v>
      </c>
      <c r="C280" s="40" t="str">
        <f>VLOOKUP(A280,'MASTER KEY'!$A$2:$C1248,3,TRUE)</f>
        <v>µW/cm2/nm</v>
      </c>
      <c r="D280" s="27" t="s">
        <v>1262</v>
      </c>
      <c r="E280" s="2" t="s">
        <v>1260</v>
      </c>
      <c r="F280" s="4">
        <v>1</v>
      </c>
    </row>
    <row r="281" spans="1:6" ht="18.75" customHeight="1" x14ac:dyDescent="0.3">
      <c r="A281" s="31" t="s">
        <v>766</v>
      </c>
      <c r="B281" t="str">
        <f>VLOOKUP(A281,'MASTER KEY'!$A$2:$B1243,2,FALSE)</f>
        <v>Spectral Radiative Flux (WL - 524µW)</v>
      </c>
      <c r="C281" s="40" t="str">
        <f>VLOOKUP(A281,'MASTER KEY'!$A$2:$C1249,3,TRUE)</f>
        <v>µW/cm2/nm</v>
      </c>
      <c r="D281" s="27" t="s">
        <v>1263</v>
      </c>
      <c r="E281" s="2" t="s">
        <v>1260</v>
      </c>
      <c r="F281" s="4">
        <v>1</v>
      </c>
    </row>
    <row r="282" spans="1:6" ht="18.75" customHeight="1" x14ac:dyDescent="0.3">
      <c r="A282" s="31" t="s">
        <v>768</v>
      </c>
      <c r="B282" t="str">
        <f>VLOOKUP(A282,'MASTER KEY'!$A$2:$B1244,2,FALSE)</f>
        <v>Spectral Radiative Flux (WL - 554µW)</v>
      </c>
      <c r="C282" s="40" t="str">
        <f>VLOOKUP(A282,'MASTER KEY'!$A$2:$C1250,3,TRUE)</f>
        <v>µW/cm2/nm</v>
      </c>
      <c r="D282" s="27" t="s">
        <v>1264</v>
      </c>
      <c r="E282" s="2" t="s">
        <v>1260</v>
      </c>
      <c r="F282" s="4">
        <v>1</v>
      </c>
    </row>
    <row r="283" spans="1:6" ht="18.75" customHeight="1" x14ac:dyDescent="0.3">
      <c r="A283" s="31" t="s">
        <v>770</v>
      </c>
      <c r="B283" t="str">
        <f>VLOOKUP(A283,'MASTER KEY'!$A$2:$B1245,2,FALSE)</f>
        <v>Spectral Radiative Flux (WL - 590µW)</v>
      </c>
      <c r="C283" s="40" t="str">
        <f>VLOOKUP(A283,'MASTER KEY'!$A$2:$C1251,3,TRUE)</f>
        <v>µW/cm2/nm</v>
      </c>
      <c r="D283" s="27" t="s">
        <v>1265</v>
      </c>
      <c r="E283" s="2" t="s">
        <v>1260</v>
      </c>
      <c r="F283" s="4">
        <v>1</v>
      </c>
    </row>
    <row r="284" spans="1:6" ht="18.75" customHeight="1" x14ac:dyDescent="0.3">
      <c r="A284" s="31" t="s">
        <v>772</v>
      </c>
      <c r="B284" t="str">
        <f>VLOOKUP(A284,'MASTER KEY'!$A$2:$B1246,2,FALSE)</f>
        <v>Spectral Radiative Flux (WL - 628µW)</v>
      </c>
      <c r="C284" s="40" t="str">
        <f>VLOOKUP(A284,'MASTER KEY'!$A$2:$C1252,3,TRUE)</f>
        <v>µW/cm2/nm</v>
      </c>
      <c r="D284" s="27" t="s">
        <v>1266</v>
      </c>
      <c r="E284" s="2" t="s">
        <v>1260</v>
      </c>
      <c r="F284" s="4">
        <v>1</v>
      </c>
    </row>
    <row r="285" spans="1:6" ht="18.75" customHeight="1" x14ac:dyDescent="0.3">
      <c r="A285" s="31" t="s">
        <v>774</v>
      </c>
      <c r="B285" t="str">
        <f>VLOOKUP(A285,'MASTER KEY'!$A$2:$B1247,2,FALSE)</f>
        <v>Spectral Radiative Flux (WL - 656µW)</v>
      </c>
      <c r="C285" s="40" t="str">
        <f>VLOOKUP(A285,'MASTER KEY'!$A$2:$C1253,3,TRUE)</f>
        <v>µW/cm2/nm</v>
      </c>
      <c r="D285" s="27" t="s">
        <v>1267</v>
      </c>
      <c r="E285" s="2" t="s">
        <v>1260</v>
      </c>
      <c r="F285" s="4">
        <v>1</v>
      </c>
    </row>
    <row r="286" spans="1:6" ht="18.75" customHeight="1" x14ac:dyDescent="0.3">
      <c r="A286" s="31" t="s">
        <v>776</v>
      </c>
      <c r="B286" t="str">
        <f>VLOOKUP(A286,'MASTER KEY'!$A$2:$B1248,2,FALSE)</f>
        <v>Spectral Radiative Flux (WL - 699µW)</v>
      </c>
      <c r="C286" s="40" t="str">
        <f>VLOOKUP(A286,'MASTER KEY'!$A$2:$C1254,3,TRUE)</f>
        <v>µW/cm2/nm</v>
      </c>
      <c r="D286" s="27" t="s">
        <v>1268</v>
      </c>
      <c r="E286" s="2" t="s">
        <v>1260</v>
      </c>
      <c r="F286" s="4">
        <v>1</v>
      </c>
    </row>
    <row r="287" spans="1:6" ht="18.75" customHeight="1" x14ac:dyDescent="0.3">
      <c r="A287" s="31" t="s">
        <v>778</v>
      </c>
      <c r="B287" t="str">
        <f>VLOOKUP(A287,'MASTER KEY'!$A$2:$B1249,2,FALSE)</f>
        <v>Spectral Photon Flux (WL - 398µmol)</v>
      </c>
      <c r="C287" s="40" t="str">
        <f>VLOOKUP(A287,'MASTER KEY'!$A$2:$C1255,3,TRUE)</f>
        <v>µmol/m2/s</v>
      </c>
      <c r="D287" s="27" t="s">
        <v>1269</v>
      </c>
      <c r="E287" s="27" t="s">
        <v>1252</v>
      </c>
      <c r="F287" s="4">
        <v>1</v>
      </c>
    </row>
    <row r="288" spans="1:6" ht="18.75" customHeight="1" x14ac:dyDescent="0.3">
      <c r="A288" s="31" t="s">
        <v>780</v>
      </c>
      <c r="B288" t="str">
        <f>VLOOKUP(A288,'MASTER KEY'!$A$2:$B1250,2,FALSE)</f>
        <v>Spectral Photon Flux (WL - 448µmol)</v>
      </c>
      <c r="C288" s="40" t="str">
        <f>VLOOKUP(A288,'MASTER KEY'!$A$2:$C1256,3,TRUE)</f>
        <v>µmol/m2/s</v>
      </c>
      <c r="D288" s="27" t="s">
        <v>1270</v>
      </c>
      <c r="E288" s="27" t="s">
        <v>1252</v>
      </c>
      <c r="F288" s="4">
        <v>1</v>
      </c>
    </row>
    <row r="289" spans="1:6" ht="18.75" customHeight="1" x14ac:dyDescent="0.3">
      <c r="A289" s="31" t="s">
        <v>782</v>
      </c>
      <c r="B289" t="str">
        <f>VLOOKUP(A289,'MASTER KEY'!$A$2:$B1251,2,FALSE)</f>
        <v>Spectral Photon Flux (WL - 470µmol)</v>
      </c>
      <c r="C289" s="40" t="str">
        <f>VLOOKUP(A289,'MASTER KEY'!$A$2:$C1257,3,TRUE)</f>
        <v>µmol/m2/s</v>
      </c>
      <c r="D289" s="27" t="s">
        <v>1271</v>
      </c>
      <c r="E289" s="27" t="s">
        <v>1252</v>
      </c>
      <c r="F289" s="4">
        <v>1</v>
      </c>
    </row>
    <row r="290" spans="1:6" ht="18.75" customHeight="1" x14ac:dyDescent="0.3">
      <c r="A290" s="31" t="s">
        <v>784</v>
      </c>
      <c r="B290" t="str">
        <f>VLOOKUP(A290,'MASTER KEY'!$A$2:$B1252,2,FALSE)</f>
        <v>Spectral Photon Flux (WL - 524µmol)</v>
      </c>
      <c r="C290" s="40" t="str">
        <f>VLOOKUP(A290,'MASTER KEY'!$A$2:$C1258,3,TRUE)</f>
        <v>µmol/m2/s</v>
      </c>
      <c r="D290" s="27" t="s">
        <v>1272</v>
      </c>
      <c r="E290" s="27" t="s">
        <v>1252</v>
      </c>
      <c r="F290" s="4">
        <v>1</v>
      </c>
    </row>
    <row r="291" spans="1:6" ht="18.75" customHeight="1" x14ac:dyDescent="0.3">
      <c r="A291" s="31" t="s">
        <v>786</v>
      </c>
      <c r="B291" t="str">
        <f>VLOOKUP(A291,'MASTER KEY'!$A$2:$B1253,2,FALSE)</f>
        <v>Spectral Photon Flux (WL - 554µmol)</v>
      </c>
      <c r="C291" s="40" t="str">
        <f>VLOOKUP(A291,'MASTER KEY'!$A$2:$C1259,3,TRUE)</f>
        <v>µmol/m2/s</v>
      </c>
      <c r="D291" s="27" t="s">
        <v>1273</v>
      </c>
      <c r="E291" s="27" t="s">
        <v>1252</v>
      </c>
      <c r="F291" s="4">
        <v>1</v>
      </c>
    </row>
    <row r="292" spans="1:6" ht="18.75" customHeight="1" x14ac:dyDescent="0.3">
      <c r="A292" s="31" t="s">
        <v>788</v>
      </c>
      <c r="B292" t="str">
        <f>VLOOKUP(A292,'MASTER KEY'!$A$2:$B1254,2,FALSE)</f>
        <v>Spectral Photon Flux (WL - 590µmol)</v>
      </c>
      <c r="C292" s="40" t="str">
        <f>VLOOKUP(A292,'MASTER KEY'!$A$2:$C1260,3,TRUE)</f>
        <v>µmol/m2/s</v>
      </c>
      <c r="D292" s="27" t="s">
        <v>1274</v>
      </c>
      <c r="E292" s="27" t="s">
        <v>1252</v>
      </c>
      <c r="F292" s="4">
        <v>1</v>
      </c>
    </row>
    <row r="293" spans="1:6" ht="18.75" customHeight="1" x14ac:dyDescent="0.3">
      <c r="A293" s="31" t="s">
        <v>790</v>
      </c>
      <c r="B293" t="str">
        <f>VLOOKUP(A293,'MASTER KEY'!$A$2:$B1255,2,FALSE)</f>
        <v>Spectral Photon Flux (WL - 628µmol)</v>
      </c>
      <c r="C293" s="40" t="str">
        <f>VLOOKUP(A293,'MASTER KEY'!$A$2:$C1261,3,TRUE)</f>
        <v>µmol/m2/s</v>
      </c>
      <c r="D293" s="27" t="s">
        <v>1275</v>
      </c>
      <c r="E293" s="27" t="s">
        <v>1252</v>
      </c>
      <c r="F293" s="4">
        <v>1</v>
      </c>
    </row>
    <row r="294" spans="1:6" ht="18.75" customHeight="1" x14ac:dyDescent="0.3">
      <c r="A294" s="31" t="s">
        <v>792</v>
      </c>
      <c r="B294" t="str">
        <f>VLOOKUP(A294,'MASTER KEY'!$A$2:$B1256,2,FALSE)</f>
        <v>Spectral Photon Flux (WL - 656µmol)</v>
      </c>
      <c r="C294" s="40" t="str">
        <f>VLOOKUP(A294,'MASTER KEY'!$A$2:$C1262,3,TRUE)</f>
        <v>µmol/m2/s</v>
      </c>
      <c r="D294" s="27" t="s">
        <v>1276</v>
      </c>
      <c r="E294" s="27" t="s">
        <v>1252</v>
      </c>
      <c r="F294" s="4">
        <v>1</v>
      </c>
    </row>
    <row r="295" spans="1:6" ht="18.75" customHeight="1" x14ac:dyDescent="0.3">
      <c r="A295" s="31" t="s">
        <v>794</v>
      </c>
      <c r="B295" t="str">
        <f>VLOOKUP(A295,'MASTER KEY'!$A$2:$B1257,2,FALSE)</f>
        <v>Spectral Photon Flux (WL - 699µmol)</v>
      </c>
      <c r="C295" s="40" t="str">
        <f>VLOOKUP(A295,'MASTER KEY'!$A$2:$C1263,3,TRUE)</f>
        <v>µmol/m2/s</v>
      </c>
      <c r="D295" s="27" t="s">
        <v>1277</v>
      </c>
      <c r="E295" s="27" t="s">
        <v>1252</v>
      </c>
      <c r="F295" s="4">
        <v>1</v>
      </c>
    </row>
    <row r="296" spans="1:6" ht="18.75" customHeight="1" x14ac:dyDescent="0.3">
      <c r="A296" s="31" t="s">
        <v>796</v>
      </c>
      <c r="B296" t="str">
        <f>VLOOKUP(A296,'MASTER KEY'!$A$2:$B1258,2,FALSE)</f>
        <v>Daily Photosynthetically Active Photon Flux</v>
      </c>
      <c r="C296" s="40" t="str">
        <f>VLOOKUP(A296,'MASTER KEY'!$A$2:$C1264,3,TRUE)</f>
        <v>µmol/m2/day</v>
      </c>
      <c r="D296" s="2" t="s">
        <v>1278</v>
      </c>
      <c r="E296" s="2" t="s">
        <v>1279</v>
      </c>
      <c r="F296" s="4">
        <v>1</v>
      </c>
    </row>
    <row r="297" spans="1:6" ht="18.75" customHeight="1" x14ac:dyDescent="0.3">
      <c r="A297" s="31" t="s">
        <v>808</v>
      </c>
      <c r="B297" t="str">
        <f>VLOOKUP(A297,'MASTER KEY'!$A$2:$B1260,2,FALSE)</f>
        <v>Fluorescence</v>
      </c>
      <c r="C297" s="40" t="str">
        <f>VLOOKUP(A297,'MASTER KEY'!$A$2:$C1266,3,TRUE)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 x14ac:dyDescent="0.3">
      <c r="A298" s="31" t="s">
        <v>757</v>
      </c>
      <c r="B298" t="str">
        <f>VLOOKUP(A298,'MASTER KEY'!$A$2:$B1261,2,FALSE)</f>
        <v>Logger Temperature</v>
      </c>
      <c r="C298" s="40" t="str">
        <f>VLOOKUP(A298,'MASTER KEY'!$A$2:$C1267,3,TRUE)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 x14ac:dyDescent="0.3">
      <c r="A299" s="31" t="s">
        <v>424</v>
      </c>
      <c r="B299" t="str">
        <f>VLOOKUP(A299,'MASTER KEY'!$A$2:$B1262,2,FALSE)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 x14ac:dyDescent="0.3">
      <c r="A300" s="31" t="s">
        <v>1285</v>
      </c>
      <c r="B300" t="str">
        <f>VLOOKUP(A300,'MASTER KEY'!$A$2:$B1263,2,FALSE)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 x14ac:dyDescent="0.3">
      <c r="A301" s="31" t="s">
        <v>1287</v>
      </c>
      <c r="B301" t="str">
        <f>VLOOKUP(A301,'MASTER KEY'!$A$2:$B1264,2,FALSE)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 x14ac:dyDescent="0.3">
      <c r="A302" s="31" t="s">
        <v>1290</v>
      </c>
      <c r="B302" t="str">
        <f>VLOOKUP(A302,'MASTER KEY'!$A$2:$B1265,2,FALSE)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 x14ac:dyDescent="0.3">
      <c r="A303" s="31" t="s">
        <v>1293</v>
      </c>
      <c r="B303" t="str">
        <f>VLOOKUP(A303,'MASTER KEY'!$A$2:$B1266,2,FALSE)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 x14ac:dyDescent="0.3">
      <c r="A304" s="31" t="s">
        <v>951</v>
      </c>
      <c r="B304" t="str">
        <f>VLOOKUP(A304,'MASTER KEY'!$A$2:$B1267,2,FALSE)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 x14ac:dyDescent="0.3">
      <c r="A305" s="2" t="s">
        <v>965</v>
      </c>
      <c r="B305" t="str">
        <f>VLOOKUP(A305,'MASTER KEY'!$A$2:$B1268,2,FALSE)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 x14ac:dyDescent="0.3">
      <c r="A306" s="2" t="s">
        <v>967</v>
      </c>
      <c r="B306" t="str">
        <f>VLOOKUP(A306,'MASTER KEY'!$A$2:$B1269,2,FALSE)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 x14ac:dyDescent="0.3">
      <c r="A307" s="2" t="s">
        <v>969</v>
      </c>
      <c r="B307" t="str">
        <f>VLOOKUP(A307,'MASTER KEY'!$A$2:$B1270,2,FALSE)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 x14ac:dyDescent="0.3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3">
      <c r="A2" s="38" t="s">
        <v>919</v>
      </c>
      <c r="B2" s="4">
        <v>1</v>
      </c>
      <c r="C2" s="2" t="s">
        <v>920</v>
      </c>
      <c r="D2" s="2" t="str">
        <f>VLOOKUP(C2,'MASTER KEY'!$A$2:$B916,2,FALSE)</f>
        <v>Copper</v>
      </c>
      <c r="E2" s="2" t="str">
        <f>VLOOKUP(C2,'MASTER KEY'!$A$2:$C916,3,FALSE)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3">
      <c r="A3" s="38" t="s">
        <v>922</v>
      </c>
      <c r="B3" s="4">
        <v>1</v>
      </c>
      <c r="C3" s="2" t="s">
        <v>923</v>
      </c>
      <c r="D3" s="2" t="str">
        <f>VLOOKUP(C3,'MASTER KEY'!$A$2:$B917,2,FALSE)</f>
        <v>Lead</v>
      </c>
      <c r="E3" s="2" t="str">
        <f>VLOOKUP(C3,'MASTER KEY'!$A$2:$C917,3,FALSE)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3">
      <c r="A4" s="38" t="s">
        <v>924</v>
      </c>
      <c r="B4" s="4">
        <v>1</v>
      </c>
      <c r="C4" s="2" t="s">
        <v>925</v>
      </c>
      <c r="D4" s="2" t="str">
        <f>VLOOKUP(C4,'MASTER KEY'!$A$2:$B918,2,FALSE)</f>
        <v>Nickel</v>
      </c>
      <c r="E4" s="2" t="str">
        <f>VLOOKUP(C4,'MASTER KEY'!$A$2:$C918,3,FALSE)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3">
      <c r="A5" s="38" t="s">
        <v>926</v>
      </c>
      <c r="B5" s="4">
        <v>1</v>
      </c>
      <c r="C5" s="2" t="s">
        <v>927</v>
      </c>
      <c r="D5" s="2" t="str">
        <f>VLOOKUP(C5,'MASTER KEY'!$A$2:$B919,2,FALSE)</f>
        <v>Silver</v>
      </c>
      <c r="E5" s="2" t="str">
        <f>VLOOKUP(C5,'MASTER KEY'!$A$2:$C919,3,FALSE)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3">
      <c r="A6" s="38" t="s">
        <v>928</v>
      </c>
      <c r="B6" s="4">
        <v>1</v>
      </c>
      <c r="C6" s="2" t="s">
        <v>929</v>
      </c>
      <c r="D6" s="2" t="str">
        <f>VLOOKUP(C6,'MASTER KEY'!$A$2:$B920,2,FALSE)</f>
        <v>Zinc</v>
      </c>
      <c r="E6" s="2" t="str">
        <f>VLOOKUP(C6,'MASTER KEY'!$A$2:$C920,3,FALSE)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3">
      <c r="A7" s="38" t="s">
        <v>930</v>
      </c>
      <c r="B7" s="14">
        <f>1/1000</f>
        <v>1E-3</v>
      </c>
      <c r="C7" s="2" t="s">
        <v>459</v>
      </c>
      <c r="D7" s="2" t="str">
        <f>VLOOKUP(C7,'MASTER KEY'!$A$2:$B921,2,FALSE)</f>
        <v>Ammonium</v>
      </c>
      <c r="E7" s="2" t="str">
        <f>VLOOKUP(C7,'MASTER KEY'!$A$2:$C921,3,FALSE)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3">
      <c r="A8" s="38" t="s">
        <v>933</v>
      </c>
      <c r="B8" s="14">
        <f>1/1000</f>
        <v>1E-3</v>
      </c>
      <c r="C8" s="2" t="s">
        <v>468</v>
      </c>
      <c r="D8" s="2" t="str">
        <f>VLOOKUP(C8,'MASTER KEY'!$A$2:$B922,2,FALSE)</f>
        <v>Filterable Reactive Phosphate</v>
      </c>
      <c r="E8" s="2" t="str">
        <f>VLOOKUP(C8,'MASTER KEY'!$A$2:$C922,3,FALSE)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3">
      <c r="A9" s="38" t="s">
        <v>705</v>
      </c>
      <c r="B9" s="14">
        <f>1/1000</f>
        <v>1E-3</v>
      </c>
      <c r="C9" s="2" t="s">
        <v>453</v>
      </c>
      <c r="D9" s="2" t="str">
        <f>VLOOKUP(C9,'MASTER KEY'!$A$2:$B923,2,FALSE)</f>
        <v>Nitrate</v>
      </c>
      <c r="E9" s="2" t="str">
        <f>VLOOKUP(C9,'MASTER KEY'!$A$2:$C923,3,FALSE)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3">
      <c r="A10" s="38" t="s">
        <v>936</v>
      </c>
      <c r="B10" s="14">
        <f>1/1000</f>
        <v>1E-3</v>
      </c>
      <c r="C10" s="2" t="s">
        <v>463</v>
      </c>
      <c r="D10" s="2" t="str">
        <f>VLOOKUP(C10,'MASTER KEY'!$A$2:$B924,2,FALSE)</f>
        <v>Total Phosphorus</v>
      </c>
      <c r="E10" s="2" t="str">
        <f>VLOOKUP(C10,'MASTER KEY'!$A$2:$C924,3,FALSE)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3">
      <c r="A11" s="38" t="s">
        <v>938</v>
      </c>
      <c r="B11" s="14">
        <f>1/1000</f>
        <v>1E-3</v>
      </c>
      <c r="C11" s="2" t="s">
        <v>457</v>
      </c>
      <c r="D11" s="2" t="str">
        <f>VLOOKUP(C11,'MASTER KEY'!$A$2:$B925,2,FALSE)</f>
        <v>Total Nitrogen</v>
      </c>
      <c r="E11" s="2" t="str">
        <f>VLOOKUP(C11,'MASTER KEY'!$A$2:$C925,3,FALSE)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3">
      <c r="A12" s="38" t="s">
        <v>940</v>
      </c>
      <c r="B12" s="4">
        <v>1</v>
      </c>
      <c r="C12" s="2" t="s">
        <v>434</v>
      </c>
      <c r="D12" s="2" t="str">
        <f>VLOOKUP(C12,'MASTER KEY'!$A$2:$B926,2,FALSE)</f>
        <v>Dissolved Organic Carbon</v>
      </c>
      <c r="E12" s="2" t="str">
        <f>VLOOKUP(C12,'MASTER KEY'!$A$2:$C926,3,FALSE)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3">
      <c r="A13" s="38" t="s">
        <v>942</v>
      </c>
      <c r="B13" s="4">
        <v>1</v>
      </c>
      <c r="C13" s="2" t="s">
        <v>504</v>
      </c>
      <c r="D13" s="2" t="e">
        <f>VLOOKUP(C13,'MASTER KEY'!$A$2:$B927,2,FALSE)</f>
        <v>#N/A</v>
      </c>
      <c r="E13" s="2" t="e">
        <f>VLOOKUP(C13,'MASTER KEY'!$A$2:$C927,3,FALSE)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3">
      <c r="A14" s="38" t="s">
        <v>944</v>
      </c>
      <c r="B14" s="4">
        <v>1</v>
      </c>
      <c r="C14" s="2" t="s">
        <v>504</v>
      </c>
      <c r="D14" s="2" t="e">
        <f>VLOOKUP(C14,'MASTER KEY'!$A$2:$B928,2,FALSE)</f>
        <v>#N/A</v>
      </c>
      <c r="E14" s="2" t="e">
        <f>VLOOKUP(C14,'MASTER KEY'!$A$2:$C928,3,FALSE)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3">
      <c r="A15" s="38" t="s">
        <v>946</v>
      </c>
      <c r="B15" s="4">
        <v>1</v>
      </c>
      <c r="C15" s="2" t="s">
        <v>504</v>
      </c>
      <c r="D15" s="2" t="e">
        <f>VLOOKUP(C15,'MASTER KEY'!$A$2:$B929,2,FALSE)</f>
        <v>#N/A</v>
      </c>
      <c r="E15" s="2" t="e">
        <f>VLOOKUP(C15,'MASTER KEY'!$A$2:$C929,3,FALSE)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3">
      <c r="A16" s="38" t="s">
        <v>948</v>
      </c>
      <c r="B16" s="4">
        <v>1</v>
      </c>
      <c r="C16" s="2" t="s">
        <v>438</v>
      </c>
      <c r="D16" s="2" t="str">
        <f>VLOOKUP(C16,'MASTER KEY'!$A$2:$B930,2,FALSE)</f>
        <v>Chlorophyll-a</v>
      </c>
      <c r="E16" s="2" t="str">
        <f>VLOOKUP(C16,'MASTER KEY'!$A$2:$C930,3,FALSE)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3">
      <c r="A17" s="38" t="s">
        <v>950</v>
      </c>
      <c r="B17" s="4">
        <v>1</v>
      </c>
      <c r="C17" s="31" t="s">
        <v>951</v>
      </c>
      <c r="D17" s="2" t="str">
        <f>VLOOKUP(C17,'MASTER KEY'!$A$2:$B931,2,FALSE)</f>
        <v>Phaeophytin-a</v>
      </c>
      <c r="E17" s="2" t="str">
        <f>VLOOKUP(C17,'MASTER KEY'!$A$2:$C931,3,FALSE)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3">
      <c r="A18" s="38" t="s">
        <v>742</v>
      </c>
      <c r="B18" s="4">
        <v>1</v>
      </c>
      <c r="C18" s="2" t="s">
        <v>474</v>
      </c>
      <c r="D18" s="2" t="str">
        <f>VLOOKUP(C18,'MASTER KEY'!$A$2:$B932,2,FALSE)</f>
        <v>Total Suspended Solids</v>
      </c>
      <c r="E18" s="2" t="str">
        <f>VLOOKUP(C18,'MASTER KEY'!$A$2:$C932,3,FALSE)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3">
      <c r="A19" s="38" t="s">
        <v>954</v>
      </c>
      <c r="B19" s="4">
        <v>1</v>
      </c>
      <c r="C19" s="2" t="s">
        <v>931</v>
      </c>
      <c r="D19" s="2" t="str">
        <f>VLOOKUP(C19,'MASTER KEY'!$A$2:$B933,2,FALSE)</f>
        <v>Filtered Copper</v>
      </c>
      <c r="E19" s="2" t="str">
        <f>VLOOKUP(C19,'MASTER KEY'!$A$2:$C933,3,FALSE)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3">
      <c r="A20" s="38" t="s">
        <v>956</v>
      </c>
      <c r="B20" s="4">
        <v>1</v>
      </c>
      <c r="C20" s="2" t="s">
        <v>934</v>
      </c>
      <c r="D20" s="2" t="str">
        <f>VLOOKUP(C20,'MASTER KEY'!$A$2:$B934,2,FALSE)</f>
        <v>Benzene</v>
      </c>
      <c r="E20" s="2" t="str">
        <f>VLOOKUP(C20,'MASTER KEY'!$A$2:$C934,3,FALSE)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3">
      <c r="A21" s="38" t="s">
        <v>958</v>
      </c>
      <c r="B21" s="4">
        <v>1</v>
      </c>
      <c r="C21" s="2" t="s">
        <v>935</v>
      </c>
      <c r="D21" s="2" t="str">
        <f>VLOOKUP(C21,'MASTER KEY'!$A$2:$B935,2,FALSE)</f>
        <v>Toluene</v>
      </c>
      <c r="E21" s="2" t="str">
        <f>VLOOKUP(C21,'MASTER KEY'!$A$2:$C935,3,FALSE)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3">
      <c r="A22" s="38" t="s">
        <v>960</v>
      </c>
      <c r="B22" s="4">
        <v>1</v>
      </c>
      <c r="C22" s="2" t="s">
        <v>937</v>
      </c>
      <c r="D22" s="2" t="str">
        <f>VLOOKUP(C22,'MASTER KEY'!$A$2:$B936,2,FALSE)</f>
        <v>Ethylbenzene</v>
      </c>
      <c r="E22" s="2" t="str">
        <f>VLOOKUP(C22,'MASTER KEY'!$A$2:$C936,3,FALSE)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3">
      <c r="A23" s="38" t="s">
        <v>962</v>
      </c>
      <c r="B23" s="4">
        <v>1</v>
      </c>
      <c r="C23" s="2" t="s">
        <v>939</v>
      </c>
      <c r="D23" s="2" t="str">
        <f>VLOOKUP(C23,'MASTER KEY'!$A$2:$B937,2,FALSE)</f>
        <v>Xylene</v>
      </c>
      <c r="E23" s="2" t="str">
        <f>VLOOKUP(C23,'MASTER KEY'!$A$2:$C937,3,FALSE)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3">
      <c r="A24" s="38" t="s">
        <v>964</v>
      </c>
      <c r="B24" s="4">
        <v>1</v>
      </c>
      <c r="C24" s="2" t="s">
        <v>941</v>
      </c>
      <c r="D24" s="2" t="str">
        <f>VLOOKUP(C24,'MASTER KEY'!$A$2:$B938,2,FALSE)</f>
        <v>m,p-Xylene</v>
      </c>
      <c r="E24" s="2" t="str">
        <f>VLOOKUP(C24,'MASTER KEY'!$A$2:$C938,3,FALSE)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3">
      <c r="A25" s="38" t="s">
        <v>966</v>
      </c>
      <c r="B25" s="4">
        <v>1</v>
      </c>
      <c r="C25" s="2" t="s">
        <v>943</v>
      </c>
      <c r="D25" s="2" t="str">
        <f>VLOOKUP(C25,'MASTER KEY'!$A$2:$B939,2,FALSE)</f>
        <v>Total BTEX</v>
      </c>
      <c r="E25" s="2" t="str">
        <f>VLOOKUP(C25,'MASTER KEY'!$A$2:$C939,3,FALSE)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3">
      <c r="A26" s="38" t="s">
        <v>968</v>
      </c>
      <c r="B26" s="4">
        <v>1</v>
      </c>
      <c r="C26" s="2" t="s">
        <v>945</v>
      </c>
      <c r="D26" s="2" t="str">
        <f>VLOOKUP(C26,'MASTER KEY'!$A$2:$B940,2,FALSE)</f>
        <v>TPH C6 - C9</v>
      </c>
      <c r="E26" s="2" t="str">
        <f>VLOOKUP(C26,'MASTER KEY'!$A$2:$C940,3,FALSE)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3">
      <c r="A27" s="38" t="s">
        <v>970</v>
      </c>
      <c r="B27" s="4">
        <v>1</v>
      </c>
      <c r="C27" s="2" t="s">
        <v>947</v>
      </c>
      <c r="D27" s="2" t="str">
        <f>VLOOKUP(C27,'MASTER KEY'!$A$2:$B941,2,FALSE)</f>
        <v>TPH C10 - C14</v>
      </c>
      <c r="E27" s="2" t="str">
        <f>VLOOKUP(C27,'MASTER KEY'!$A$2:$C941,3,FALSE)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3">
      <c r="A28" s="38" t="s">
        <v>972</v>
      </c>
      <c r="B28" s="4">
        <v>1</v>
      </c>
      <c r="C28" s="2" t="s">
        <v>949</v>
      </c>
      <c r="D28" s="2" t="str">
        <f>VLOOKUP(C28,'MASTER KEY'!$A$2:$B942,2,FALSE)</f>
        <v>TPH C15 - C28</v>
      </c>
      <c r="E28" s="2" t="str">
        <f>VLOOKUP(C28,'MASTER KEY'!$A$2:$C942,3,FALSE)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3">
      <c r="A29" s="38" t="s">
        <v>974</v>
      </c>
      <c r="B29" s="4">
        <v>1</v>
      </c>
      <c r="C29" s="2" t="s">
        <v>952</v>
      </c>
      <c r="D29" s="2" t="str">
        <f>VLOOKUP(C29,'MASTER KEY'!$A$2:$B943,2,FALSE)</f>
        <v>TPH C29 - C36</v>
      </c>
      <c r="E29" s="2" t="str">
        <f>VLOOKUP(C29,'MASTER KEY'!$A$2:$C943,3,FALSE)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3">
      <c r="A30" s="38" t="s">
        <v>976</v>
      </c>
      <c r="B30" s="4">
        <v>1</v>
      </c>
      <c r="C30" s="2" t="s">
        <v>953</v>
      </c>
      <c r="D30" s="2" t="str">
        <f>VLOOKUP(C30,'MASTER KEY'!$A$2:$B944,2,FALSE)</f>
        <v>Total TPH</v>
      </c>
      <c r="E30" s="2" t="str">
        <f>VLOOKUP(C30,'MASTER KEY'!$A$2:$C944,3,FALSE)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3">
      <c r="A31" s="38" t="s">
        <v>978</v>
      </c>
      <c r="B31" s="4">
        <v>1</v>
      </c>
      <c r="C31" s="2" t="s">
        <v>430</v>
      </c>
      <c r="D31" s="2" t="str">
        <f>VLOOKUP(C31,'MASTER KEY'!$A$2:$B945,2,FALSE)</f>
        <v>Total Alkalinity</v>
      </c>
      <c r="E31" s="2" t="str">
        <f>VLOOKUP(C31,'MASTER KEY'!$A$2:$C945,3,FALSE)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3">
      <c r="A32" s="38" t="s">
        <v>980</v>
      </c>
      <c r="B32" s="4">
        <v>1</v>
      </c>
      <c r="C32" s="2" t="s">
        <v>955</v>
      </c>
      <c r="D32" s="2" t="str">
        <f>VLOOKUP(C32,'MASTER KEY'!$A$2:$B946,2,FALSE)</f>
        <v>TRH C6-C10</v>
      </c>
      <c r="E32" s="2" t="str">
        <f>VLOOKUP(C32,'MASTER KEY'!$A$2:$C946,3,FALSE)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3">
      <c r="A33" s="38" t="s">
        <v>982</v>
      </c>
      <c r="B33" s="4">
        <v>1</v>
      </c>
      <c r="C33" s="2" t="s">
        <v>957</v>
      </c>
      <c r="D33" s="2" t="str">
        <f>VLOOKUP(C33,'MASTER KEY'!$A$2:$B947,2,FALSE)</f>
        <v>TRH gtC10-C16</v>
      </c>
      <c r="E33" s="2" t="str">
        <f>VLOOKUP(C33,'MASTER KEY'!$A$2:$C947,3,FALSE)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3">
      <c r="A34" s="38" t="s">
        <v>984</v>
      </c>
      <c r="B34" s="4">
        <v>1</v>
      </c>
      <c r="C34" s="2" t="s">
        <v>959</v>
      </c>
      <c r="D34" s="2" t="str">
        <f>VLOOKUP(C34,'MASTER KEY'!$A$2:$B948,2,FALSE)</f>
        <v>TRH gtC16-C34</v>
      </c>
      <c r="E34" s="2" t="str">
        <f>VLOOKUP(C34,'MASTER KEY'!$A$2:$C948,3,FALSE)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3">
      <c r="A35" s="38" t="s">
        <v>986</v>
      </c>
      <c r="B35" s="4">
        <v>1</v>
      </c>
      <c r="C35" s="2" t="s">
        <v>961</v>
      </c>
      <c r="D35" s="2" t="str">
        <f>VLOOKUP(C35,'MASTER KEY'!$A$2:$B949,2,FALSE)</f>
        <v>TRH gtC34-C40</v>
      </c>
      <c r="E35" s="2" t="str">
        <f>VLOOKUP(C35,'MASTER KEY'!$A$2:$C949,3,FALSE)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3">
      <c r="A36" s="38" t="s">
        <v>988</v>
      </c>
      <c r="B36" s="4">
        <v>1</v>
      </c>
      <c r="C36" s="2" t="s">
        <v>963</v>
      </c>
      <c r="D36" s="2" t="str">
        <f>VLOOKUP(C36,'MASTER KEY'!$A$2:$B950,2,FALSE)</f>
        <v>Total TRHs</v>
      </c>
      <c r="E36" s="2" t="str">
        <f>VLOOKUP(C36,'MASTER KEY'!$A$2:$C950,3,FALSE)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4.4" x14ac:dyDescent="0.3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3">
      <c r="A2" s="6" t="s">
        <v>876</v>
      </c>
      <c r="B2" s="4">
        <v>1</v>
      </c>
      <c r="C2" s="2" t="s">
        <v>333</v>
      </c>
      <c r="D2" s="2" t="str">
        <f>VLOOKUP(C2,'MASTER KEY'!$A$2:$B916,2,FALSE)</f>
        <v>Air Temperature</v>
      </c>
    </row>
    <row r="3" spans="1:9" ht="18.75" customHeight="1" x14ac:dyDescent="0.3">
      <c r="A3" s="6" t="s">
        <v>877</v>
      </c>
      <c r="B3" s="4">
        <v>1</v>
      </c>
      <c r="C3" s="2" t="s">
        <v>234</v>
      </c>
      <c r="D3" s="2" t="str">
        <f>VLOOKUP(C3,'MASTER KEY'!$A$2:$B917,2,FALSE)</f>
        <v>Temperature</v>
      </c>
    </row>
    <row r="4" spans="1:9" ht="18.75" customHeight="1" x14ac:dyDescent="0.3">
      <c r="A4" s="6" t="s">
        <v>391</v>
      </c>
      <c r="B4" s="4">
        <v>1</v>
      </c>
      <c r="C4" s="2" t="s">
        <v>392</v>
      </c>
      <c r="D4" s="2" t="str">
        <f>VLOOKUP(C4,'MASTER KEY'!$A$2:$B918,2,FALSE)</f>
        <v>Turbidity</v>
      </c>
    </row>
    <row r="5" spans="1:9" ht="18.75" customHeight="1" x14ac:dyDescent="0.3">
      <c r="A5" s="6" t="s">
        <v>393</v>
      </c>
      <c r="B5" s="4">
        <v>1</v>
      </c>
      <c r="C5" s="2" t="s">
        <v>236</v>
      </c>
      <c r="D5" s="2" t="str">
        <f>VLOOKUP(C5,'MASTER KEY'!$A$2:$B919,2,FALSE)</f>
        <v>Salinity</v>
      </c>
    </row>
    <row r="6" spans="1:9" ht="18.75" customHeight="1" x14ac:dyDescent="0.3">
      <c r="A6" s="6" t="s">
        <v>394</v>
      </c>
      <c r="B6" s="4">
        <v>1</v>
      </c>
      <c r="C6" s="2" t="s">
        <v>395</v>
      </c>
      <c r="D6" s="2" t="str">
        <f>VLOOKUP(C6,'MASTER KEY'!$A$2:$B920,2,FALSE)</f>
        <v>Dissolved Oxygen</v>
      </c>
    </row>
    <row r="7" spans="1:9" ht="18.75" customHeight="1" x14ac:dyDescent="0.3">
      <c r="A7" s="6" t="s">
        <v>396</v>
      </c>
      <c r="B7" s="4">
        <v>1</v>
      </c>
      <c r="C7" s="2" t="s">
        <v>397</v>
      </c>
      <c r="D7" s="2" t="str">
        <f>VLOOKUP(C7,'MASTER KEY'!$A$2:$B921,2,FALSE)</f>
        <v>O2 Saturation</v>
      </c>
    </row>
    <row r="8" spans="1:9" ht="18.75" customHeight="1" x14ac:dyDescent="0.3">
      <c r="A8" s="6" t="s">
        <v>398</v>
      </c>
      <c r="B8" s="4">
        <v>1</v>
      </c>
      <c r="C8" s="2" t="s">
        <v>399</v>
      </c>
      <c r="D8" s="2" t="str">
        <f>VLOOKUP(C8,'MASTER KEY'!$A$2:$B922,2,FALSE)</f>
        <v>pH</v>
      </c>
    </row>
    <row r="9" spans="1:9" ht="18.75" customHeight="1" x14ac:dyDescent="0.3">
      <c r="A9" s="6" t="s">
        <v>400</v>
      </c>
      <c r="B9" s="4">
        <v>1</v>
      </c>
      <c r="C9" s="2" t="s">
        <v>278</v>
      </c>
      <c r="D9" s="2" t="str">
        <f>VLOOKUP(C9,'MASTER KEY'!$A$2:$B923,2,FALSE)</f>
        <v>Depth</v>
      </c>
    </row>
    <row r="10" spans="1:9" ht="18.75" customHeight="1" x14ac:dyDescent="0.3">
      <c r="A10" s="6" t="s">
        <v>401</v>
      </c>
      <c r="B10" s="4">
        <v>1</v>
      </c>
      <c r="C10" s="2" t="s">
        <v>402</v>
      </c>
      <c r="D10" s="2" t="str">
        <f>VLOOKUP(C10,'MASTER KEY'!$A$2:$B924,2,FALSE)</f>
        <v>Tilt</v>
      </c>
    </row>
    <row r="11" spans="1:9" ht="18.75" customHeight="1" x14ac:dyDescent="0.3">
      <c r="A11" s="6" t="s">
        <v>878</v>
      </c>
      <c r="B11" s="4">
        <v>1</v>
      </c>
      <c r="C11" s="2" t="s">
        <v>404</v>
      </c>
      <c r="D11" s="2" t="str">
        <f>VLOOKUP(C11,'MASTER KEY'!$A$2:$B925,2,FALSE)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3">
      <c r="A12" s="6" t="s">
        <v>880</v>
      </c>
      <c r="B12" s="4">
        <v>1</v>
      </c>
      <c r="C12" s="2" t="s">
        <v>406</v>
      </c>
      <c r="D12" s="2" t="str">
        <f>VLOOKUP(C12,'MASTER KEY'!$A$2:$B926,2,FALSE)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3">
      <c r="A13" s="6" t="s">
        <v>881</v>
      </c>
      <c r="B13" s="4">
        <v>1</v>
      </c>
      <c r="C13" s="2" t="s">
        <v>408</v>
      </c>
      <c r="D13" s="2" t="str">
        <f>VLOOKUP(C13,'MASTER KEY'!$A$2:$B927,2,FALSE)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3">
      <c r="A14" s="6" t="s">
        <v>882</v>
      </c>
      <c r="B14" s="4">
        <v>1</v>
      </c>
      <c r="C14" s="2" t="s">
        <v>410</v>
      </c>
      <c r="D14" s="2" t="str">
        <f>VLOOKUP(C14,'MASTER KEY'!$A$2:$B928,2,FALSE)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3">
      <c r="A15" s="6" t="s">
        <v>883</v>
      </c>
      <c r="B15" s="4">
        <v>1</v>
      </c>
      <c r="C15" s="2" t="s">
        <v>412</v>
      </c>
      <c r="D15" s="2" t="str">
        <f>VLOOKUP(C15,'MASTER KEY'!$A$2:$B929,2,FALSE)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3">
      <c r="A16" s="6" t="s">
        <v>884</v>
      </c>
      <c r="B16" s="4">
        <v>1</v>
      </c>
      <c r="C16" s="2" t="s">
        <v>414</v>
      </c>
      <c r="D16" s="2" t="str">
        <f>VLOOKUP(C16,'MASTER KEY'!$A$2:$B930,2,FALSE)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3">
      <c r="A17" s="6" t="s">
        <v>885</v>
      </c>
      <c r="B17" s="4">
        <v>1</v>
      </c>
      <c r="C17" s="2" t="s">
        <v>417</v>
      </c>
      <c r="D17" s="2" t="str">
        <f>VLOOKUP(C17,'MASTER KEY'!$A$2:$B931,2,FALSE)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3">
      <c r="A18" s="6" t="s">
        <v>886</v>
      </c>
      <c r="B18" s="4">
        <v>1</v>
      </c>
      <c r="C18" s="2" t="s">
        <v>419</v>
      </c>
      <c r="D18" s="2" t="str">
        <f>VLOOKUP(C18,'MASTER KEY'!$A$2:$B932,2,FALSE)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3">
      <c r="A19" s="6" t="s">
        <v>887</v>
      </c>
      <c r="B19" s="4">
        <v>1</v>
      </c>
      <c r="C19" s="2" t="s">
        <v>421</v>
      </c>
      <c r="D19" s="2" t="str">
        <f>VLOOKUP(C19,'MASTER KEY'!$A$2:$B933,2,FALSE)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3">
      <c r="A20" s="6" t="s">
        <v>888</v>
      </c>
      <c r="B20" s="4">
        <v>1</v>
      </c>
      <c r="C20" s="2" t="s">
        <v>423</v>
      </c>
      <c r="D20" s="2" t="str">
        <f>VLOOKUP(C20,'MASTER KEY'!$A$2:$B934,2,FALSE)</f>
        <v>Photosynthetically Active Photon Flux</v>
      </c>
    </row>
    <row r="21" spans="1:9" ht="18.75" customHeight="1" x14ac:dyDescent="0.3">
      <c r="A21" s="6" t="s">
        <v>889</v>
      </c>
      <c r="B21" s="4">
        <v>1</v>
      </c>
      <c r="C21" s="2" t="s">
        <v>423</v>
      </c>
      <c r="D21" s="2" t="str">
        <f>VLOOKUP(C21,'MASTER KEY'!$A$2:$B935,2,FALSE)</f>
        <v>Photosynthetically Active Photon Flux</v>
      </c>
    </row>
    <row r="22" spans="1:9" ht="18.75" customHeight="1" x14ac:dyDescent="0.3">
      <c r="A22" s="6" t="s">
        <v>890</v>
      </c>
      <c r="B22" s="4">
        <v>1</v>
      </c>
      <c r="C22" s="2" t="s">
        <v>427</v>
      </c>
      <c r="D22" s="2" t="str">
        <f>VLOOKUP(C22,'MASTER KEY'!$A$2:$B936,2,FALSE)</f>
        <v>Specific Conductivity</v>
      </c>
    </row>
    <row r="23" spans="1:9" ht="18.75" customHeight="1" x14ac:dyDescent="0.3">
      <c r="A23" s="6" t="s">
        <v>428</v>
      </c>
      <c r="B23" s="4">
        <v>1</v>
      </c>
      <c r="C23" s="2" t="s">
        <v>397</v>
      </c>
      <c r="D23" s="2" t="str">
        <f>VLOOKUP(C23,'MASTER KEY'!$A$2:$B937,2,FALSE)</f>
        <v>O2 Saturation</v>
      </c>
    </row>
    <row r="24" spans="1:9" ht="18.75" customHeight="1" x14ac:dyDescent="0.3">
      <c r="A24" s="36" t="s">
        <v>835</v>
      </c>
      <c r="B24" s="4">
        <v>1</v>
      </c>
      <c r="C24" s="2" t="s">
        <v>836</v>
      </c>
      <c r="D24" s="2" t="str">
        <f>VLOOKUP(C24,'MASTER KEY'!$A$2:$B938,2,FALSE)</f>
        <v>ACCELERATIONX</v>
      </c>
    </row>
    <row r="25" spans="1:9" ht="18.75" customHeight="1" x14ac:dyDescent="0.3">
      <c r="A25" s="36" t="s">
        <v>837</v>
      </c>
      <c r="B25" s="4">
        <v>1</v>
      </c>
      <c r="C25" s="2" t="s">
        <v>838</v>
      </c>
      <c r="D25" s="2" t="str">
        <f>VLOOKUP(C25,'MASTER KEY'!$A$2:$B939,2,FALSE)</f>
        <v>ACCELERATIONY</v>
      </c>
    </row>
    <row r="26" spans="1:9" ht="18.75" customHeight="1" x14ac:dyDescent="0.3">
      <c r="A26" s="36" t="s">
        <v>839</v>
      </c>
      <c r="B26" s="4">
        <v>1</v>
      </c>
      <c r="C26" s="2" t="s">
        <v>840</v>
      </c>
      <c r="D26" s="2" t="str">
        <f>VLOOKUP(C26,'MASTER KEY'!$A$2:$B940,2,FALSE)</f>
        <v>ACCELERATIONZ</v>
      </c>
    </row>
    <row r="27" spans="1:9" ht="18.75" customHeight="1" x14ac:dyDescent="0.3">
      <c r="A27" s="36" t="s">
        <v>891</v>
      </c>
      <c r="B27" s="4">
        <v>1</v>
      </c>
      <c r="C27" s="2" t="s">
        <v>892</v>
      </c>
      <c r="D27" s="2" t="str">
        <f>VLOOKUP(C27,'MASTER KEY'!$A$2:$B941,2,FALSE)</f>
        <v>AMPLITUDE1</v>
      </c>
    </row>
    <row r="28" spans="1:9" ht="18.75" customHeight="1" x14ac:dyDescent="0.3">
      <c r="A28" s="36" t="s">
        <v>893</v>
      </c>
      <c r="B28" s="4">
        <v>1</v>
      </c>
      <c r="C28" s="2" t="s">
        <v>894</v>
      </c>
      <c r="D28" s="2" t="str">
        <f>VLOOKUP(C28,'MASTER KEY'!$A$2:$B942,2,FALSE)</f>
        <v>AMPLITUDE2</v>
      </c>
    </row>
    <row r="29" spans="1:9" ht="18.75" customHeight="1" x14ac:dyDescent="0.3">
      <c r="A29" s="36" t="s">
        <v>895</v>
      </c>
      <c r="B29" s="4">
        <v>1</v>
      </c>
      <c r="C29" s="2" t="s">
        <v>896</v>
      </c>
      <c r="D29" s="2" t="str">
        <f>VLOOKUP(C29,'MASTER KEY'!$A$2:$B943,2,FALSE)</f>
        <v>AMPLITUDE3</v>
      </c>
    </row>
    <row r="30" spans="1:9" ht="18.75" customHeight="1" x14ac:dyDescent="0.3">
      <c r="A30" s="36" t="s">
        <v>660</v>
      </c>
      <c r="B30" s="4">
        <v>1</v>
      </c>
      <c r="C30" s="2" t="s">
        <v>897</v>
      </c>
      <c r="D30" s="2" t="str">
        <f>VLOOKUP(C30,'MASTER KEY'!$A$2:$B944,2,FALSE)</f>
        <v>CELL</v>
      </c>
    </row>
    <row r="31" spans="1:9" ht="18.75" customHeight="1" x14ac:dyDescent="0.3">
      <c r="A31" s="36" t="s">
        <v>898</v>
      </c>
      <c r="B31" s="4">
        <v>1</v>
      </c>
      <c r="C31" s="2" t="s">
        <v>427</v>
      </c>
      <c r="D31" s="2" t="str">
        <f>VLOOKUP(C31,'MASTER KEY'!$A$2:$B945,2,FALSE)</f>
        <v>Specific Conductivity</v>
      </c>
    </row>
    <row r="32" spans="1:9" ht="18.75" customHeight="1" x14ac:dyDescent="0.3">
      <c r="A32" s="36" t="s">
        <v>899</v>
      </c>
      <c r="B32" s="4">
        <v>1</v>
      </c>
      <c r="C32" s="2" t="s">
        <v>900</v>
      </c>
      <c r="D32" s="2" t="str">
        <f>VLOOKUP(C32,'MASTER KEY'!$A$2:$B946,2,FALSE)</f>
        <v>DENSITY ANOMALY</v>
      </c>
    </row>
    <row r="33" spans="1:4" ht="18.75" customHeight="1" x14ac:dyDescent="0.3">
      <c r="A33" s="36" t="s">
        <v>901</v>
      </c>
      <c r="B33" s="4">
        <v>1</v>
      </c>
      <c r="C33" s="2" t="s">
        <v>278</v>
      </c>
      <c r="D33" s="2" t="str">
        <f>VLOOKUP(C33,'MASTER KEY'!$A$2:$B947,2,FALSE)</f>
        <v>Depth</v>
      </c>
    </row>
    <row r="34" spans="1:4" ht="18.75" customHeight="1" x14ac:dyDescent="0.3">
      <c r="A34" s="36" t="s">
        <v>833</v>
      </c>
      <c r="B34" s="4">
        <v>1</v>
      </c>
      <c r="C34" s="2" t="s">
        <v>395</v>
      </c>
      <c r="D34" s="2" t="str">
        <f>VLOOKUP(C34,'MASTER KEY'!$A$2:$B948,2,FALSE)</f>
        <v>Dissolved Oxygen</v>
      </c>
    </row>
    <row r="35" spans="1:4" ht="18.75" customHeight="1" x14ac:dyDescent="0.3">
      <c r="A35" s="36" t="s">
        <v>828</v>
      </c>
      <c r="B35" s="4">
        <v>1</v>
      </c>
      <c r="C35" s="2" t="s">
        <v>317</v>
      </c>
      <c r="D35" s="2" t="str">
        <f>VLOOKUP(C35,'MASTER KEY'!$A$2:$B949,2,FALSE)</f>
        <v>HEADING</v>
      </c>
    </row>
    <row r="36" spans="1:4" ht="18.75" customHeight="1" x14ac:dyDescent="0.3">
      <c r="A36" s="36" t="s">
        <v>902</v>
      </c>
      <c r="B36" s="4">
        <v>1</v>
      </c>
      <c r="C36" s="2" t="s">
        <v>903</v>
      </c>
      <c r="D36" s="2" t="str">
        <f>VLOOKUP(C36,'MASTER KEY'!$A$2:$B950,2,FALSE)</f>
        <v>LOWER_UCUR</v>
      </c>
    </row>
    <row r="37" spans="1:4" ht="18.75" customHeight="1" x14ac:dyDescent="0.3">
      <c r="A37" s="36" t="s">
        <v>904</v>
      </c>
      <c r="B37" s="4">
        <v>1</v>
      </c>
      <c r="C37" s="2" t="s">
        <v>905</v>
      </c>
      <c r="D37" s="2" t="str">
        <f>VLOOKUP(C37,'MASTER KEY'!$A$2:$B951,2,FALSE)</f>
        <v>LOWER_VCUR</v>
      </c>
    </row>
    <row r="38" spans="1:4" ht="18.75" customHeight="1" x14ac:dyDescent="0.3">
      <c r="A38" s="36" t="s">
        <v>906</v>
      </c>
      <c r="B38" s="4">
        <v>1</v>
      </c>
      <c r="C38" s="2" t="s">
        <v>907</v>
      </c>
      <c r="D38" s="2" t="str">
        <f>VLOOKUP(C38,'MASTER KEY'!$A$2:$B952,2,FALSE)</f>
        <v>MIDDLE_UCUR</v>
      </c>
    </row>
    <row r="39" spans="1:4" ht="18.75" customHeight="1" x14ac:dyDescent="0.3">
      <c r="A39" s="36" t="s">
        <v>908</v>
      </c>
      <c r="B39" s="4">
        <v>1</v>
      </c>
      <c r="C39" s="2" t="s">
        <v>909</v>
      </c>
      <c r="D39" s="2" t="str">
        <f>VLOOKUP(C39,'MASTER KEY'!$A$2:$B953,2,FALSE)</f>
        <v>MIDDLE_VCUR</v>
      </c>
    </row>
    <row r="40" spans="1:4" ht="18.75" customHeight="1" x14ac:dyDescent="0.3">
      <c r="A40" s="36" t="s">
        <v>834</v>
      </c>
      <c r="B40" s="4">
        <v>1</v>
      </c>
      <c r="C40" s="2" t="s">
        <v>423</v>
      </c>
      <c r="D40" s="2" t="str">
        <f>VLOOKUP(C40,'MASTER KEY'!$A$2:$B954,2,FALSE)</f>
        <v>Photosynthetically Active Photon Flux</v>
      </c>
    </row>
    <row r="41" spans="1:4" ht="18.75" customHeight="1" x14ac:dyDescent="0.3">
      <c r="A41" s="36" t="s">
        <v>829</v>
      </c>
      <c r="B41" s="4">
        <v>1</v>
      </c>
      <c r="C41" s="2" t="s">
        <v>319</v>
      </c>
      <c r="D41" s="2" t="str">
        <f>VLOOKUP(C41,'MASTER KEY'!$A$2:$B955,2,FALSE)</f>
        <v>Pitch</v>
      </c>
    </row>
    <row r="42" spans="1:4" ht="18.75" customHeight="1" x14ac:dyDescent="0.3">
      <c r="A42" s="36" t="s">
        <v>843</v>
      </c>
      <c r="B42" s="4">
        <v>1</v>
      </c>
      <c r="C42" s="2" t="s">
        <v>502</v>
      </c>
      <c r="D42" s="2" t="str">
        <f>VLOOKUP(C42,'MASTER KEY'!$A$2:$B956,2,FALSE)</f>
        <v>PRESSURE</v>
      </c>
    </row>
    <row r="43" spans="1:4" ht="18.75" customHeight="1" x14ac:dyDescent="0.3">
      <c r="A43" s="36" t="s">
        <v>831</v>
      </c>
      <c r="B43" s="4">
        <v>1</v>
      </c>
      <c r="C43" s="2" t="s">
        <v>832</v>
      </c>
      <c r="D43" s="2" t="str">
        <f>VLOOKUP(C43,'MASTER KEY'!$A$2:$B957,2,FALSE)</f>
        <v>PRESSURE_SENSOR_DEPTH</v>
      </c>
    </row>
    <row r="44" spans="1:4" ht="18.75" customHeight="1" x14ac:dyDescent="0.3">
      <c r="A44" s="36" t="s">
        <v>830</v>
      </c>
      <c r="B44" s="4">
        <v>1</v>
      </c>
      <c r="C44" s="2" t="s">
        <v>321</v>
      </c>
      <c r="D44" s="2" t="str">
        <f>VLOOKUP(C44,'MASTER KEY'!$A$2:$B958,2,FALSE)</f>
        <v>ROLL</v>
      </c>
    </row>
    <row r="45" spans="1:4" ht="18.75" customHeight="1" x14ac:dyDescent="0.3">
      <c r="A45" s="36" t="s">
        <v>825</v>
      </c>
      <c r="B45" s="4">
        <v>1</v>
      </c>
      <c r="C45" s="2" t="s">
        <v>236</v>
      </c>
      <c r="D45" s="2" t="str">
        <f>VLOOKUP(C45,'MASTER KEY'!$A$2:$B959,2,FALSE)</f>
        <v>Salinity</v>
      </c>
    </row>
    <row r="46" spans="1:4" ht="18.75" customHeight="1" x14ac:dyDescent="0.3">
      <c r="A46" s="36" t="s">
        <v>910</v>
      </c>
      <c r="B46" s="4">
        <v>1</v>
      </c>
      <c r="C46" s="2" t="s">
        <v>427</v>
      </c>
      <c r="D46" s="2" t="str">
        <f>VLOOKUP(C46,'MASTER KEY'!$A$2:$B960,2,FALSE)</f>
        <v>Specific Conductivity</v>
      </c>
    </row>
    <row r="47" spans="1:4" ht="18.75" customHeight="1" x14ac:dyDescent="0.3">
      <c r="A47" s="36" t="s">
        <v>826</v>
      </c>
      <c r="B47" s="4">
        <v>1</v>
      </c>
      <c r="C47" s="2" t="s">
        <v>827</v>
      </c>
      <c r="D47" s="2" t="str">
        <f>VLOOKUP(C47,'MASTER KEY'!$A$2:$B961,2,FALSE)</f>
        <v>SPEED_OF_SOUND</v>
      </c>
    </row>
    <row r="48" spans="1:4" ht="18.75" customHeight="1" x14ac:dyDescent="0.3">
      <c r="A48" s="36" t="s">
        <v>824</v>
      </c>
      <c r="B48" s="4">
        <v>1</v>
      </c>
      <c r="C48" s="2" t="s">
        <v>234</v>
      </c>
      <c r="D48" s="2" t="str">
        <f>VLOOKUP(C48,'MASTER KEY'!$A$2:$B962,2,FALSE)</f>
        <v>Temperature</v>
      </c>
    </row>
    <row r="49" spans="1:4" ht="18.75" customHeight="1" x14ac:dyDescent="0.3">
      <c r="A49" s="36" t="s">
        <v>911</v>
      </c>
      <c r="B49" s="4">
        <v>1</v>
      </c>
      <c r="C49" s="2" t="s">
        <v>402</v>
      </c>
      <c r="D49" s="2" t="str">
        <f>VLOOKUP(C49,'MASTER KEY'!$A$2:$B963,2,FALSE)</f>
        <v>Tilt</v>
      </c>
    </row>
    <row r="50" spans="1:4" ht="18.75" customHeight="1" x14ac:dyDescent="0.3">
      <c r="A50" s="36" t="s">
        <v>820</v>
      </c>
      <c r="B50" s="4">
        <v>1</v>
      </c>
      <c r="C50" s="2" t="s">
        <v>821</v>
      </c>
      <c r="D50" s="2" t="str">
        <f>VLOOKUP(C50,'MASTER KEY'!$A$2:$B964,2,FALSE)</f>
        <v>UCUR (eastward velocity)</v>
      </c>
    </row>
    <row r="51" spans="1:4" ht="18.75" customHeight="1" x14ac:dyDescent="0.3">
      <c r="A51" s="36" t="s">
        <v>912</v>
      </c>
      <c r="B51" s="4">
        <v>1</v>
      </c>
      <c r="C51" s="2" t="s">
        <v>913</v>
      </c>
      <c r="D51" s="2" t="str">
        <f>VLOOKUP(C51,'MASTER KEY'!$A$2:$B965,2,FALSE)</f>
        <v>UPPER_UCUR</v>
      </c>
    </row>
    <row r="52" spans="1:4" ht="18.75" customHeight="1" x14ac:dyDescent="0.3">
      <c r="A52" s="36" t="s">
        <v>914</v>
      </c>
      <c r="B52" s="4">
        <v>1</v>
      </c>
      <c r="C52" s="2" t="s">
        <v>915</v>
      </c>
      <c r="D52" s="2" t="str">
        <f>VLOOKUP(C52,'MASTER KEY'!$A$2:$B966,2,FALSE)</f>
        <v>UPPER_VCUR</v>
      </c>
    </row>
    <row r="53" spans="1:4" ht="18.75" customHeight="1" x14ac:dyDescent="0.3">
      <c r="A53" s="36" t="s">
        <v>822</v>
      </c>
      <c r="B53" s="4">
        <v>1</v>
      </c>
      <c r="C53" s="2" t="s">
        <v>823</v>
      </c>
      <c r="D53" s="2" t="str">
        <f>VLOOKUP(C53,'MASTER KEY'!$A$2:$B967,2,FALSE)</f>
        <v>VCUR (northward velocity)</v>
      </c>
    </row>
    <row r="54" spans="1:4" ht="18.75" customHeight="1" x14ac:dyDescent="0.3">
      <c r="A54" s="36" t="s">
        <v>916</v>
      </c>
      <c r="B54" s="4">
        <v>1</v>
      </c>
      <c r="C54" s="2" t="s">
        <v>917</v>
      </c>
      <c r="D54" s="2" t="str">
        <f>VLOOKUP(C54,'MASTER KEY'!$A$2:$B968,2,FALSE)</f>
        <v>WCUR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</vt:i4>
      </vt:variant>
    </vt:vector>
  </HeadingPairs>
  <TitlesOfParts>
    <vt:vector size="33" baseType="lpstr">
      <vt:lpstr>Information</vt:lpstr>
      <vt:lpstr>MASTER KEY</vt:lpstr>
      <vt:lpstr>IMOSSRS</vt:lpstr>
      <vt:lpstr>BOM-BARRA</vt:lpstr>
      <vt:lpstr>WWMSP1.1-WRF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Brendan Busch</cp:lastModifiedBy>
  <dcterms:created xsi:type="dcterms:W3CDTF">2024-03-18T02:17:33Z</dcterms:created>
  <dcterms:modified xsi:type="dcterms:W3CDTF">2024-04-29T08:58:19Z</dcterms:modified>
</cp:coreProperties>
</file>