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A462B7F0-4F73-4BC5-89D9-8C8D981F3BEA}" xr6:coauthVersionLast="47" xr6:coauthVersionMax="47" xr10:uidLastSave="{00000000-0000-0000-0000-000000000000}"/>
  <bookViews>
    <workbookView xWindow="-120" yWindow="-120" windowWidth="29040" windowHeight="15840" tabRatio="841" xr2:uid="{00000000-000D-0000-FFFF-FFFF00000000}"/>
  </bookViews>
  <sheets>
    <sheet name="MASTER KEY" sheetId="1" r:id="rId1"/>
    <sheet name="THEME2LIGHT" sheetId="21" r:id="rId2"/>
    <sheet name="SentientHubs" sheetId="18" r:id="rId3"/>
    <sheet name="Model_TFV" sheetId="5" r:id="rId4"/>
    <sheet name="THEME5MET" sheetId="19" r:id="rId5"/>
    <sheet name="MAFRL" sheetId="8" r:id="rId6"/>
    <sheet name="IMOSBGC" sheetId="9" r:id="rId7"/>
    <sheet name="IMOSPROFILE" sheetId="10" r:id="rId8"/>
    <sheet name="DWER" sheetId="2" r:id="rId9"/>
    <sheet name="DWERMOORING" sheetId="11" r:id="rId10"/>
    <sheet name="BOM" sheetId="3" r:id="rId11"/>
    <sheet name="DOT" sheetId="4" r:id="rId12"/>
    <sheet name="THEME5" sheetId="7" r:id="rId13"/>
    <sheet name="WWM" sheetId="22" r:id="rId14"/>
    <sheet name="THEME3CTD" sheetId="23" r:id="rId15"/>
    <sheet name="WWMSP5" sheetId="16" r:id="rId16"/>
    <sheet name="WWMSP2" sheetId="20" r:id="rId17"/>
    <sheet name="JPPLAWAC" sheetId="12" r:id="rId18"/>
    <sheet name="UWA" sheetId="15" r:id="rId19"/>
    <sheet name="BMTBNA" sheetId="17" r:id="rId20"/>
    <sheet name="FPA_BMT" sheetId="14" r:id="rId21"/>
    <sheet name="WC_BMT" sheetId="13" r:id="rId22"/>
    <sheet name="Information" sheetId="6" r:id="rId23"/>
  </sheets>
  <definedNames>
    <definedName name="_xlnm._FilterDatabase" localSheetId="0" hidden="1">'MASTER KEY'!$A$1:$J$318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3" i="22"/>
  <c r="D4" i="22"/>
  <c r="D2" i="22"/>
  <c r="D2" i="7"/>
  <c r="D25" i="21"/>
  <c r="D3" i="21"/>
  <c r="D4" i="21"/>
  <c r="D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5" i="21"/>
  <c r="D2" i="19"/>
  <c r="D16" i="15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<sst xmlns="http://schemas.openxmlformats.org/spreadsheetml/2006/main" count="4354" uniqueCount="1830">
  <si>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</si>
  <si>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</si>
  <si>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</si>
  <si>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</si>
  <si>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</si>
  <si>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</si>
  <si>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</si>
  <si>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</si>
  <si>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</si>
  <si>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</si>
  <si>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</si>
  <si>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</si>
  <si>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</si>
  <si>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</si>
  <si>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</si>
  <si>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</si>
  <si>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</si>
  <si>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</si>
  <si>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</si>
  <si>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</si>
  <si>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</si>
  <si>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</si>
  <si>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</si>
  <si>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</si>
  <si>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</si>
  <si>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</si>
  <si>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</si>
  <si>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</si>
  <si>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</si>
  <si>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</si>
  <si>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</si>
  <si>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</si>
  <si>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</si>
  <si>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</si>
  <si>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</si>
  <si>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</si>
  <si>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</si>
  <si>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</si>
  <si>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</si>
  <si>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</si>
  <si>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</si>
  <si>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</si>
  <si>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</si>
  <si>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</si>
  <si>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</si>
  <si>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</si>
  <si>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</si>
  <si>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</si>
  <si>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</si>
  <si>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</si>
  <si>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</si>
  <si>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</si>
  <si>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</si>
  <si>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</si>
  <si>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</si>
  <si>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</si>
  <si>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</si>
  <si>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</si>
  <si>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</si>
  <si>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</si>
  <si>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</si>
  <si>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</si>
  <si>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</si>
  <si>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</si>
  <si>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</si>
  <si>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</si>
  <si>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</si>
  <si>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</si>
  <si>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</si>
  <si>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</si>
  <si>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</si>
  <si>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</si>
  <si>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</si>
  <si>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</si>
  <si>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</si>
  <si>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</si>
  <si>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</si>
  <si>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</si>
  <si>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</si>
  <si>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</si>
  <si>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</si>
  <si>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</si>
  <si>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</si>
  <si>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</si>
  <si>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</si>
  <si>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</si>
  <si>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</si>
  <si>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</si>
  <si>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</si>
  <si>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</si>
  <si>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</si>
  <si>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</si>
  <si>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</si>
  <si>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</si>
  <si>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</si>
  <si>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</si>
  <si>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</si>
  <si>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</si>
  <si>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</si>
  <si>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</si>
  <si>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</si>
  <si>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</si>
  <si>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</si>
  <si>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</si>
  <si>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</si>
  <si>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</si>
  <si>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</si>
  <si>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</si>
  <si>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</si>
  <si>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</si>
  <si>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</si>
  <si>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</si>
  <si>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</si>
  <si>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</si>
  <si>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</si>
  <si>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</si>
  <si>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</si>
  <si>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</si>
  <si>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</si>
  <si>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</si>
  <si>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</si>
  <si>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</si>
  <si>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</si>
  <si>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</si>
  <si>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</si>
  <si>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</si>
  <si>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</si>
  <si>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</si>
  <si>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</si>
  <si>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</si>
  <si>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</si>
  <si>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</si>
  <si>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</si>
  <si>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</si>
  <si>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</si>
  <si>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</si>
  <si>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</si>
  <si>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</si>
  <si>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</si>
  <si>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</si>
  <si>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</si>
  <si>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</si>
  <si>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</si>
  <si>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</si>
  <si>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</si>
  <si>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</si>
  <si>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</si>
  <si>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</si>
  <si>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</si>
  <si>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</si>
  <si>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</si>
  <si>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</si>
  <si>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</si>
  <si>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</si>
  <si>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</si>
  <si>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</si>
  <si>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</si>
  <si>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</si>
  <si>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</si>
  <si>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</si>
  <si>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</si>
  <si>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</si>
  <si>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</si>
  <si>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</si>
  <si>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</si>
  <si>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</si>
  <si>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</si>
  <si>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</si>
  <si>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</si>
  <si>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</si>
  <si>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</si>
  <si>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</si>
  <si>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</si>
  <si>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</si>
  <si>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</si>
  <si>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</si>
  <si>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</si>
  <si>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</si>
  <si>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</si>
  <si>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</si>
  <si>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</si>
  <si>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</si>
  <si>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</si>
  <si>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</si>
  <si>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</si>
  <si>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</si>
  <si>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</si>
  <si>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</si>
  <si>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</si>
  <si>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</si>
  <si>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</si>
  <si>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</si>
  <si>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</si>
  <si>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</si>
  <si>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</si>
  <si>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</si>
  <si>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</si>
  <si>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</si>
  <si>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</si>
  <si>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</si>
  <si>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</si>
  <si>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</si>
  <si>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</si>
  <si>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</si>
  <si>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</si>
  <si>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</si>
  <si>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</si>
  <si>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</si>
  <si>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</si>
  <si>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</si>
  <si>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</si>
  <si>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</si>
  <si>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</si>
  <si>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</si>
  <si>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</si>
  <si>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</si>
  <si>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</si>
  <si>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</si>
  <si>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</si>
  <si>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</si>
  <si>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</si>
  <si>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</si>
  <si>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</si>
  <si>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</si>
  <si>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</si>
  <si>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</si>
  <si>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</si>
  <si>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</si>
  <si>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</si>
  <si>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</si>
  <si>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</si>
  <si>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</si>
  <si>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</si>
  <si>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</si>
  <si>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</si>
  <si>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</si>
  <si>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</si>
  <si>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</si>
  <si>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</si>
  <si>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</si>
  <si>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</si>
  <si>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</si>
  <si>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</si>
  <si>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</si>
  <si>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</si>
  <si>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</si>
  <si>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</si>
  <si>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</si>
  <si>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</si>
  <si>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</si>
  <si>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</si>
  <si>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</si>
  <si>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</si>
  <si>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</si>
  <si>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</si>
  <si>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</si>
  <si>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</si>
  <si>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</si>
  <si>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</si>
  <si>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</si>
  <si>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</si>
  <si>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</si>
  <si>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</si>
  <si>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</si>
  <si>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</si>
  <si>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</si>
  <si>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</si>
  <si>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</si>
  <si>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</si>
  <si>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</si>
  <si>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</si>
  <si>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</si>
  <si>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</si>
  <si>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</si>
  <si>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</si>
  <si>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</si>
  <si>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</si>
  <si>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</si>
  <si>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</si>
  <si>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</si>
  <si>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</si>
  <si>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</si>
  <si>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</si>
  <si>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</si>
  <si>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</si>
  <si>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</si>
  <si>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</si>
  <si>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</si>
  <si>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</si>
  <si>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</si>
  <si>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</si>
  <si>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</si>
  <si>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</si>
  <si>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</si>
  <si>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</si>
  <si>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</si>
  <si>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</si>
  <si>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</si>
  <si>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</si>
  <si>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</si>
  <si>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</si>
  <si>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</si>
  <si>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</si>
  <si>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</si>
  <si>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</si>
  <si>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</si>
  <si>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</si>
  <si>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</si>
  <si>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</si>
  <si>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</si>
  <si>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</si>
  <si>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</si>
  <si>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</si>
  <si>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</si>
  <si>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</si>
  <si>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</si>
  <si>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</si>
  <si>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</si>
  <si>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</si>
  <si>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</si>
  <si>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</si>
  <si>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</si>
  <si>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</si>
  <si>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</si>
  <si>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</si>
  <si>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</si>
  <si>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</si>
  <si>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</si>
  <si>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</si>
  <si>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</si>
  <si>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</si>
  <si>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</si>
  <si>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</si>
  <si>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</si>
  <si>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</si>
  <si>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</si>
  <si>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</si>
  <si>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</si>
  <si>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</si>
  <si>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</si>
  <si>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</si>
  <si>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</si>
  <si>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</si>
  <si>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</si>
  <si>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</si>
  <si>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</si>
  <si>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</si>
  <si>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</si>
  <si>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</si>
  <si>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</si>
  <si>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</si>
  <si>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</si>
  <si>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</si>
  <si>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</si>
  <si>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</si>
  <si>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</si>
  <si>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</si>
  <si>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</si>
  <si>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</si>
  <si>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</si>
  <si>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</si>
  <si>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</si>
  <si>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</si>
  <si>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</si>
  <si>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</si>
  <si>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</si>
  <si>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</si>
  <si>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</si>
  <si>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</si>
  <si>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</si>
  <si>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</si>
  <si>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</si>
  <si>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</si>
  <si>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</si>
  <si>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</si>
  <si>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</si>
  <si>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</si>
  <si>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</si>
  <si>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</si>
  <si>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</si>
  <si>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</si>
  <si>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</si>
  <si>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</si>
  <si>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</si>
  <si>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</si>
  <si>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</si>
  <si>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</si>
  <si>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</si>
  <si>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</si>
  <si>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</si>
  <si>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</si>
  <si>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</si>
  <si>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</si>
  <si>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</si>
  <si>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</si>
  <si>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</si>
  <si>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</si>
  <si>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</si>
  <si>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</si>
  <si>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</si>
  <si>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</si>
  <si>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</si>
  <si>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</si>
  <si>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</si>
  <si>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</si>
  <si>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</si>
  <si>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</si>
  <si>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</si>
  <si>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</si>
  <si>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</si>
  <si>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</si>
  <si>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</si>
  <si>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</si>
  <si>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</si>
  <si>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</si>
  <si>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</si>
  <si>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</si>
  <si>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</si>
  <si>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</si>
  <si>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</si>
  <si>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</si>
  <si>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</si>
  <si>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</si>
  <si>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</si>
  <si>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</si>
  <si>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</si>
  <si>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</si>
  <si>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</si>
  <si>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</si>
  <si>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</si>
  <si>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</si>
  <si>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</si>
  <si>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</si>
  <si>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</si>
  <si>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</si>
  <si>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</si>
  <si>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</si>
  <si>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</si>
  <si>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</si>
  <si>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</si>
  <si>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</si>
  <si>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</si>
  <si>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</si>
  <si>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</si>
  <si>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</si>
  <si>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</si>
  <si>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</si>
  <si>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</si>
  <si>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</si>
  <si>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</si>
  <si>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</si>
  <si>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</si>
  <si>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</si>
  <si>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</si>
  <si>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</si>
  <si>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</si>
  <si>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</si>
  <si>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</si>
  <si>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</si>
  <si>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</si>
  <si>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</si>
  <si>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</si>
  <si>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</si>
  <si>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</si>
  <si>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</si>
  <si>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</si>
  <si>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</si>
  <si>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</si>
  <si>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</si>
  <si>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</si>
  <si>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</si>
  <si>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</si>
  <si>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</si>
  <si>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</si>
  <si>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</si>
  <si>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</si>
  <si>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</si>
  <si>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</si>
  <si>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</si>
  <si>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</si>
  <si>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</si>
  <si>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</si>
  <si>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</si>
  <si>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</si>
  <si>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</si>
  <si>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</si>
  <si>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</si>
  <si>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</si>
  <si>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</si>
  <si>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</si>
  <si>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</si>
  <si>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</si>
  <si>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</si>
  <si>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</si>
  <si>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</si>
  <si>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</si>
  <si>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</si>
  <si>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</si>
  <si>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</si>
  <si>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</si>
  <si>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</si>
  <si>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</si>
  <si>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</si>
  <si>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</si>
  <si>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</si>
  <si>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</si>
  <si>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</si>
  <si>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</si>
  <si>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</si>
  <si>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</si>
  <si>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</si>
  <si>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</si>
  <si>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</si>
  <si>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</si>
  <si>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</si>
  <si>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</si>
  <si>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</si>
  <si>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</si>
  <si>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</si>
  <si>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</si>
  <si>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</si>
  <si>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</si>
  <si>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</si>
  <si>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</si>
  <si>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</si>
  <si>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</si>
  <si>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</si>
  <si>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</si>
  <si>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</si>
  <si>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</si>
  <si>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</si>
  <si>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</si>
  <si>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</si>
  <si>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</si>
  <si>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</si>
  <si>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</si>
  <si>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</si>
  <si>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</si>
  <si>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</si>
  <si>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</si>
  <si>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</si>
  <si>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</si>
  <si>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</si>
  <si>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</si>
  <si>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</si>
  <si>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</si>
  <si>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</si>
  <si>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</si>
  <si>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</si>
  <si>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</si>
  <si>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</si>
  <si>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</si>
  <si>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</si>
  <si>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</si>
  <si>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</si>
  <si>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</si>
  <si>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</si>
  <si>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</si>
  <si>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</si>
  <si>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</si>
  <si>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</si>
  <si>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</si>
  <si>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</si>
  <si>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</si>
  <si>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</si>
  <si>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</si>
  <si>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</si>
  <si>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</si>
  <si>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</si>
  <si>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</si>
  <si>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</si>
  <si>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</si>
  <si>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</si>
  <si>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</si>
  <si>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</si>
  <si>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</si>
  <si>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</si>
  <si>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</si>
  <si>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</si>
  <si>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</si>
  <si>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</si>
  <si>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</si>
  <si>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</si>
  <si>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</si>
  <si>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</si>
  <si>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</si>
  <si>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</si>
  <si>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</si>
  <si>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</si>
  <si>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</si>
  <si>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</si>
  <si>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</si>
  <si>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</si>
  <si>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</si>
  <si>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</si>
  <si>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</si>
  <si>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</si>
  <si>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</si>
  <si>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</si>
  <si>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</si>
  <si>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</si>
  <si>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</si>
  <si>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</si>
  <si>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</si>
  <si>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</si>
  <si>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</si>
  <si>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</si>
  <si>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</si>
  <si>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</si>
  <si>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</si>
  <si>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</si>
  <si>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</si>
  <si>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</si>
  <si>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</si>
  <si>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</si>
  <si>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</si>
  <si>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</si>
  <si>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</si>
  <si>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</si>
  <si>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</si>
  <si>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</si>
  <si>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</si>
  <si>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</si>
  <si>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</si>
  <si>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</si>
  <si>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</si>
  <si>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</si>
  <si>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</si>
  <si>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</si>
  <si>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</si>
  <si>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</si>
  <si>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</si>
  <si>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</si>
  <si>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</si>
  <si>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</si>
  <si>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</si>
  <si>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</si>
  <si>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</si>
  <si>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</si>
  <si>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</si>
  <si>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</si>
  <si>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</si>
  <si>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</si>
  <si>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</si>
  <si>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</si>
  <si>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</si>
  <si>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</si>
  <si>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</si>
  <si>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</si>
  <si>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</si>
  <si>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</si>
  <si>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</si>
  <si>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</si>
  <si>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</si>
  <si>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</si>
  <si>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</si>
  <si>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</si>
  <si>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</si>
  <si>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</si>
  <si>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</si>
  <si>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</si>
  <si>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</si>
  <si>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</si>
  <si>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</si>
  <si>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</si>
  <si>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</si>
  <si>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</si>
  <si>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</si>
  <si>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</si>
  <si>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</si>
  <si>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</si>
  <si>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</si>
  <si>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</si>
  <si>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</si>
  <si>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</si>
  <si>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</si>
  <si>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</si>
  <si>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</si>
  <si>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</si>
  <si>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</si>
  <si>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</si>
  <si>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</si>
  <si>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</si>
  <si>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</si>
  <si>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</si>
  <si>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</si>
  <si>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</si>
  <si>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</si>
  <si>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</si>
  <si>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</si>
  <si>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</si>
  <si>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</si>
  <si>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</si>
  <si>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</si>
  <si>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</si>
  <si>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</si>
  <si>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</si>
  <si>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</si>
  <si>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</si>
  <si>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</si>
  <si>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</si>
  <si>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</si>
  <si>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</si>
  <si>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</si>
  <si>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</si>
  <si>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</si>
  <si>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</si>
  <si>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</si>
  <si>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</si>
  <si>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</si>
  <si>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</si>
  <si>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</si>
  <si>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</si>
  <si>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</si>
  <si>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</si>
  <si>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</si>
  <si>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</si>
  <si>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</si>
  <si>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</si>
  <si>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</si>
  <si>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</si>
  <si>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</si>
  <si>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</si>
  <si>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</si>
  <si>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</si>
  <si>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</si>
  <si>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</si>
  <si>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</si>
  <si>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</si>
  <si>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</si>
  <si>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</si>
  <si>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</si>
  <si>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</si>
  <si>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</si>
  <si>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</si>
  <si>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</si>
  <si>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</si>
  <si>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</si>
  <si>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</si>
  <si>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</si>
  <si>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</si>
  <si>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</si>
  <si>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</si>
  <si>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</si>
  <si>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</si>
  <si>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</si>
  <si>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</si>
  <si>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</si>
  <si>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</si>
  <si>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</si>
  <si>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</si>
  <si>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</si>
  <si>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</si>
  <si>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</si>
  <si>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</si>
  <si>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</si>
  <si>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</si>
  <si>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</si>
  <si>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</si>
  <si>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</si>
  <si>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</si>
  <si>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</si>
  <si>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</si>
  <si>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</si>
  <si>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</si>
  <si>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</si>
  <si>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</si>
  <si>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</si>
  <si>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</si>
  <si>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</si>
  <si>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</si>
  <si>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</si>
  <si>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</si>
  <si>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</si>
  <si>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</si>
  <si>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</si>
  <si>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</si>
  <si>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</si>
  <si>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</si>
  <si>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</si>
  <si>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</si>
  <si>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</si>
  <si>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</si>
  <si>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</si>
  <si>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</si>
  <si>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</si>
  <si>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</si>
  <si>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</si>
  <si>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</si>
  <si>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</si>
  <si>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</si>
  <si>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</si>
  <si>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</si>
  <si>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</si>
  <si>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</si>
  <si>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</si>
  <si>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</si>
  <si>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</si>
  <si>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</si>
  <si>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</si>
  <si>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</si>
  <si>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</si>
  <si>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</si>
  <si>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</si>
  <si>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</si>
  <si>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</si>
  <si>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</si>
  <si>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</si>
  <si>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</si>
  <si>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</si>
  <si>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</si>
  <si>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</si>
  <si>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</si>
  <si>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</si>
  <si>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</si>
  <si>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</si>
  <si>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</si>
  <si>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</si>
  <si>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</si>
  <si>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</si>
  <si>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</si>
  <si>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</si>
  <si>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</si>
  <si>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</si>
  <si>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</si>
  <si>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</si>
  <si>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</si>
  <si>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</si>
  <si>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</si>
  <si>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</si>
  <si>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</si>
  <si>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</si>
  <si>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</si>
  <si>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</si>
  <si>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</si>
  <si>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</si>
  <si>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</si>
  <si>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</si>
  <si>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</si>
  <si>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</si>
  <si>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</si>
  <si>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</si>
  <si>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</si>
  <si>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</si>
  <si>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</si>
  <si>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</si>
  <si>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</si>
  <si>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</si>
  <si>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</si>
  <si>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</si>
  <si>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</si>
  <si>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</si>
  <si>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</si>
  <si>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</si>
  <si>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</si>
  <si>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</si>
  <si>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</si>
  <si>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</si>
  <si>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</si>
  <si>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</si>
  <si>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</si>
  <si>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</si>
  <si>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</si>
  <si>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</si>
  <si>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</si>
  <si>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</si>
  <si>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</si>
  <si>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</si>
  <si>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</si>
  <si>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</si>
  <si>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</si>
  <si>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</si>
  <si>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</si>
  <si>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</si>
  <si>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</si>
  <si>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</si>
  <si>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</si>
  <si>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</si>
  <si>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</si>
  <si>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</si>
  <si>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</si>
  <si>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</si>
  <si>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</si>
  <si>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</si>
  <si>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</si>
  <si>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</si>
  <si>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</si>
  <si>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</si>
  <si>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</si>
  <si>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</si>
  <si>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</si>
  <si>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</si>
  <si>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</si>
  <si>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</si>
  <si>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</si>
  <si>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</si>
  <si>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</si>
  <si>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</si>
  <si>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</si>
  <si>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</si>
  <si>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</si>
  <si>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</si>
  <si>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</si>
  <si>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</si>
  <si>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</si>
  <si>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</si>
  <si>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</si>
  <si>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</si>
  <si>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</si>
  <si>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</si>
  <si>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</si>
  <si>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</si>
  <si>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</si>
  <si>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</si>
  <si>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</si>
  <si>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</si>
  <si>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</si>
  <si>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</si>
  <si>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</si>
  <si>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</si>
  <si>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</si>
  <si>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</si>
  <si>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</si>
  <si>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</si>
  <si>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</si>
  <si>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</si>
  <si>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</si>
  <si>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</si>
  <si>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</si>
  <si>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</si>
  <si>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</si>
  <si>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</si>
  <si>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</si>
  <si>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</si>
  <si>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</si>
  <si>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</si>
  <si>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</si>
  <si>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</si>
  <si>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</si>
  <si>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</si>
  <si>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</si>
  <si>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</si>
  <si>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</si>
  <si>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</si>
  <si>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</si>
  <si>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</si>
  <si>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</si>
  <si>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</si>
  <si>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</si>
  <si>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</si>
  <si>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</si>
  <si>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</si>
  <si>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</si>
  <si>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</si>
  <si>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</si>
  <si>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</si>
  <si>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</si>
  <si>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</si>
  <si>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</si>
  <si>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</si>
  <si>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</si>
  <si>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</si>
  <si>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</si>
  <si>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</si>
  <si>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</si>
  <si>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</si>
  <si>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</si>
  <si>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</si>
  <si>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</si>
  <si>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</si>
  <si>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</si>
  <si>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</si>
  <si>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</si>
  <si>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</si>
  <si>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</si>
  <si>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</si>
  <si>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</si>
  <si>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</si>
  <si>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</si>
  <si>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</si>
  <si>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</si>
  <si>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</si>
  <si>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</si>
  <si>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</si>
  <si>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</si>
  <si>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</si>
  <si>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</si>
  <si>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</si>
  <si>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</si>
  <si>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</si>
  <si>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</si>
  <si>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</si>
  <si>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</si>
  <si>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</si>
  <si>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</si>
  <si>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</si>
  <si>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</si>
  <si>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</si>
  <si>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</si>
  <si>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</si>
  <si>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</si>
  <si>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</si>
  <si>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</si>
  <si>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</si>
  <si>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</si>
  <si>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</si>
  <si>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</si>
  <si>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</si>
  <si>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</si>
  <si>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</si>
  <si>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</si>
  <si>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</si>
  <si>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</si>
  <si>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</si>
  <si>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</si>
  <si>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</si>
  <si>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</si>
  <si>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</si>
  <si>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</si>
  <si>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</si>
  <si>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</si>
  <si>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</si>
  <si>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</si>
  <si>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</si>
  <si>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</si>
  <si>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</si>
  <si>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</si>
  <si>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</si>
  <si>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</si>
  <si>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</si>
  <si>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</si>
  <si>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</si>
  <si>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</si>
  <si>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</si>
  <si>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</si>
  <si>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</si>
  <si>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</si>
  <si>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</si>
  <si>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</si>
  <si>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</si>
  <si>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</si>
  <si>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</si>
  <si>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</si>
  <si>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</si>
  <si>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</si>
  <si>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</si>
  <si>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</si>
  <si>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</si>
  <si>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</si>
  <si>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</si>
  <si>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</si>
  <si>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</si>
  <si>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</si>
  <si>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</si>
  <si>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</si>
  <si>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</si>
  <si>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</si>
  <si>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</si>
  <si>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</si>
  <si>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</si>
  <si>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</si>
  <si>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</si>
  <si>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</si>
  <si>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</si>
  <si>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</si>
  <si>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</si>
  <si>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</si>
  <si>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</si>
  <si>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</si>
  <si>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</si>
  <si>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</si>
  <si>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</si>
  <si>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</si>
  <si>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</si>
  <si>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</si>
  <si>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</si>
  <si>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</si>
  <si>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</si>
  <si>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</si>
  <si>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</si>
  <si>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</si>
  <si>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</si>
  <si>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</si>
  <si>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</si>
  <si>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</si>
  <si>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</si>
  <si>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</si>
  <si>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</si>
  <si>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</si>
  <si>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</si>
  <si>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</si>
  <si>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</si>
  <si>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</si>
  <si>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</si>
  <si>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</si>
  <si>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</si>
  <si>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</si>
  <si>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</si>
  <si>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</si>
  <si>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</si>
  <si>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</si>
  <si>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</si>
  <si>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</si>
  <si>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</si>
  <si>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</si>
  <si>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</si>
  <si>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</si>
  <si>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</si>
  <si>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</si>
  <si>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</si>
  <si>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</si>
  <si>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</si>
  <si>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</si>
  <si>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</si>
  <si>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</si>
  <si>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</si>
  <si>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</si>
  <si>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</si>
  <si>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</si>
  <si>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</si>
  <si>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</si>
  <si>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</si>
  <si>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</si>
  <si>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</si>
  <si>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</si>
  <si>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</si>
  <si>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</si>
  <si>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</si>
  <si>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</si>
  <si>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</si>
  <si>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</si>
  <si>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</si>
  <si>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</si>
  <si>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</si>
  <si>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</si>
  <si>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</si>
  <si>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</si>
  <si>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</si>
  <si>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</si>
  <si>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</si>
  <si>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</si>
  <si>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</si>
  <si>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</si>
  <si>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</si>
  <si>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</si>
  <si>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</si>
  <si>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</si>
  <si>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</si>
  <si>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</si>
  <si>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</si>
  <si>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</si>
  <si>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</si>
  <si>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</si>
  <si>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</si>
  <si>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</si>
  <si>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</si>
  <si>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</si>
  <si>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</si>
  <si>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</si>
  <si>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</si>
  <si>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</si>
  <si>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</si>
  <si>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</si>
  <si>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</si>
  <si>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</si>
  <si>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</si>
  <si>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</si>
  <si>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</si>
  <si>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</si>
  <si>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</si>
  <si>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</si>
  <si>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</si>
  <si>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</si>
  <si>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</si>
  <si>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</si>
  <si>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</si>
  <si>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</si>
  <si>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</si>
  <si>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</si>
  <si>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</si>
  <si>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</si>
  <si>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</si>
  <si>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</si>
  <si>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</si>
  <si>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</si>
  <si>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</si>
  <si>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</si>
  <si>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</si>
  <si>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</si>
  <si>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</si>
  <si>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</si>
  <si>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</si>
  <si>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</si>
  <si>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</si>
  <si>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</si>
  <si>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</si>
  <si>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</si>
  <si>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</si>
  <si>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</si>
  <si>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</si>
  <si>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</si>
  <si>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</si>
  <si>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</si>
  <si>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</si>
  <si>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</si>
  <si>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</si>
  <si>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</si>
  <si>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</si>
  <si>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</si>
  <si>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</si>
  <si>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</si>
  <si>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</si>
  <si>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</si>
  <si>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</si>
  <si>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</si>
  <si>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</si>
  <si>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</si>
  <si>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</si>
  <si>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</si>
  <si>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</si>
  <si>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</si>
  <si>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</si>
  <si>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</si>
  <si>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</si>
  <si>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</si>
  <si>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</si>
  <si>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</si>
  <si>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</si>
  <si>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</si>
  <si>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</si>
  <si>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</si>
  <si>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</si>
  <si>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</si>
  <si>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</si>
  <si>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</si>
  <si>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</si>
  <si>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</si>
  <si>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</si>
  <si>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</si>
  <si>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</si>
  <si>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</si>
  <si>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</si>
  <si>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</si>
  <si>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</si>
  <si>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</si>
  <si>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</si>
  <si>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</si>
  <si>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</si>
  <si>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</si>
  <si>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</si>
  <si>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</si>
  <si>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</si>
  <si>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</si>
  <si>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</si>
  <si>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</si>
  <si>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</si>
  <si>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</si>
  <si>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</si>
  <si>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</si>
  <si>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</si>
  <si>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</si>
  <si>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</si>
  <si>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</si>
  <si>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</si>
  <si>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</si>
  <si>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</si>
  <si>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</si>
  <si>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</si>
  <si>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</si>
  <si>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</si>
  <si>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</si>
  <si>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</si>
  <si>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</si>
  <si>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</si>
  <si>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</si>
  <si>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</si>
  <si>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</si>
  <si>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</si>
  <si>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</si>
  <si>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</si>
  <si>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</si>
  <si>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</si>
  <si>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</si>
  <si>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</si>
  <si>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</si>
  <si>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</si>
  <si>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</si>
  <si>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</si>
  <si>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</si>
  <si>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</si>
  <si>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</si>
  <si>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</si>
  <si>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</si>
  <si>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</si>
  <si>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</si>
  <si>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</si>
  <si>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</si>
  <si>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</si>
  <si>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</si>
  <si>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</si>
  <si>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</si>
  <si>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</si>
  <si>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</si>
  <si>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</si>
  <si>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</si>
  <si>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</si>
  <si>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</si>
  <si>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</si>
  <si>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</si>
  <si>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</si>
  <si>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</si>
  <si>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</si>
  <si>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</si>
  <si>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</si>
  <si>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</si>
  <si>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</si>
  <si>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</si>
  <si>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</si>
  <si>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</si>
  <si>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</si>
  <si>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</si>
  <si>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</si>
  <si>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</si>
  <si>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</si>
  <si>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</si>
  <si>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</si>
  <si>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</si>
  <si>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</si>
  <si>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</si>
  <si>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</si>
  <si>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</si>
  <si>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</si>
  <si>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</si>
  <si>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</si>
  <si>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</si>
  <si>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</si>
  <si>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</si>
  <si>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</si>
  <si>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</si>
  <si>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</si>
  <si>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</si>
  <si>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</si>
  <si>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</si>
  <si>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</si>
  <si>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</si>
  <si>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</si>
  <si>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</si>
  <si>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</si>
  <si>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</si>
  <si>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</si>
  <si>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</si>
  <si>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</si>
  <si>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</si>
  <si>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</si>
  <si>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</si>
  <si>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</si>
  <si>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</si>
  <si>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</si>
  <si>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</si>
  <si>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</si>
  <si>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</si>
  <si>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</si>
  <si>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</si>
  <si>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</si>
  <si>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</si>
  <si>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</si>
  <si>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</si>
  <si>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</si>
  <si>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</si>
  <si>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</si>
  <si>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</si>
  <si>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</si>
  <si>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</si>
  <si>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</si>
  <si>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</si>
  <si>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</si>
  <si>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</si>
  <si>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</si>
  <si>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</si>
  <si>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</si>
  <si>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</si>
  <si>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</si>
  <si>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</si>
  <si>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</si>
  <si>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</si>
  <si>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</si>
  <si>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</si>
  <si>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</si>
  <si>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</si>
  <si>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</si>
  <si>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</si>
  <si>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</si>
  <si>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</si>
  <si>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</si>
  <si>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</si>
  <si>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</si>
  <si>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</si>
  <si>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</si>
  <si>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</si>
  <si>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</si>
  <si>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</si>
  <si>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</si>
  <si>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</si>
  <si>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</si>
  <si>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</si>
  <si>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</si>
  <si>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</si>
  <si>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</si>
  <si>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</si>
  <si>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</si>
  <si>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</si>
  <si>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</si>
  <si>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</si>
  <si>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</si>
  <si>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</si>
  <si>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</si>
  <si>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</si>
  <si>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</si>
  <si>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</si>
  <si>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</si>
  <si>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</si>
  <si>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</si>
  <si>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</si>
  <si>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</si>
  <si>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</si>
  <si>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</si>
  <si>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</si>
  <si>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</si>
  <si>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</si>
  <si>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</si>
  <si>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</si>
  <si>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</si>
  <si>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</si>
  <si>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</si>
  <si>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</si>
  <si>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</si>
  <si>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</si>
  <si>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</si>
  <si>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</si>
  <si>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</si>
  <si>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</si>
  <si>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</si>
  <si>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</si>
  <si>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</si>
  <si>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</si>
  <si>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</si>
  <si>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</si>
  <si>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</si>
  <si>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</si>
  <si>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</si>
  <si>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</si>
  <si>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</si>
  <si>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</si>
  <si>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</si>
  <si>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</si>
  <si>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</si>
  <si>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</si>
  <si>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</si>
  <si>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</si>
  <si>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</si>
  <si>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</si>
  <si>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</si>
  <si>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</si>
  <si>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</si>
  <si>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</si>
  <si>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</si>
  <si>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</si>
  <si>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</si>
  <si>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</si>
  <si>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</si>
  <si>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</si>
  <si>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</si>
  <si>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</si>
  <si>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</si>
  <si>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</si>
  <si>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</si>
  <si>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</si>
  <si>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</si>
  <si>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</si>
  <si>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</si>
  <si>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</si>
  <si>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</si>
  <si>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</si>
  <si>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</si>
  <si>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</si>
  <si>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</si>
  <si>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</si>
  <si>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</si>
  <si>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</si>
  <si>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</si>
  <si>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</si>
  <si>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</si>
  <si>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</si>
  <si>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</si>
  <si>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</si>
  <si>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</si>
  <si>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</si>
  <si>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</si>
  <si>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</si>
  <si>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</si>
  <si>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</si>
  <si>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</si>
  <si>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</si>
  <si>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</si>
  <si>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</si>
  <si>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</si>
  <si>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</si>
  <si>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</si>
  <si>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</si>
  <si>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</si>
  <si>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</si>
  <si>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</si>
  <si>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</si>
  <si>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</si>
  <si>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</si>
  <si>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</si>
  <si>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</si>
  <si>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</si>
  <si>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</si>
  <si>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</si>
  <si>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</si>
  <si>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</si>
  <si>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</si>
  <si>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</si>
  <si>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</si>
  <si>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</si>
  <si>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</si>
  <si>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</si>
  <si>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</si>
  <si>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</si>
  <si>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</si>
  <si>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</si>
  <si>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</si>
  <si>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</si>
  <si>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</si>
  <si>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</si>
  <si>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</si>
  <si>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</si>
  <si>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</si>
  <si>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</si>
  <si>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</si>
  <si>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</si>
  <si>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</si>
  <si>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</si>
  <si>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</si>
  <si>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</si>
  <si>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</si>
  <si>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</si>
  <si>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</si>
  <si>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</si>
  <si>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</si>
  <si>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</si>
  <si>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</si>
  <si>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</si>
  <si>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</si>
  <si>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</si>
  <si>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</si>
  <si>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</si>
  <si>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</si>
  <si>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</si>
  <si>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</si>
  <si>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</si>
  <si>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</si>
  <si>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</si>
  <si>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</si>
  <si>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</si>
  <si>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</si>
  <si>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</si>
  <si>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</si>
  <si>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</si>
  <si>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</si>
  <si>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</si>
  <si>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</si>
  <si>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</si>
  <si>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</si>
  <si>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</si>
  <si>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</si>
  <si>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</si>
  <si>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</si>
  <si>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</si>
  <si>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</si>
  <si>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</si>
  <si>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</si>
  <si>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</si>
  <si>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</si>
  <si>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</si>
  <si>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</si>
  <si>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</si>
  <si>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</si>
  <si>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</si>
  <si>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</si>
  <si>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</si>
  <si>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</si>
  <si>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</si>
  <si>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</si>
  <si>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</si>
  <si>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</si>
  <si>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</si>
  <si>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</si>
  <si>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</si>
  <si>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</si>
  <si>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</si>
  <si>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</si>
  <si>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</si>
  <si>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</si>
  <si>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</si>
  <si>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</si>
  <si>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</si>
  <si>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</si>
  <si>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</si>
  <si>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</si>
  <si>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</si>
  <si>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</si>
  <si>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</si>
  <si>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</si>
  <si>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</si>
  <si>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</si>
  <si>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</si>
  <si>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</si>
  <si>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</si>
  <si>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</si>
  <si>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</si>
  <si>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</si>
  <si>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</si>
  <si>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</si>
  <si>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</si>
  <si>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</si>
  <si>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</si>
  <si>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</si>
  <si>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</si>
  <si>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</si>
  <si>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</si>
  <si>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</si>
  <si>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</si>
  <si>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</si>
  <si>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</si>
  <si>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</si>
  <si>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</si>
  <si>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</si>
  <si>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</si>
  <si>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</si>
  <si>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</si>
  <si>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</si>
  <si>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</si>
  <si>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</si>
  <si>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</si>
  <si>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</si>
  <si>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</si>
  <si>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</si>
  <si>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</si>
  <si>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</si>
  <si>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</si>
  <si>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</si>
  <si>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</si>
  <si>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</si>
  <si>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</si>
  <si>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</si>
  <si>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</si>
  <si>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</si>
  <si>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</si>
  <si>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</si>
  <si>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</si>
  <si>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</si>
  <si>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</si>
  <si>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</si>
  <si>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</si>
  <si>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</si>
  <si>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</si>
  <si>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</si>
  <si>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</si>
  <si>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</si>
  <si>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</si>
  <si>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</si>
  <si>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</si>
  <si>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</si>
  <si>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</si>
  <si>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</si>
  <si>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</si>
  <si>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</si>
  <si>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</si>
  <si>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</si>
  <si>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</si>
  <si>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</si>
  <si>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</si>
  <si>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</si>
  <si>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</si>
  <si>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</si>
  <si>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</si>
  <si>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</si>
  <si>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</si>
  <si>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</si>
  <si>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</si>
  <si>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</si>
  <si>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</si>
  <si>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</si>
  <si>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</si>
  <si>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</si>
  <si>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</si>
  <si>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</si>
  <si>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</si>
  <si>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</si>
  <si>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</si>
  <si>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</si>
  <si>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</si>
  <si>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</si>
  <si>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</si>
  <si>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</si>
  <si>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</si>
  <si>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</si>
  <si>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</si>
  <si>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</si>
  <si>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</si>
  <si>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</si>
  <si>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</si>
  <si>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</si>
  <si>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</si>
  <si>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</si>
  <si>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</si>
  <si>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</si>
  <si>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</si>
  <si>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</si>
  <si>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</si>
  <si>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</si>
  <si>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</si>
  <si>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</si>
  <si>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</si>
  <si>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</si>
  <si>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</si>
  <si>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</si>
  <si>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</si>
  <si>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</si>
  <si>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</si>
  <si>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</si>
  <si>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</si>
  <si>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</si>
  <si>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</si>
  <si>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</si>
  <si>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</si>
  <si>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</si>
  <si>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</si>
  <si>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</si>
  <si>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</si>
  <si>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</si>
  <si>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</si>
  <si>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</si>
  <si>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</si>
  <si>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</si>
  <si>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</si>
  <si>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</si>
  <si>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</si>
  <si>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</si>
  <si>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</si>
  <si>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</si>
  <si>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</si>
  <si>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</si>
  <si>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</si>
  <si>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</si>
  <si>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</si>
  <si>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</si>
  <si>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</si>
  <si>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</si>
  <si>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</si>
  <si>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</si>
  <si>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</si>
  <si>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</si>
  <si>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</si>
  <si>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</si>
  <si>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</si>
  <si>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</si>
  <si>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</si>
  <si>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</si>
  <si>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</si>
  <si>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</si>
  <si>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</si>
  <si>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</si>
  <si>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</si>
  <si>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</si>
  <si>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</si>
  <si>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</si>
  <si>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</si>
  <si>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</si>
  <si>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</si>
  <si>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</si>
  <si>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</si>
  <si>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</si>
  <si>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</si>
  <si>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</si>
  <si>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var00319</t>
  </si>
  <si>
    <t>Total M Par day</t>
  </si>
  <si>
    <t>mol/m2/day</t>
  </si>
  <si>
    <t>Ignore</t>
  </si>
  <si>
    <t>HS</t>
  </si>
  <si>
    <t>DM</t>
  </si>
  <si>
    <t>TPP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</si>
  <si>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</si>
  <si>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</si>
  <si>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</si>
  <si>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</si>
  <si>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</si>
  <si>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</si>
  <si>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</si>
  <si>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</si>
  <si>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</si>
  <si>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</si>
  <si>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</si>
  <si>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</si>
  <si>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Fluorescence (Volts)</t>
  </si>
  <si>
    <t>V</t>
  </si>
  <si>
    <t>var00320</t>
  </si>
  <si>
    <t>Fluorescence_V</t>
  </si>
  <si>
    <t>Total_Par_day</t>
  </si>
  <si>
    <t>Total_M_Par_day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</si>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</sst>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zoomScale="90" zoomScaleNormal="90" workbookViewId="0">
      <pane ySplit="1" topLeftCell="A170" activePane="bottomLeft" state="frozen"/>
      <selection pane="bottomLeft" activeCell="A300" sqref="A300:C320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6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7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7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7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7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7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7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7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7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28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28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28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28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28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28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28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28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28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28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28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28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28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28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28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28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6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6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9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0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0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0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0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0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0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0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0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0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0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0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0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0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0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  <row r="300" spans="1:6" ht="15" x14ac:dyDescent="0.25">
      <c r="A300" s="30" t="s">
        <v>1743</v>
      </c>
      <c r="B300" t="s">
        <v>1752</v>
      </c>
      <c r="C300" s="1" t="s">
        <v>900</v>
      </c>
      <c r="E300" s="1" t="s">
        <v>900</v>
      </c>
    </row>
    <row r="301" spans="1:6" ht="15" x14ac:dyDescent="0.25">
      <c r="A301" s="30" t="s">
        <v>1744</v>
      </c>
      <c r="B301" t="s">
        <v>1753</v>
      </c>
      <c r="C301" s="1" t="s">
        <v>900</v>
      </c>
      <c r="E301" s="1" t="s">
        <v>900</v>
      </c>
    </row>
    <row r="302" spans="1:6" ht="15" x14ac:dyDescent="0.25">
      <c r="A302" s="30" t="s">
        <v>1745</v>
      </c>
      <c r="B302" t="s">
        <v>1754</v>
      </c>
      <c r="C302" s="1" t="s">
        <v>900</v>
      </c>
      <c r="E302" s="1" t="s">
        <v>900</v>
      </c>
    </row>
    <row r="303" spans="1:6" ht="15" x14ac:dyDescent="0.25">
      <c r="A303" s="30" t="s">
        <v>1746</v>
      </c>
      <c r="B303" t="s">
        <v>1755</v>
      </c>
      <c r="C303" s="1" t="s">
        <v>900</v>
      </c>
      <c r="E303" s="1" t="s">
        <v>900</v>
      </c>
    </row>
    <row r="304" spans="1:6" ht="15" x14ac:dyDescent="0.25">
      <c r="A304" s="30" t="s">
        <v>1747</v>
      </c>
      <c r="B304" t="s">
        <v>1756</v>
      </c>
      <c r="C304" s="1" t="s">
        <v>900</v>
      </c>
      <c r="E304" s="1" t="s">
        <v>900</v>
      </c>
    </row>
    <row r="305" spans="1:5" ht="15" x14ac:dyDescent="0.25">
      <c r="A305" s="30" t="s">
        <v>1748</v>
      </c>
      <c r="B305" t="s">
        <v>1757</v>
      </c>
      <c r="C305" s="1" t="s">
        <v>900</v>
      </c>
      <c r="E305" s="1" t="s">
        <v>900</v>
      </c>
    </row>
    <row r="306" spans="1:5" ht="15" x14ac:dyDescent="0.25">
      <c r="A306" s="30" t="s">
        <v>1749</v>
      </c>
      <c r="B306" t="s">
        <v>1758</v>
      </c>
      <c r="C306" s="1" t="s">
        <v>900</v>
      </c>
      <c r="E306" s="1" t="s">
        <v>900</v>
      </c>
    </row>
    <row r="307" spans="1:5" ht="15" x14ac:dyDescent="0.25">
      <c r="A307" s="30" t="s">
        <v>1750</v>
      </c>
      <c r="B307" t="s">
        <v>1759</v>
      </c>
      <c r="C307" s="1" t="s">
        <v>900</v>
      </c>
      <c r="E307" s="1" t="s">
        <v>900</v>
      </c>
    </row>
    <row r="308" spans="1:5" ht="15" x14ac:dyDescent="0.25">
      <c r="A308" s="30" t="s">
        <v>1751</v>
      </c>
      <c r="B308" t="s">
        <v>1760</v>
      </c>
      <c r="C308" s="1" t="s">
        <v>900</v>
      </c>
      <c r="E308" s="1" t="s">
        <v>900</v>
      </c>
    </row>
    <row r="309" spans="1:5" ht="15" x14ac:dyDescent="0.25">
      <c r="A309" s="30" t="s">
        <v>1770</v>
      </c>
      <c r="B309" t="s">
        <v>1761</v>
      </c>
      <c r="C309" t="s">
        <v>897</v>
      </c>
      <c r="E309" t="s">
        <v>897</v>
      </c>
    </row>
    <row r="310" spans="1:5" ht="15" x14ac:dyDescent="0.25">
      <c r="A310" s="30" t="s">
        <v>1771</v>
      </c>
      <c r="B310" t="s">
        <v>1762</v>
      </c>
      <c r="C310" t="s">
        <v>897</v>
      </c>
      <c r="E310" t="s">
        <v>897</v>
      </c>
    </row>
    <row r="311" spans="1:5" ht="15" x14ac:dyDescent="0.25">
      <c r="A311" s="30" t="s">
        <v>1772</v>
      </c>
      <c r="B311" t="s">
        <v>1763</v>
      </c>
      <c r="C311" t="s">
        <v>897</v>
      </c>
      <c r="E311" t="s">
        <v>897</v>
      </c>
    </row>
    <row r="312" spans="1:5" ht="15" x14ac:dyDescent="0.25">
      <c r="A312" s="30" t="s">
        <v>1773</v>
      </c>
      <c r="B312" t="s">
        <v>1764</v>
      </c>
      <c r="C312" t="s">
        <v>897</v>
      </c>
      <c r="E312" t="s">
        <v>897</v>
      </c>
    </row>
    <row r="313" spans="1:5" ht="15" x14ac:dyDescent="0.25">
      <c r="A313" s="30" t="s">
        <v>1774</v>
      </c>
      <c r="B313" t="s">
        <v>1765</v>
      </c>
      <c r="C313" t="s">
        <v>897</v>
      </c>
      <c r="E313" t="s">
        <v>897</v>
      </c>
    </row>
    <row r="314" spans="1:5" ht="15" x14ac:dyDescent="0.25">
      <c r="A314" s="30" t="s">
        <v>1775</v>
      </c>
      <c r="B314" t="s">
        <v>1766</v>
      </c>
      <c r="C314" t="s">
        <v>897</v>
      </c>
      <c r="E314" t="s">
        <v>897</v>
      </c>
    </row>
    <row r="315" spans="1:5" ht="15" x14ac:dyDescent="0.25">
      <c r="A315" s="30" t="s">
        <v>1776</v>
      </c>
      <c r="B315" t="s">
        <v>1767</v>
      </c>
      <c r="C315" t="s">
        <v>897</v>
      </c>
      <c r="E315" t="s">
        <v>897</v>
      </c>
    </row>
    <row r="316" spans="1:5" ht="15" x14ac:dyDescent="0.25">
      <c r="A316" s="30" t="s">
        <v>1777</v>
      </c>
      <c r="B316" t="s">
        <v>1768</v>
      </c>
      <c r="C316" t="s">
        <v>897</v>
      </c>
      <c r="E316" t="s">
        <v>897</v>
      </c>
    </row>
    <row r="317" spans="1:5" ht="15" x14ac:dyDescent="0.25">
      <c r="A317" s="30" t="s">
        <v>1778</v>
      </c>
      <c r="B317" t="s">
        <v>1769</v>
      </c>
      <c r="C317" t="s">
        <v>897</v>
      </c>
      <c r="E317" t="s">
        <v>897</v>
      </c>
    </row>
    <row r="318" spans="1:5" x14ac:dyDescent="0.2">
      <c r="A318" s="30" t="s">
        <v>1780</v>
      </c>
      <c r="B318" s="1" t="s">
        <v>1779</v>
      </c>
      <c r="C318" s="1" t="s">
        <v>1784</v>
      </c>
      <c r="E318" s="1" t="s">
        <v>1784</v>
      </c>
    </row>
    <row r="319" spans="1:5" x14ac:dyDescent="0.2">
      <c r="A319" s="30" t="s">
        <v>1787</v>
      </c>
      <c r="B319" s="1" t="s">
        <v>1788</v>
      </c>
      <c r="C319" s="1" t="s">
        <v>1789</v>
      </c>
      <c r="E319" s="1" t="s">
        <v>1784</v>
      </c>
    </row>
    <row r="320" spans="1:5" ht="15" x14ac:dyDescent="0.25">
      <c r="A320" s="30" t="s">
        <v>1808</v>
      </c>
      <c r="B320" t="s">
        <v>1806</v>
      </c>
      <c r="C320" s="1" t="s">
        <v>1807</v>
      </c>
      <c r="E320" s="1" t="s">
        <v>1807</v>
      </c>
    </row>
  </sheetData>
  <autoFilter ref="A1:J318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5"/>
  <sheetViews>
    <sheetView workbookViewId="0">
      <selection activeCell="B35" sqref="B35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5" x14ac:dyDescent="0.25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KEY'!$A$2:$B945,2,TRUE)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KEY'!$A$2:$B946,2,TRUE)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KEY'!$A$2:$B949,2,TRUE)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KEY'!$A$2:$B950,2,TRUE)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D2" sqref="D2:D4"/>
    </sheetView>
  </sheetViews>
  <sheetFormatPr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1791</v>
      </c>
      <c r="B2">
        <v>1</v>
      </c>
      <c r="C2" s="1" t="s">
        <v>1317</v>
      </c>
      <c r="D2" t="str">
        <f>VLOOKUP(C2,'MASTER KEY'!$A$2:$B931,2,TRUE)</f>
        <v>Significant waveheight</v>
      </c>
    </row>
    <row r="3" spans="1:4" x14ac:dyDescent="0.25">
      <c r="A3" t="s">
        <v>1792</v>
      </c>
      <c r="B3">
        <v>1</v>
      </c>
      <c r="C3" s="16" t="s">
        <v>1343</v>
      </c>
      <c r="D3" t="str">
        <f>VLOOKUP(C3,'MASTER KEY'!$A$2:$B932,2,TRUE)</f>
        <v>Peak wave direction</v>
      </c>
    </row>
    <row r="4" spans="1:4" x14ac:dyDescent="0.25">
      <c r="A4" t="s">
        <v>1793</v>
      </c>
      <c r="B4">
        <v>1</v>
      </c>
      <c r="C4" s="1" t="s">
        <v>1339</v>
      </c>
      <c r="D4" t="str">
        <f>VLOOKUP(C4,'MASTER KEY'!$A$2:$B933,2,TRUE)</f>
        <v>Peak wave period</v>
      </c>
    </row>
    <row r="5" spans="1:4" x14ac:dyDescent="0.25">
      <c r="A5" s="11"/>
    </row>
    <row r="6" spans="1:4" x14ac:dyDescent="0.25">
      <c r="A6" s="11"/>
    </row>
    <row r="7" spans="1:4" x14ac:dyDescent="0.25">
      <c r="A7" s="11"/>
    </row>
    <row r="8" spans="1:4" x14ac:dyDescent="0.25">
      <c r="A8" s="11"/>
    </row>
    <row r="9" spans="1:4" x14ac:dyDescent="0.25">
      <c r="A9" s="1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A14" s="11"/>
    </row>
    <row r="15" spans="1:4" x14ac:dyDescent="0.25">
      <c r="C15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>
      <selection activeCell="A4" sqref="A4:XFD4"/>
    </sheetView>
  </sheetViews>
  <sheetFormatPr defaultRowHeight="15" x14ac:dyDescent="0.25"/>
  <cols>
    <col min="1" max="1" width="32.7109375" bestFit="1" customWidth="1"/>
    <col min="2" max="2" width="4.85546875" bestFit="1" customWidth="1"/>
    <col min="3" max="3" width="8.42578125" bestFit="1" customWidth="1"/>
    <col min="4" max="4" width="11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1794</v>
      </c>
      <c r="B2">
        <v>1</v>
      </c>
      <c r="C2" s="30" t="s">
        <v>1808</v>
      </c>
      <c r="D2" t="str">
        <f>VLOOKUP(C2,'MASTER KEY'!$A$2:$B931,2,TRUE)</f>
        <v>Fluorescence (Volts)</v>
      </c>
    </row>
    <row r="3" spans="1:4" x14ac:dyDescent="0.25">
      <c r="A3" t="s">
        <v>1795</v>
      </c>
      <c r="B3">
        <v>1</v>
      </c>
      <c r="C3" s="1" t="s">
        <v>1069</v>
      </c>
      <c r="D3" t="str">
        <f>VLOOKUP(C3,'MASTER KEY'!$A$2:$B932,2,TRUE)</f>
        <v>light attenuation coefficient</v>
      </c>
    </row>
    <row r="4" spans="1:4" x14ac:dyDescent="0.25">
      <c r="A4" t="s">
        <v>1796</v>
      </c>
      <c r="B4">
        <v>1</v>
      </c>
      <c r="C4" s="1" t="s">
        <v>391</v>
      </c>
      <c r="D4" t="str">
        <f>VLOOKUP(C4,'MASTER KEY'!$A$2:$B934,2,TRUE)</f>
        <v>Conductivity</v>
      </c>
    </row>
    <row r="5" spans="1:4" x14ac:dyDescent="0.25">
      <c r="A5" t="s">
        <v>1797</v>
      </c>
      <c r="B5">
        <v>1</v>
      </c>
      <c r="C5" s="1" t="s">
        <v>1077</v>
      </c>
      <c r="D5" t="str">
        <f>VLOOKUP(C5,'MASTER KEY'!$A$2:$B935,2,TRUE)</f>
        <v>density</v>
      </c>
    </row>
    <row r="6" spans="1:4" x14ac:dyDescent="0.25">
      <c r="A6" t="s">
        <v>1798</v>
      </c>
      <c r="B6">
        <v>1</v>
      </c>
      <c r="C6" s="1" t="s">
        <v>289</v>
      </c>
      <c r="D6" t="str">
        <f>VLOOKUP(C6,'MASTER KEY'!$A$2:$B936,2,TRUE)</f>
        <v>O2 Saturation</v>
      </c>
    </row>
    <row r="7" spans="1:4" x14ac:dyDescent="0.25">
      <c r="A7" t="s">
        <v>1799</v>
      </c>
      <c r="B7">
        <v>1</v>
      </c>
      <c r="C7" s="1" t="s">
        <v>227</v>
      </c>
      <c r="D7" t="str">
        <f>VLOOKUP(C7,'MASTER KEY'!$A$2:$B937,2,TRUE)</f>
        <v>Oxygen</v>
      </c>
    </row>
    <row r="8" spans="1:4" x14ac:dyDescent="0.25">
      <c r="A8" t="s">
        <v>1800</v>
      </c>
      <c r="B8">
        <v>1</v>
      </c>
      <c r="C8" s="1" t="s">
        <v>210</v>
      </c>
      <c r="D8" t="str">
        <f>VLOOKUP(C8,'MASTER KEY'!$A$2:$B938,2,TRUE)</f>
        <v>Salinity</v>
      </c>
    </row>
    <row r="9" spans="1:4" x14ac:dyDescent="0.25">
      <c r="A9" t="s">
        <v>1801</v>
      </c>
      <c r="B9">
        <v>1</v>
      </c>
      <c r="C9" s="1" t="s">
        <v>407</v>
      </c>
      <c r="D9" t="str">
        <f>VLOOKUP(C9,'MASTER KEY'!$A$2:$B939,2,TRUE)</f>
        <v>Secchi depth</v>
      </c>
    </row>
    <row r="10" spans="1:4" x14ac:dyDescent="0.25">
      <c r="A10" t="s">
        <v>1802</v>
      </c>
      <c r="B10">
        <v>1</v>
      </c>
      <c r="C10" s="1" t="s">
        <v>216</v>
      </c>
      <c r="D10" t="str">
        <f>VLOOKUP(C10,'MASTER KEY'!$A$2:$B940,2,TRUE)</f>
        <v>Total Suspended Solids</v>
      </c>
    </row>
    <row r="11" spans="1:4" x14ac:dyDescent="0.25">
      <c r="A11" t="s">
        <v>1803</v>
      </c>
      <c r="B11">
        <v>1</v>
      </c>
      <c r="C11" s="1" t="s">
        <v>211</v>
      </c>
      <c r="D11" t="str">
        <f>VLOOKUP(C11,'MASTER KEY'!$A$2:$B941,2,TRUE)</f>
        <v>Temperature</v>
      </c>
    </row>
    <row r="12" spans="1:4" x14ac:dyDescent="0.25">
      <c r="A12" t="s">
        <v>1804</v>
      </c>
      <c r="B12">
        <v>1</v>
      </c>
      <c r="C12" s="1" t="s">
        <v>217</v>
      </c>
      <c r="D12" t="str">
        <f>VLOOKUP(C12,'MASTER KEY'!$A$2:$B942,2,TRUE)</f>
        <v>Turbidity</v>
      </c>
    </row>
    <row r="13" spans="1:4" x14ac:dyDescent="0.25">
      <c r="A13" t="s">
        <v>1805</v>
      </c>
      <c r="B13">
        <v>1</v>
      </c>
      <c r="C13" s="1" t="s">
        <v>400</v>
      </c>
      <c r="D13" t="str">
        <f>VLOOKUP(C13,'MASTER KEY'!$A$2:$B943,2,TRUE)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7"/>
  <sheetViews>
    <sheetView workbookViewId="0">
      <selection sqref="A1:D2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H13" sqref="H13"/>
    </sheetView>
  </sheetViews>
  <sheetFormatPr defaultRowHeight="15" x14ac:dyDescent="0.25"/>
  <cols>
    <col min="1" max="1" width="35.7109375" bestFit="1" customWidth="1"/>
    <col min="4" max="4" width="23.710937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1781</v>
      </c>
    </row>
    <row r="2" spans="1:5" x14ac:dyDescent="0.25">
      <c r="A2" s="31" t="s">
        <v>1719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25">
      <c r="A3" s="31" t="s">
        <v>1720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25">
      <c r="A4" s="31" t="s">
        <v>1721</v>
      </c>
      <c r="B4">
        <v>1</v>
      </c>
      <c r="C4" s="20" t="s">
        <v>901</v>
      </c>
      <c r="D4" t="str">
        <f>VLOOKUP(C4,'MASTER KEY'!$A$2:$B931,2,TRUE)</f>
        <v>Tilt</v>
      </c>
    </row>
    <row r="5" spans="1:5" x14ac:dyDescent="0.25">
      <c r="A5" s="32" t="s">
        <v>1722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5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5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5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5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5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5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5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5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5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5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5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5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5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5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5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5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5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5" x14ac:dyDescent="0.25">
      <c r="A24" s="31" t="s">
        <v>1741</v>
      </c>
      <c r="B24">
        <v>1</v>
      </c>
      <c r="C24" s="30" t="s">
        <v>1683</v>
      </c>
      <c r="D24" t="str">
        <f>VLOOKUP(C24,'MASTER KEY'!$A$2:$B951,2,TRUE)</f>
        <v>Total Par</v>
      </c>
      <c r="E24" t="s">
        <v>1782</v>
      </c>
    </row>
    <row r="25" spans="1:5" x14ac:dyDescent="0.25">
      <c r="A25" s="31" t="s">
        <v>1742</v>
      </c>
      <c r="B25">
        <f>1/1000000</f>
        <v>9.9999999999999995E-7</v>
      </c>
      <c r="C25" s="30" t="s">
        <v>1683</v>
      </c>
      <c r="D25" t="str">
        <f>VLOOKUP(C25,'MASTER KEY'!$A$2:$B952,2,TRUE)</f>
        <v>Total Par</v>
      </c>
      <c r="E25" t="s">
        <v>1782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H23" sqref="H23"/>
    </sheetView>
  </sheetViews>
  <sheetFormatPr defaultColWidth="8.85546875" defaultRowHeight="15" x14ac:dyDescent="0.25"/>
  <cols>
    <col min="1" max="1" width="26.85546875" bestFit="1" customWidth="1"/>
    <col min="4" max="4" width="21.425781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25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25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25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25">
      <c r="A5" s="11" t="s">
        <v>1386</v>
      </c>
      <c r="D5" t="e">
        <f>VLOOKUP(C5,'MASTER KEY'!$A$2:$B931,2,TRUE)</f>
        <v>#N/A</v>
      </c>
    </row>
    <row r="6" spans="1:5" x14ac:dyDescent="0.25">
      <c r="A6" s="11" t="s">
        <v>1387</v>
      </c>
      <c r="D6" t="e">
        <f>VLOOKUP(C6,'MASTER KEY'!$A$2:$B932,2,TRUE)</f>
        <v>#N/A</v>
      </c>
    </row>
    <row r="7" spans="1:5" x14ac:dyDescent="0.25">
      <c r="A7" s="11" t="s">
        <v>1388</v>
      </c>
      <c r="D7" t="e">
        <f>VLOOKUP(C7,'MASTER KEY'!$A$2:$B933,2,TRUE)</f>
        <v>#N/A</v>
      </c>
    </row>
    <row r="8" spans="1:5" x14ac:dyDescent="0.25">
      <c r="A8" s="11" t="s">
        <v>1389</v>
      </c>
      <c r="D8" t="e">
        <f>VLOOKUP(C8,'MASTER KEY'!$A$2:$B934,2,TRUE)</f>
        <v>#N/A</v>
      </c>
    </row>
    <row r="9" spans="1:5" x14ac:dyDescent="0.25">
      <c r="A9" s="11" t="s">
        <v>1390</v>
      </c>
      <c r="D9" t="e">
        <f>VLOOKUP(C9,'MASTER KEY'!$A$2:$B935,2,TRUE)</f>
        <v>#N/A</v>
      </c>
    </row>
    <row r="10" spans="1:5" x14ac:dyDescent="0.25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25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25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25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25">
      <c r="A14" s="11" t="s">
        <v>1395</v>
      </c>
      <c r="D14" t="e">
        <f>VLOOKUP(C14,'MASTER KEY'!$A$2:$B942,2,TRUE)</f>
        <v>#N/A</v>
      </c>
    </row>
    <row r="15" spans="1:5" x14ac:dyDescent="0.25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25">
      <c r="A16" t="s">
        <v>1783</v>
      </c>
      <c r="B16">
        <v>1</v>
      </c>
      <c r="C16" s="16" t="s">
        <v>1682</v>
      </c>
      <c r="D16" t="str">
        <f>VLOOKUP(C16,'MASTER KEY'!$A$2:$B944,2,TRUE)</f>
        <v>PAR STD</v>
      </c>
      <c r="E16" t="s">
        <v>1785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35" sqref="D35"/>
    </sheetView>
  </sheetViews>
  <sheetFormatPr defaultRowHeight="15" x14ac:dyDescent="0.25"/>
  <cols>
    <col min="1" max="1" width="35.7109375" bestFit="1" customWidth="1"/>
    <col min="4" max="4" width="14.5703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31" t="s">
        <v>1720</v>
      </c>
      <c r="B2">
        <v>1</v>
      </c>
      <c r="C2" s="1" t="s">
        <v>211</v>
      </c>
      <c r="D2" t="str">
        <f>VLOOKUP(C2,'MASTER KEY'!$A$2:$B928,2,TRUE)</f>
        <v>Temperature</v>
      </c>
    </row>
    <row r="3" spans="1:4" x14ac:dyDescent="0.25">
      <c r="A3" s="31" t="s">
        <v>1721</v>
      </c>
      <c r="B3">
        <v>1</v>
      </c>
      <c r="C3" s="20" t="s">
        <v>901</v>
      </c>
      <c r="D3" t="str">
        <f>VLOOKUP(C3,'MASTER KEY'!$A$2:$B929,2,TRUE)</f>
        <v>Tilt</v>
      </c>
    </row>
    <row r="4" spans="1:4" x14ac:dyDescent="0.25">
      <c r="A4" s="31" t="s">
        <v>1786</v>
      </c>
      <c r="B4">
        <v>1</v>
      </c>
      <c r="C4" t="s">
        <v>1790</v>
      </c>
      <c r="D4" t="e">
        <f>VLOOKUP(C4,'MASTER KEY'!$A$2:$B930,2,TRUE)</f>
        <v>#N/A</v>
      </c>
    </row>
    <row r="5" spans="1:4" x14ac:dyDescent="0.25">
      <c r="A5" s="32" t="s">
        <v>1722</v>
      </c>
      <c r="B5">
        <v>1</v>
      </c>
      <c r="C5" s="1" t="s">
        <v>898</v>
      </c>
      <c r="D5" t="str">
        <f>VLOOKUP(C5,'MASTER KEY'!$A$2:$B931,2,TRUE)</f>
        <v>PAR</v>
      </c>
    </row>
    <row r="6" spans="1:4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4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4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4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4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4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4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4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4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4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4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4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4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4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4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4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4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4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4" x14ac:dyDescent="0.25">
      <c r="A24" s="31" t="s">
        <v>1741</v>
      </c>
      <c r="B24">
        <v>1</v>
      </c>
      <c r="C24" s="30" t="s">
        <v>1780</v>
      </c>
      <c r="D24" t="str">
        <f>VLOOKUP(C24,'MASTER KEY'!$A$2:$B951,2,TRUE)</f>
        <v>Total Par day</v>
      </c>
    </row>
    <row r="25" spans="1:4" x14ac:dyDescent="0.25">
      <c r="A25" s="31" t="s">
        <v>1742</v>
      </c>
      <c r="B25">
        <v>1</v>
      </c>
      <c r="C25" s="30" t="s">
        <v>1787</v>
      </c>
      <c r="D25" t="str">
        <f>VLOOKUP(C25,'MASTER KEY'!$A$2:$B952,2,TRUE)</f>
        <v>Total M Par day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KEY'!$A$2:$B931,2,TRUE)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"/>
  <sheetViews>
    <sheetView workbookViewId="0">
      <pane ySplit="1" topLeftCell="A256" activePane="bottomLeft" state="frozen"/>
      <selection pane="bottomLeft" activeCell="I302" sqref="I302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0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0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0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0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0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0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0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0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0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0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0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0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0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0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  <row r="285" spans="1:6" x14ac:dyDescent="0.25">
      <c r="A285" s="30" t="s">
        <v>1743</v>
      </c>
      <c r="B285" t="s">
        <v>1752</v>
      </c>
      <c r="C285" s="1" t="s">
        <v>900</v>
      </c>
      <c r="D285" t="s">
        <v>1812</v>
      </c>
      <c r="E285" s="1" t="s">
        <v>900</v>
      </c>
      <c r="F285">
        <v>1</v>
      </c>
    </row>
    <row r="286" spans="1:6" x14ac:dyDescent="0.25">
      <c r="A286" s="30" t="s">
        <v>1744</v>
      </c>
      <c r="B286" t="s">
        <v>1753</v>
      </c>
      <c r="C286" s="1" t="s">
        <v>900</v>
      </c>
      <c r="D286" t="s">
        <v>1813</v>
      </c>
      <c r="E286" s="1" t="s">
        <v>900</v>
      </c>
      <c r="F286">
        <v>1</v>
      </c>
    </row>
    <row r="287" spans="1:6" x14ac:dyDescent="0.25">
      <c r="A287" s="30" t="s">
        <v>1745</v>
      </c>
      <c r="B287" t="s">
        <v>1754</v>
      </c>
      <c r="C287" s="1" t="s">
        <v>900</v>
      </c>
      <c r="D287" t="s">
        <v>1814</v>
      </c>
      <c r="E287" s="1" t="s">
        <v>900</v>
      </c>
      <c r="F287">
        <v>1</v>
      </c>
    </row>
    <row r="288" spans="1:6" x14ac:dyDescent="0.25">
      <c r="A288" s="30" t="s">
        <v>1746</v>
      </c>
      <c r="B288" t="s">
        <v>1755</v>
      </c>
      <c r="C288" s="1" t="s">
        <v>900</v>
      </c>
      <c r="D288" t="s">
        <v>1815</v>
      </c>
      <c r="E288" s="1" t="s">
        <v>900</v>
      </c>
      <c r="F288">
        <v>1</v>
      </c>
    </row>
    <row r="289" spans="1:6" x14ac:dyDescent="0.25">
      <c r="A289" s="30" t="s">
        <v>1747</v>
      </c>
      <c r="B289" t="s">
        <v>1756</v>
      </c>
      <c r="C289" s="1" t="s">
        <v>900</v>
      </c>
      <c r="D289" t="s">
        <v>1816</v>
      </c>
      <c r="E289" s="1" t="s">
        <v>900</v>
      </c>
      <c r="F289">
        <v>1</v>
      </c>
    </row>
    <row r="290" spans="1:6" x14ac:dyDescent="0.25">
      <c r="A290" s="30" t="s">
        <v>1748</v>
      </c>
      <c r="B290" t="s">
        <v>1757</v>
      </c>
      <c r="C290" s="1" t="s">
        <v>900</v>
      </c>
      <c r="D290" t="s">
        <v>1817</v>
      </c>
      <c r="E290" s="1" t="s">
        <v>900</v>
      </c>
      <c r="F290">
        <v>1</v>
      </c>
    </row>
    <row r="291" spans="1:6" x14ac:dyDescent="0.25">
      <c r="A291" s="30" t="s">
        <v>1749</v>
      </c>
      <c r="B291" t="s">
        <v>1758</v>
      </c>
      <c r="C291" s="1" t="s">
        <v>900</v>
      </c>
      <c r="D291" t="s">
        <v>1818</v>
      </c>
      <c r="E291" s="1" t="s">
        <v>900</v>
      </c>
      <c r="F291">
        <v>1</v>
      </c>
    </row>
    <row r="292" spans="1:6" x14ac:dyDescent="0.25">
      <c r="A292" s="30" t="s">
        <v>1750</v>
      </c>
      <c r="B292" t="s">
        <v>1759</v>
      </c>
      <c r="C292" s="1" t="s">
        <v>900</v>
      </c>
      <c r="D292" t="s">
        <v>1819</v>
      </c>
      <c r="E292" s="1" t="s">
        <v>900</v>
      </c>
      <c r="F292">
        <v>1</v>
      </c>
    </row>
    <row r="293" spans="1:6" x14ac:dyDescent="0.25">
      <c r="A293" s="30" t="s">
        <v>1751</v>
      </c>
      <c r="B293" t="s">
        <v>1760</v>
      </c>
      <c r="C293" s="1" t="s">
        <v>900</v>
      </c>
      <c r="D293" t="s">
        <v>1820</v>
      </c>
      <c r="E293" s="1" t="s">
        <v>900</v>
      </c>
      <c r="F293">
        <v>1</v>
      </c>
    </row>
    <row r="294" spans="1:6" x14ac:dyDescent="0.25">
      <c r="A294" s="30" t="s">
        <v>1770</v>
      </c>
      <c r="B294" t="s">
        <v>1761</v>
      </c>
      <c r="C294" t="s">
        <v>897</v>
      </c>
      <c r="D294" t="s">
        <v>1821</v>
      </c>
      <c r="E294" t="s">
        <v>897</v>
      </c>
      <c r="F294">
        <v>1</v>
      </c>
    </row>
    <row r="295" spans="1:6" x14ac:dyDescent="0.25">
      <c r="A295" s="30" t="s">
        <v>1771</v>
      </c>
      <c r="B295" t="s">
        <v>1762</v>
      </c>
      <c r="C295" t="s">
        <v>897</v>
      </c>
      <c r="D295" t="s">
        <v>1822</v>
      </c>
      <c r="E295" t="s">
        <v>897</v>
      </c>
      <c r="F295">
        <v>1</v>
      </c>
    </row>
    <row r="296" spans="1:6" x14ac:dyDescent="0.25">
      <c r="A296" s="30" t="s">
        <v>1772</v>
      </c>
      <c r="B296" t="s">
        <v>1763</v>
      </c>
      <c r="C296" t="s">
        <v>897</v>
      </c>
      <c r="D296" t="s">
        <v>1823</v>
      </c>
      <c r="E296" t="s">
        <v>897</v>
      </c>
      <c r="F296">
        <v>1</v>
      </c>
    </row>
    <row r="297" spans="1:6" x14ac:dyDescent="0.25">
      <c r="A297" s="30" t="s">
        <v>1773</v>
      </c>
      <c r="B297" t="s">
        <v>1764</v>
      </c>
      <c r="C297" t="s">
        <v>897</v>
      </c>
      <c r="D297" t="s">
        <v>1824</v>
      </c>
      <c r="E297" t="s">
        <v>897</v>
      </c>
      <c r="F297">
        <v>1</v>
      </c>
    </row>
    <row r="298" spans="1:6" x14ac:dyDescent="0.25">
      <c r="A298" s="30" t="s">
        <v>1774</v>
      </c>
      <c r="B298" t="s">
        <v>1765</v>
      </c>
      <c r="C298" t="s">
        <v>897</v>
      </c>
      <c r="D298" t="s">
        <v>1825</v>
      </c>
      <c r="E298" t="s">
        <v>897</v>
      </c>
      <c r="F298">
        <v>1</v>
      </c>
    </row>
    <row r="299" spans="1:6" x14ac:dyDescent="0.25">
      <c r="A299" s="30" t="s">
        <v>1775</v>
      </c>
      <c r="B299" t="s">
        <v>1766</v>
      </c>
      <c r="C299" t="s">
        <v>897</v>
      </c>
      <c r="D299" t="s">
        <v>1826</v>
      </c>
      <c r="E299" t="s">
        <v>897</v>
      </c>
      <c r="F299">
        <v>1</v>
      </c>
    </row>
    <row r="300" spans="1:6" x14ac:dyDescent="0.25">
      <c r="A300" s="30" t="s">
        <v>1776</v>
      </c>
      <c r="B300" t="s">
        <v>1767</v>
      </c>
      <c r="C300" t="s">
        <v>897</v>
      </c>
      <c r="D300" t="s">
        <v>1827</v>
      </c>
      <c r="E300" t="s">
        <v>897</v>
      </c>
      <c r="F300">
        <v>1</v>
      </c>
    </row>
    <row r="301" spans="1:6" x14ac:dyDescent="0.25">
      <c r="A301" s="30" t="s">
        <v>1777</v>
      </c>
      <c r="B301" t="s">
        <v>1768</v>
      </c>
      <c r="C301" t="s">
        <v>897</v>
      </c>
      <c r="D301" t="s">
        <v>1828</v>
      </c>
      <c r="E301" t="s">
        <v>897</v>
      </c>
      <c r="F301">
        <v>1</v>
      </c>
    </row>
    <row r="302" spans="1:6" x14ac:dyDescent="0.25">
      <c r="A302" s="30" t="s">
        <v>1778</v>
      </c>
      <c r="B302" t="s">
        <v>1769</v>
      </c>
      <c r="C302" t="s">
        <v>897</v>
      </c>
      <c r="D302" t="s">
        <v>1829</v>
      </c>
      <c r="E302" t="s">
        <v>897</v>
      </c>
      <c r="F302">
        <v>1</v>
      </c>
    </row>
    <row r="303" spans="1:6" x14ac:dyDescent="0.25">
      <c r="A303" s="30" t="s">
        <v>1780</v>
      </c>
      <c r="B303" s="1" t="s">
        <v>1779</v>
      </c>
      <c r="C303" s="1" t="s">
        <v>1784</v>
      </c>
      <c r="D303" s="1" t="s">
        <v>1810</v>
      </c>
      <c r="E303" s="1" t="s">
        <v>1784</v>
      </c>
      <c r="F303">
        <v>1</v>
      </c>
    </row>
    <row r="304" spans="1:6" x14ac:dyDescent="0.25">
      <c r="A304" s="30" t="s">
        <v>1787</v>
      </c>
      <c r="B304" s="1" t="s">
        <v>1788</v>
      </c>
      <c r="C304" s="1" t="s">
        <v>1789</v>
      </c>
      <c r="D304" s="1" t="s">
        <v>1811</v>
      </c>
      <c r="E304" s="1" t="s">
        <v>1789</v>
      </c>
      <c r="F304">
        <v>1</v>
      </c>
    </row>
    <row r="305" spans="1:6" x14ac:dyDescent="0.25">
      <c r="A305" s="30" t="s">
        <v>1808</v>
      </c>
      <c r="B305" t="s">
        <v>1806</v>
      </c>
      <c r="C305" s="1" t="s">
        <v>1807</v>
      </c>
      <c r="D305" t="s">
        <v>1809</v>
      </c>
      <c r="E305" s="1" t="s">
        <v>1807</v>
      </c>
      <c r="F305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2" sqref="D2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25">
      <c r="A4" t="s">
        <v>1694</v>
      </c>
      <c r="B4">
        <v>1</v>
      </c>
      <c r="C4" s="30" t="s">
        <v>1656</v>
      </c>
      <c r="D4" t="str">
        <f>VLOOKUP(C4,'MASTER KEY'!$A$2:$B934,2,TRUE)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25">
      <c r="A6" t="s">
        <v>1696</v>
      </c>
      <c r="B6">
        <v>1</v>
      </c>
      <c r="C6" s="30" t="s">
        <v>1655</v>
      </c>
      <c r="D6" t="str">
        <f>VLOOKUP(C6,'MASTER KEY'!$A$2:$B933,2,TRUE)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25">
      <c r="A8" t="s">
        <v>1698</v>
      </c>
      <c r="B8">
        <v>1</v>
      </c>
      <c r="C8" s="30" t="s">
        <v>1657</v>
      </c>
      <c r="D8" t="str">
        <f>VLOOKUP(C8,'MASTER KEY'!$A$2:$B935,2,TRUE)</f>
        <v>max station level pressure</v>
      </c>
    </row>
    <row r="9" spans="1:4" x14ac:dyDescent="0.25">
      <c r="A9" t="s">
        <v>1699</v>
      </c>
      <c r="B9">
        <v>1</v>
      </c>
      <c r="C9" s="30" t="s">
        <v>1658</v>
      </c>
      <c r="D9" t="str">
        <f>VLOOKUP(C9,'MASTER KEY'!$A$2:$B936,2,TRUE)</f>
        <v>min station level pressure</v>
      </c>
    </row>
    <row r="10" spans="1:4" x14ac:dyDescent="0.25">
      <c r="A10" t="s">
        <v>1700</v>
      </c>
      <c r="B10">
        <v>1</v>
      </c>
      <c r="C10" s="30" t="s">
        <v>1659</v>
      </c>
      <c r="D10" t="str">
        <f>VLOOKUP(C10,'MASTER KEY'!$A$2:$B937,2,TRUE)</f>
        <v>station level pressure std</v>
      </c>
    </row>
    <row r="11" spans="1:4" x14ac:dyDescent="0.25">
      <c r="A11" t="s">
        <v>1701</v>
      </c>
      <c r="B11">
        <v>1</v>
      </c>
      <c r="C11" s="30" t="s">
        <v>1660</v>
      </c>
      <c r="D11" t="str">
        <f>VLOOKUP(C11,'MASTER KEY'!$A$2:$B938,2,TRUE)</f>
        <v>mean solar radiation</v>
      </c>
    </row>
    <row r="12" spans="1:4" x14ac:dyDescent="0.25">
      <c r="A12" t="s">
        <v>1702</v>
      </c>
      <c r="B12">
        <v>1</v>
      </c>
      <c r="C12" s="30" t="s">
        <v>1662</v>
      </c>
      <c r="D12" t="str">
        <f>VLOOKUP(C12,'MASTER KEY'!$A$2:$B940,2,TRUE)</f>
        <v>max solar radiation</v>
      </c>
    </row>
    <row r="13" spans="1:4" x14ac:dyDescent="0.25">
      <c r="A13" t="s">
        <v>1703</v>
      </c>
      <c r="B13">
        <v>1</v>
      </c>
      <c r="C13" s="30" t="s">
        <v>1661</v>
      </c>
      <c r="D13" t="str">
        <f>VLOOKUP(C13,'MASTER KEY'!$A$2:$B939,2,TRUE)</f>
        <v>min solar radiation</v>
      </c>
    </row>
    <row r="14" spans="1:4" x14ac:dyDescent="0.25">
      <c r="A14" t="s">
        <v>1704</v>
      </c>
      <c r="B14">
        <v>1</v>
      </c>
      <c r="C14" s="30" t="s">
        <v>1663</v>
      </c>
      <c r="D14" t="str">
        <f>VLOOKUP(C14,'MASTER KEY'!$A$2:$B941,2,TRUE)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25">
      <c r="A16" t="s">
        <v>1706</v>
      </c>
      <c r="B16">
        <v>1</v>
      </c>
      <c r="C16" s="30" t="s">
        <v>1676</v>
      </c>
      <c r="D16" t="str">
        <f>VLOOKUP(C16,'MASTER KEY'!$A$2:$B942,2,TRUE)</f>
        <v>max PAR</v>
      </c>
    </row>
    <row r="17" spans="1:4" x14ac:dyDescent="0.25">
      <c r="A17" t="s">
        <v>1707</v>
      </c>
      <c r="B17">
        <v>1</v>
      </c>
      <c r="C17" s="30" t="s">
        <v>1677</v>
      </c>
      <c r="D17" t="str">
        <f>VLOOKUP(C17,'MASTER KEY'!$A$2:$B943,2,TRUE)</f>
        <v>min PAR</v>
      </c>
    </row>
    <row r="18" spans="1:4" x14ac:dyDescent="0.25">
      <c r="A18" t="s">
        <v>1708</v>
      </c>
      <c r="B18">
        <v>1</v>
      </c>
      <c r="C18" s="30" t="s">
        <v>1682</v>
      </c>
      <c r="D18" t="str">
        <f>VLOOKUP(C18,'MASTER KEY'!$A$2:$B944,2,TRUE)</f>
        <v>PAR STD</v>
      </c>
    </row>
    <row r="19" spans="1:4" x14ac:dyDescent="0.25">
      <c r="A19" t="s">
        <v>1709</v>
      </c>
      <c r="B19">
        <v>1</v>
      </c>
      <c r="C19" s="30" t="s">
        <v>1689</v>
      </c>
      <c r="D19" t="str">
        <f>VLOOKUP(C19,'MASTER KEY'!$A$2:$B946,2,TRUE)</f>
        <v>Total Solar</v>
      </c>
    </row>
    <row r="20" spans="1:4" x14ac:dyDescent="0.25">
      <c r="A20" t="s">
        <v>1710</v>
      </c>
      <c r="B20">
        <v>1</v>
      </c>
      <c r="C20" s="30" t="s">
        <v>1683</v>
      </c>
      <c r="D20" t="str">
        <f>VLOOKUP(C20,'MASTER KEY'!$A$2:$B945,2,TRUE)</f>
        <v>Total Par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topLeftCell="A23"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 KEY</vt:lpstr>
      <vt:lpstr>THEME2LIGHT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</vt:lpstr>
      <vt:lpstr>THEME3CTD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2023-10-19T02:58:45Z</dcterms:modified>
</cp:coreProperties>
</file>